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130"/>
  <workbookPr/>
  <mc:AlternateContent xmlns:mc="http://schemas.openxmlformats.org/markup-compatibility/2006">
    <mc:Choice Requires="x15">
      <x15ac:absPath xmlns:x15ac="http://schemas.microsoft.com/office/spreadsheetml/2010/11/ac" url="C:\Users\Admin\Desktop\ЩАА\"/>
    </mc:Choice>
  </mc:AlternateContent>
  <xr:revisionPtr revIDLastSave="0" documentId="13_ncr:1_{BC882C59-B5EE-413D-BB83-2CD3F7CFDD09}" xr6:coauthVersionLast="45" xr6:coauthVersionMax="45" xr10:uidLastSave="{00000000-0000-0000-0000-000000000000}"/>
  <bookViews>
    <workbookView xWindow="28680" yWindow="-120" windowWidth="19440" windowHeight="15000" xr2:uid="{00000000-000D-0000-FFFF-FFFF00000000}"/>
  </bookViews>
  <sheets>
    <sheet name="Титул" sheetId="6" r:id="rId1"/>
    <sheet name="2, 3. К график, Сводные (2)" sheetId="9" r:id="rId2"/>
    <sheet name="4. План уч проц ООО" sheetId="8" r:id="rId3"/>
  </sheets>
  <definedNames>
    <definedName name="_xlnm.Print_Area" localSheetId="1">'2, 3. К график, Сводные (2)'!$A$1:$BF$77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5" i="8" l="1"/>
  <c r="H9" i="8" s="1"/>
  <c r="H39" i="8"/>
  <c r="I25" i="8"/>
  <c r="J25" i="8"/>
  <c r="K25" i="8"/>
  <c r="L25" i="8"/>
  <c r="M25" i="8"/>
  <c r="N25" i="8"/>
  <c r="O25" i="8"/>
  <c r="P25" i="8"/>
  <c r="Q25" i="8"/>
  <c r="R25" i="8"/>
  <c r="S25" i="8"/>
  <c r="T25" i="8"/>
  <c r="U25" i="8"/>
  <c r="V25" i="8"/>
  <c r="W25" i="8"/>
  <c r="X25" i="8"/>
  <c r="K24" i="8"/>
  <c r="J24" i="8"/>
  <c r="H24" i="8"/>
  <c r="H13" i="8"/>
  <c r="H14" i="8"/>
  <c r="H15" i="8"/>
  <c r="H16" i="8"/>
  <c r="H19" i="8"/>
  <c r="H20" i="8"/>
  <c r="H21" i="8"/>
  <c r="H23" i="8"/>
  <c r="L23" i="8"/>
  <c r="K23" i="8"/>
  <c r="J23" i="8"/>
  <c r="K22" i="8"/>
  <c r="J22" i="8"/>
  <c r="H22" i="8" s="1"/>
  <c r="L21" i="8"/>
  <c r="K21" i="8"/>
  <c r="J21" i="8"/>
  <c r="L20" i="8"/>
  <c r="K20" i="8"/>
  <c r="J20" i="8"/>
  <c r="P19" i="8"/>
  <c r="O19" i="8"/>
  <c r="K19" i="8"/>
  <c r="J19" i="8"/>
  <c r="L19" i="8" s="1"/>
  <c r="K18" i="8"/>
  <c r="J18" i="8"/>
  <c r="L18" i="8" s="1"/>
  <c r="K17" i="8"/>
  <c r="J17" i="8"/>
  <c r="L17" i="8" s="1"/>
  <c r="K16" i="8"/>
  <c r="J16" i="8"/>
  <c r="L16" i="8" s="1"/>
  <c r="K15" i="8"/>
  <c r="J15" i="8"/>
  <c r="L15" i="8" s="1"/>
  <c r="K14" i="8"/>
  <c r="J14" i="8"/>
  <c r="L14" i="8" s="1"/>
  <c r="K13" i="8"/>
  <c r="J13" i="8"/>
  <c r="L13" i="8" s="1"/>
  <c r="K12" i="8"/>
  <c r="J12" i="8"/>
  <c r="L12" i="8" s="1"/>
  <c r="K11" i="8"/>
  <c r="J11" i="8"/>
  <c r="L11" i="8" s="1"/>
  <c r="H18" i="8" l="1"/>
  <c r="L22" i="8"/>
  <c r="H17" i="8"/>
  <c r="H12" i="8"/>
  <c r="H11" i="8"/>
  <c r="M28" i="8" l="1"/>
  <c r="P39" i="8"/>
  <c r="V10" i="8"/>
  <c r="U10" i="8"/>
  <c r="T10" i="8"/>
  <c r="S10" i="8"/>
  <c r="R10" i="8"/>
  <c r="Q10" i="8"/>
  <c r="P10" i="8"/>
  <c r="O10" i="8"/>
  <c r="N10" i="8"/>
  <c r="I10" i="8"/>
  <c r="D10" i="8"/>
  <c r="H10" i="8" l="1"/>
  <c r="K10" i="8"/>
  <c r="M10" i="8"/>
  <c r="J10" i="8"/>
  <c r="L10" i="8" l="1"/>
  <c r="AC70" i="8" l="1"/>
  <c r="Y70" i="8"/>
  <c r="K38" i="8"/>
  <c r="J38" i="8"/>
  <c r="L38" i="8" s="1"/>
  <c r="I38" i="8"/>
  <c r="K36" i="8"/>
  <c r="J36" i="8"/>
  <c r="L36" i="8" s="1"/>
  <c r="I36" i="8"/>
  <c r="H38" i="8" l="1"/>
  <c r="H36" i="8"/>
  <c r="H55" i="8"/>
  <c r="AA70" i="8"/>
  <c r="AC71" i="8"/>
  <c r="AD51" i="8"/>
  <c r="E39" i="8" l="1"/>
  <c r="AA68" i="8"/>
  <c r="AC68" i="8"/>
  <c r="AE68" i="8"/>
  <c r="AE70" i="8"/>
  <c r="Z57" i="8"/>
  <c r="Z28" i="8"/>
  <c r="AB28" i="8"/>
  <c r="AA28" i="8"/>
  <c r="AD28" i="8"/>
  <c r="AF28" i="8"/>
  <c r="AE28" i="8"/>
  <c r="Z34" i="8"/>
  <c r="AB34" i="8"/>
  <c r="AA34" i="8"/>
  <c r="Z41" i="8"/>
  <c r="AD52" i="8"/>
  <c r="AD50" i="8"/>
  <c r="AD47" i="8"/>
  <c r="BA76" i="9" l="1"/>
  <c r="Z76" i="9"/>
  <c r="W76" i="9"/>
  <c r="N76" i="9"/>
  <c r="H76" i="9"/>
  <c r="AQ75" i="9"/>
  <c r="AJ75" i="9"/>
  <c r="AC75" i="9"/>
  <c r="T75" i="9"/>
  <c r="BD75" i="9" s="1"/>
  <c r="Q75" i="9"/>
  <c r="K75" i="9"/>
  <c r="E75" i="9"/>
  <c r="B75" i="9"/>
  <c r="B76" i="9" s="1"/>
  <c r="AQ74" i="9"/>
  <c r="AJ74" i="9"/>
  <c r="BD74" i="9" s="1"/>
  <c r="AC74" i="9"/>
  <c r="AC76" i="9" s="1"/>
  <c r="T74" i="9"/>
  <c r="Q74" i="9"/>
  <c r="K74" i="9"/>
  <c r="E74" i="9"/>
  <c r="B74" i="9"/>
  <c r="AQ73" i="9"/>
  <c r="AJ73" i="9"/>
  <c r="BD73" i="9" s="1"/>
  <c r="BD76" i="9" s="1"/>
  <c r="AC73" i="9"/>
  <c r="T73" i="9"/>
  <c r="T76" i="9" s="1"/>
  <c r="Q73" i="9"/>
  <c r="Q76" i="9" s="1"/>
  <c r="K73" i="9"/>
  <c r="K76" i="9" s="1"/>
  <c r="B73" i="9"/>
  <c r="AA67" i="8"/>
  <c r="AC67" i="8"/>
  <c r="AE67" i="8"/>
  <c r="AE66" i="8"/>
  <c r="AC66" i="8"/>
  <c r="AA66" i="8"/>
  <c r="Y66" i="8"/>
  <c r="E73" i="9" l="1"/>
  <c r="E76" i="9" s="1"/>
  <c r="J30" i="8" l="1"/>
  <c r="L30" i="8" s="1"/>
  <c r="AA71" i="8" l="1"/>
  <c r="Y71" i="8"/>
  <c r="E25" i="8"/>
  <c r="C39" i="8"/>
  <c r="C25" i="8" s="1"/>
  <c r="D39" i="8"/>
  <c r="D25" i="8" s="1"/>
  <c r="F39" i="8"/>
  <c r="F25" i="8" s="1"/>
  <c r="G39" i="8"/>
  <c r="G25" i="8" s="1"/>
  <c r="N26" i="8"/>
  <c r="O26" i="8"/>
  <c r="P26" i="8"/>
  <c r="Q26" i="8"/>
  <c r="R26" i="8"/>
  <c r="S26" i="8"/>
  <c r="T26" i="8"/>
  <c r="U26" i="8"/>
  <c r="V26" i="8"/>
  <c r="W26" i="8"/>
  <c r="X26" i="8"/>
  <c r="Y26" i="8"/>
  <c r="Z26" i="8"/>
  <c r="AA26" i="8"/>
  <c r="AB26" i="8"/>
  <c r="AC26" i="8"/>
  <c r="AD26" i="8"/>
  <c r="AE26" i="8"/>
  <c r="AF26" i="8"/>
  <c r="M32" i="8"/>
  <c r="N32" i="8"/>
  <c r="O32" i="8"/>
  <c r="P32" i="8"/>
  <c r="Q32" i="8"/>
  <c r="R32" i="8"/>
  <c r="S32" i="8"/>
  <c r="T32" i="8"/>
  <c r="U32" i="8"/>
  <c r="V32" i="8"/>
  <c r="W32" i="8"/>
  <c r="X32" i="8"/>
  <c r="Y32" i="8"/>
  <c r="Z32" i="8"/>
  <c r="AA32" i="8"/>
  <c r="AB32" i="8"/>
  <c r="AC32" i="8"/>
  <c r="AD32" i="8"/>
  <c r="AE32" i="8"/>
  <c r="AF32" i="8"/>
  <c r="M56" i="8"/>
  <c r="N56" i="8"/>
  <c r="O56" i="8"/>
  <c r="P56" i="8"/>
  <c r="Q56" i="8"/>
  <c r="R56" i="8"/>
  <c r="S56" i="8"/>
  <c r="T56" i="8"/>
  <c r="U56" i="8"/>
  <c r="V56" i="8"/>
  <c r="W56" i="8"/>
  <c r="X56" i="8"/>
  <c r="Y56" i="8"/>
  <c r="Z56" i="8"/>
  <c r="AA56" i="8"/>
  <c r="AB56" i="8"/>
  <c r="AC56" i="8"/>
  <c r="AD56" i="8"/>
  <c r="AE56" i="8"/>
  <c r="AF56" i="8"/>
  <c r="K57" i="8"/>
  <c r="J57" i="8"/>
  <c r="I57" i="8"/>
  <c r="I56" i="8" s="1"/>
  <c r="M49" i="8"/>
  <c r="N49" i="8"/>
  <c r="O49" i="8"/>
  <c r="P49" i="8"/>
  <c r="Q49" i="8"/>
  <c r="R49" i="8"/>
  <c r="S49" i="8"/>
  <c r="T49" i="8"/>
  <c r="U49" i="8"/>
  <c r="V49" i="8"/>
  <c r="W49" i="8"/>
  <c r="X49" i="8"/>
  <c r="Y49" i="8"/>
  <c r="Z49" i="8"/>
  <c r="AA49" i="8"/>
  <c r="AB49" i="8"/>
  <c r="AC49" i="8"/>
  <c r="AD49" i="8"/>
  <c r="AE49" i="8"/>
  <c r="AF49" i="8"/>
  <c r="J43" i="8"/>
  <c r="H43" i="8" s="1"/>
  <c r="K34" i="8"/>
  <c r="K35" i="8"/>
  <c r="K37" i="8"/>
  <c r="J34" i="8"/>
  <c r="J35" i="8"/>
  <c r="L35" i="8" s="1"/>
  <c r="J37" i="8"/>
  <c r="L37" i="8" s="1"/>
  <c r="I34" i="8"/>
  <c r="I35" i="8"/>
  <c r="I37" i="8"/>
  <c r="I33" i="8"/>
  <c r="J33" i="8"/>
  <c r="L33" i="8" s="1"/>
  <c r="K33" i="8"/>
  <c r="W10" i="8"/>
  <c r="X10" i="8"/>
  <c r="I27" i="8"/>
  <c r="J27" i="8"/>
  <c r="K27" i="8"/>
  <c r="I28" i="8"/>
  <c r="J28" i="8"/>
  <c r="M26" i="8"/>
  <c r="I29" i="8"/>
  <c r="J29" i="8"/>
  <c r="K29" i="8"/>
  <c r="H30" i="8"/>
  <c r="K30" i="8"/>
  <c r="I31" i="8"/>
  <c r="J31" i="8"/>
  <c r="K31" i="8"/>
  <c r="E63" i="8"/>
  <c r="M40" i="8"/>
  <c r="N40" i="8"/>
  <c r="O40" i="8"/>
  <c r="P40" i="8"/>
  <c r="Q40" i="8"/>
  <c r="R40" i="8"/>
  <c r="S40" i="8"/>
  <c r="T40" i="8"/>
  <c r="I41" i="8"/>
  <c r="J41" i="8"/>
  <c r="K41" i="8"/>
  <c r="J42" i="8"/>
  <c r="H42" i="8" s="1"/>
  <c r="K42" i="8"/>
  <c r="K43" i="8"/>
  <c r="H44" i="8"/>
  <c r="K44" i="8"/>
  <c r="M45" i="8"/>
  <c r="N45" i="8"/>
  <c r="O45" i="8"/>
  <c r="O39" i="8" s="1"/>
  <c r="P45" i="8"/>
  <c r="Q45" i="8"/>
  <c r="R45" i="8"/>
  <c r="S45" i="8"/>
  <c r="T45" i="8"/>
  <c r="I46" i="8"/>
  <c r="J46" i="8"/>
  <c r="L46" i="8" s="1"/>
  <c r="K46" i="8"/>
  <c r="J47" i="8"/>
  <c r="H47" i="8" s="1"/>
  <c r="K47" i="8"/>
  <c r="H48" i="8"/>
  <c r="K48" i="8"/>
  <c r="I50" i="8"/>
  <c r="J50" i="8"/>
  <c r="K50" i="8"/>
  <c r="I51" i="8"/>
  <c r="J51" i="8"/>
  <c r="K51" i="8"/>
  <c r="I52" i="8"/>
  <c r="J52" i="8"/>
  <c r="K52" i="8"/>
  <c r="J53" i="8"/>
  <c r="H53" i="8" s="1"/>
  <c r="K53" i="8"/>
  <c r="J54" i="8"/>
  <c r="H54" i="8" s="1"/>
  <c r="K54" i="8"/>
  <c r="H60" i="8"/>
  <c r="K60" i="8"/>
  <c r="H61" i="8"/>
  <c r="T63" i="8"/>
  <c r="AF45" i="8"/>
  <c r="AE45" i="8"/>
  <c r="AD45" i="8"/>
  <c r="AC45" i="8"/>
  <c r="AB45" i="8"/>
  <c r="AA45" i="8"/>
  <c r="Z45" i="8"/>
  <c r="Y45" i="8"/>
  <c r="X45" i="8"/>
  <c r="W45" i="8"/>
  <c r="V45" i="8"/>
  <c r="U45" i="8"/>
  <c r="AF40" i="8"/>
  <c r="AE40" i="8"/>
  <c r="AD40" i="8"/>
  <c r="AC40" i="8"/>
  <c r="AB40" i="8"/>
  <c r="AA40" i="8"/>
  <c r="Z40" i="8"/>
  <c r="Y40" i="8"/>
  <c r="X40" i="8"/>
  <c r="W40" i="8"/>
  <c r="V40" i="8"/>
  <c r="U40" i="8"/>
  <c r="T8" i="8"/>
  <c r="K49" i="8" l="1"/>
  <c r="W39" i="8"/>
  <c r="W63" i="8" s="1"/>
  <c r="W9" i="8" s="1"/>
  <c r="W8" i="8" s="1"/>
  <c r="K56" i="8"/>
  <c r="L34" i="8"/>
  <c r="H34" i="8"/>
  <c r="H35" i="8"/>
  <c r="H50" i="8"/>
  <c r="K32" i="8"/>
  <c r="J26" i="8"/>
  <c r="I26" i="8"/>
  <c r="L57" i="8"/>
  <c r="L56" i="8" s="1"/>
  <c r="J56" i="8"/>
  <c r="F63" i="8"/>
  <c r="I49" i="8"/>
  <c r="J49" i="8"/>
  <c r="L32" i="8"/>
  <c r="I32" i="8"/>
  <c r="J32" i="8"/>
  <c r="H57" i="8"/>
  <c r="H56" i="8" s="1"/>
  <c r="U39" i="8"/>
  <c r="U63" i="8" s="1"/>
  <c r="U9" i="8" s="1"/>
  <c r="U8" i="8" s="1"/>
  <c r="Y39" i="8"/>
  <c r="Y25" i="8" s="1"/>
  <c r="V39" i="8"/>
  <c r="V9" i="8" s="1"/>
  <c r="V8" i="8" s="1"/>
  <c r="V63" i="8" s="1"/>
  <c r="X39" i="8"/>
  <c r="AE39" i="8"/>
  <c r="AE25" i="8" s="1"/>
  <c r="Z39" i="8"/>
  <c r="Z25" i="8" s="1"/>
  <c r="AA39" i="8"/>
  <c r="AA25" i="8" s="1"/>
  <c r="AC39" i="8"/>
  <c r="AC25" i="8" s="1"/>
  <c r="AF39" i="8"/>
  <c r="AF25" i="8" s="1"/>
  <c r="AF9" i="8" s="1"/>
  <c r="AD39" i="8"/>
  <c r="AD25" i="8" s="1"/>
  <c r="AB39" i="8"/>
  <c r="M39" i="8"/>
  <c r="H33" i="8"/>
  <c r="H51" i="8"/>
  <c r="K40" i="8"/>
  <c r="Q39" i="8"/>
  <c r="H27" i="8"/>
  <c r="H29" i="8"/>
  <c r="H37" i="8"/>
  <c r="H31" i="8"/>
  <c r="S39" i="8"/>
  <c r="H52" i="8"/>
  <c r="H46" i="8"/>
  <c r="H45" i="8" s="1"/>
  <c r="H41" i="8"/>
  <c r="H40" i="8" s="1"/>
  <c r="R39" i="8"/>
  <c r="R63" i="8" s="1"/>
  <c r="N39" i="8"/>
  <c r="N63" i="8" s="1"/>
  <c r="H28" i="8"/>
  <c r="K45" i="8"/>
  <c r="O63" i="8"/>
  <c r="O8" i="8" s="1"/>
  <c r="L50" i="8"/>
  <c r="I45" i="8"/>
  <c r="I40" i="8"/>
  <c r="Q63" i="8"/>
  <c r="T39" i="8"/>
  <c r="P63" i="8"/>
  <c r="P8" i="8" s="1"/>
  <c r="L29" i="8"/>
  <c r="C63" i="8"/>
  <c r="C9" i="8"/>
  <c r="G63" i="8"/>
  <c r="G9" i="8"/>
  <c r="D9" i="8"/>
  <c r="D63" i="8"/>
  <c r="L52" i="8"/>
  <c r="L51" i="8"/>
  <c r="J45" i="8"/>
  <c r="J40" i="8"/>
  <c r="L31" i="8"/>
  <c r="L28" i="8"/>
  <c r="L41" i="8"/>
  <c r="K28" i="8"/>
  <c r="K26" i="8" s="1"/>
  <c r="L27" i="8"/>
  <c r="E9" i="8"/>
  <c r="F9" i="8"/>
  <c r="M63" i="8" l="1"/>
  <c r="M8" i="8" s="1"/>
  <c r="H49" i="8"/>
  <c r="AA9" i="8"/>
  <c r="AA8" i="8"/>
  <c r="AD8" i="8"/>
  <c r="AD9" i="8"/>
  <c r="Z8" i="8"/>
  <c r="Z9" i="8"/>
  <c r="AC8" i="8"/>
  <c r="AC9" i="8"/>
  <c r="H26" i="8"/>
  <c r="L26" i="8"/>
  <c r="X9" i="8"/>
  <c r="X8" i="8" s="1"/>
  <c r="X63" i="8" s="1"/>
  <c r="AE8" i="8"/>
  <c r="AE9" i="8"/>
  <c r="L49" i="8"/>
  <c r="AF63" i="8"/>
  <c r="AF8" i="8"/>
  <c r="AB25" i="8"/>
  <c r="H32" i="8"/>
  <c r="I39" i="8"/>
  <c r="I63" i="8" s="1"/>
  <c r="I8" i="8" s="1"/>
  <c r="K39" i="8"/>
  <c r="K63" i="8" s="1"/>
  <c r="K8" i="8" s="1"/>
  <c r="Z63" i="8"/>
  <c r="AD63" i="8"/>
  <c r="M9" i="8"/>
  <c r="AE63" i="8"/>
  <c r="R8" i="8"/>
  <c r="AA63" i="8"/>
  <c r="L40" i="8"/>
  <c r="L45" i="8"/>
  <c r="S8" i="8"/>
  <c r="S63" i="8"/>
  <c r="J39" i="8"/>
  <c r="J63" i="8" s="1"/>
  <c r="AC63" i="8"/>
  <c r="Y63" i="8"/>
  <c r="Y9" i="8"/>
  <c r="Y8" i="8" s="1"/>
  <c r="Q8" i="8"/>
  <c r="H8" i="8" l="1"/>
  <c r="AB9" i="8"/>
  <c r="AB8" i="8"/>
  <c r="AB63" i="8"/>
  <c r="K9" i="8"/>
  <c r="I9" i="8"/>
  <c r="L39" i="8"/>
  <c r="L63" i="8" s="1"/>
  <c r="L8" i="8" s="1"/>
  <c r="J8" i="8"/>
  <c r="J9" i="8"/>
  <c r="H63" i="8" l="1"/>
  <c r="L9" i="8"/>
</calcChain>
</file>

<file path=xl/sharedStrings.xml><?xml version="1.0" encoding="utf-8"?>
<sst xmlns="http://schemas.openxmlformats.org/spreadsheetml/2006/main" count="592" uniqueCount="329">
  <si>
    <t>Сентябрь</t>
  </si>
  <si>
    <t>Октябрь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</si>
  <si>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</si>
  <si>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</si>
  <si>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</si>
  <si>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</si>
  <si>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</si>
  <si>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</si>
  <si>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</si>
  <si>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</si>
  <si>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</si>
  <si>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</si>
  <si>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Учебная практика</t>
  </si>
  <si>
    <t>Каникулы</t>
  </si>
  <si>
    <t>Всего</t>
  </si>
  <si>
    <t>::</t>
  </si>
  <si>
    <t xml:space="preserve"> </t>
  </si>
  <si>
    <t>III</t>
  </si>
  <si>
    <t>Обозначения:</t>
  </si>
  <si>
    <t>Промежуточная аттестация</t>
  </si>
  <si>
    <t>Индекс</t>
  </si>
  <si>
    <t>учебная</t>
  </si>
  <si>
    <t>1 курс</t>
  </si>
  <si>
    <t>2 курс</t>
  </si>
  <si>
    <t>3 курс</t>
  </si>
  <si>
    <t xml:space="preserve">экзамен </t>
  </si>
  <si>
    <t>Литература</t>
  </si>
  <si>
    <t>История</t>
  </si>
  <si>
    <t>Физическая культура</t>
  </si>
  <si>
    <t>Математика</t>
  </si>
  <si>
    <t>Производственная практика (по профилю специальности)</t>
  </si>
  <si>
    <t>Производственная практика (преддипломная)</t>
  </si>
  <si>
    <t>Русский язык</t>
  </si>
  <si>
    <t>Химия</t>
  </si>
  <si>
    <t>Биология</t>
  </si>
  <si>
    <t>Информатика</t>
  </si>
  <si>
    <t>ОП.01</t>
  </si>
  <si>
    <t>Биология собак</t>
  </si>
  <si>
    <t>ОП.02</t>
  </si>
  <si>
    <t>ОП.03</t>
  </si>
  <si>
    <t>Основы ветеринарии и зоогигиены</t>
  </si>
  <si>
    <t>ОП.04</t>
  </si>
  <si>
    <t>Охрана труда</t>
  </si>
  <si>
    <t>ОП.05</t>
  </si>
  <si>
    <t>Информационные технологии в профессиональной деятельности</t>
  </si>
  <si>
    <t>ОП.06</t>
  </si>
  <si>
    <t>Безопасность жизнедеятельности</t>
  </si>
  <si>
    <t>ПМ.01</t>
  </si>
  <si>
    <t>Методы содержания собак и ухода за ними</t>
  </si>
  <si>
    <t>Экзамен по модулю</t>
  </si>
  <si>
    <t>Техника и методы разведения собак</t>
  </si>
  <si>
    <t>ПМ.03</t>
  </si>
  <si>
    <t>Теоретические основы дрессировки собак</t>
  </si>
  <si>
    <t>Методы подготовки и применения собак по породам и видам служб</t>
  </si>
  <si>
    <t>ПМ.04</t>
  </si>
  <si>
    <t>Теоретические и практические основы организации и проведения испытаний и соревнований собак</t>
  </si>
  <si>
    <t>Выполнение работ по одной или нескольким профессиям рабочих, должностям служащих</t>
  </si>
  <si>
    <t>Выполнение работ по рабочей профессии 18621 Собаковод</t>
  </si>
  <si>
    <t>Квалификационный экзамен</t>
  </si>
  <si>
    <t>Министерство образования Московской области</t>
  </si>
  <si>
    <t>Государственное бюджетное профессиональное образовательное учреждение Московской области «Щелковский колледж»</t>
  </si>
  <si>
    <t>(ГБПОУ МО «Щелковский колледж»)</t>
  </si>
  <si>
    <t>СОГЛАСОВАНО</t>
  </si>
  <si>
    <t>УТВЕРЖДАЮ</t>
  </si>
  <si>
    <t>Представители  работодателя:</t>
  </si>
  <si>
    <t>Директор ГБПОУ МО «Щелковский колледж»</t>
  </si>
  <si>
    <t>____________________________________</t>
  </si>
  <si>
    <t>УЧЕБНЫЙ ПЛАН</t>
  </si>
  <si>
    <t>программы подготовки специалистов среднего звена</t>
  </si>
  <si>
    <t>по специальности среднего профессионального образования</t>
  </si>
  <si>
    <t>По программе базовой подготовки</t>
  </si>
  <si>
    <t>Квалификация</t>
  </si>
  <si>
    <t>Форма обучения</t>
  </si>
  <si>
    <t>очная</t>
  </si>
  <si>
    <t xml:space="preserve">Нормативный срок обучения - </t>
  </si>
  <si>
    <t>на базе основного  общего образования</t>
  </si>
  <si>
    <t xml:space="preserve">Приказ об утверждении ФГОС от </t>
  </si>
  <si>
    <t xml:space="preserve">     № </t>
  </si>
  <si>
    <t>Группа</t>
  </si>
  <si>
    <t>Год начала подготовки по УП</t>
  </si>
  <si>
    <t>_____________________ Ф.В.Бубич</t>
  </si>
  <si>
    <t>Кинология</t>
  </si>
  <si>
    <t>кинолог</t>
  </si>
  <si>
    <t>Объем работы обучающихся во взаимодействии с преподавателем</t>
  </si>
  <si>
    <t>Всего учебных занятий</t>
  </si>
  <si>
    <t>В том числе в форме практической подготовки</t>
  </si>
  <si>
    <t>Объем образовательной программы в академических часах</t>
  </si>
  <si>
    <t>урок, лекция, семинар</t>
  </si>
  <si>
    <t>практическое занятие, лабораторное занятие</t>
  </si>
  <si>
    <t>консультации</t>
  </si>
  <si>
    <t>экзамен</t>
  </si>
  <si>
    <t>ГИА</t>
  </si>
  <si>
    <t>производственная</t>
  </si>
  <si>
    <t>Обществознание</t>
  </si>
  <si>
    <t>География</t>
  </si>
  <si>
    <t xml:space="preserve">Иностранный язык  </t>
  </si>
  <si>
    <t>Физика</t>
  </si>
  <si>
    <t>Индивидуальный проект</t>
  </si>
  <si>
    <t>ВПР</t>
  </si>
  <si>
    <t>УП.01</t>
  </si>
  <si>
    <t>ПП.01</t>
  </si>
  <si>
    <t>УП.02</t>
  </si>
  <si>
    <t>Основы безопасности и защиты Родины</t>
  </si>
  <si>
    <t>36.02.05</t>
  </si>
  <si>
    <t>2 г 10 м</t>
  </si>
  <si>
    <t>Курс</t>
  </si>
  <si>
    <t>29 сен - 5 окт</t>
  </si>
  <si>
    <t>27 окт - 2 ноя</t>
  </si>
  <si>
    <t>29 дек - 4 янв</t>
  </si>
  <si>
    <t>26 янв - 1 фев</t>
  </si>
  <si>
    <t>23 фев - 1 мар</t>
  </si>
  <si>
    <t>30 мар - 5 апр</t>
  </si>
  <si>
    <t>27 апр - 3 май</t>
  </si>
  <si>
    <t>29 июн - 5 июл</t>
  </si>
  <si>
    <t>27 июл -2 авг</t>
  </si>
  <si>
    <t>1 - 7</t>
  </si>
  <si>
    <t>8 - 14</t>
  </si>
  <si>
    <t>15 - 21</t>
  </si>
  <si>
    <t>22 - 28</t>
  </si>
  <si>
    <t>6 - 12</t>
  </si>
  <si>
    <t>13 - 19</t>
  </si>
  <si>
    <t>20 - 26</t>
  </si>
  <si>
    <t>3 - 9</t>
  </si>
  <si>
    <t>10 - 16</t>
  </si>
  <si>
    <t>17 - 23</t>
  </si>
  <si>
    <t>24 - 30</t>
  </si>
  <si>
    <t>5 - 11</t>
  </si>
  <si>
    <t>12 - 18</t>
  </si>
  <si>
    <t>19 - 25</t>
  </si>
  <si>
    <t>2 - 8</t>
  </si>
  <si>
    <t>9 - 15</t>
  </si>
  <si>
    <t>16 - 22</t>
  </si>
  <si>
    <t>23 - 29</t>
  </si>
  <si>
    <t>4 - 10</t>
  </si>
  <si>
    <t>11 - 17</t>
  </si>
  <si>
    <t>18 - 24</t>
  </si>
  <si>
    <t>25 - 31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</si>
  <si>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</si>
  <si>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</si>
  <si>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</si>
  <si>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</si>
  <si>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</si>
  <si>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</si>
  <si>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</si>
  <si>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</si>
  <si>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</si>
  <si>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</si>
  <si>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</si>
  <si>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</si>
  <si>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</si>
  <si>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</si>
  <si>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</si>
  <si>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</si>
  <si>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</si>
  <si>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</si>
  <si>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</si>
  <si>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</si>
  <si>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</si>
  <si>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</si>
  <si>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</si>
  <si>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</si>
  <si>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</si>
  <si>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</si>
  <si>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</si>
  <si>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</si>
  <si>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</si>
  <si>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</si>
  <si>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</si>
  <si>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</si>
  <si>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</si>
  <si>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</si>
  <si>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</si>
  <si>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</si>
  <si>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</si>
  <si>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</si>
  <si>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</si>
  <si>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</si>
  <si>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</si>
  <si>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</si>
  <si>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</si>
  <si>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</si>
  <si>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</si>
  <si>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</si>
  <si>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</si>
  <si>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</si>
  <si>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</si>
  <si>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</si>
  <si>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</si>
  <si>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I</t>
  </si>
  <si>
    <t>II</t>
  </si>
  <si>
    <t>IV</t>
  </si>
  <si>
    <t>V</t>
  </si>
  <si>
    <t>VI</t>
  </si>
  <si>
    <t>VII</t>
  </si>
  <si>
    <t>VIII</t>
  </si>
  <si>
    <t>IX</t>
  </si>
  <si>
    <t>X</t>
  </si>
  <si>
    <t>XI</t>
  </si>
  <si>
    <t>=</t>
  </si>
  <si>
    <t>: :</t>
  </si>
  <si>
    <t>Х</t>
  </si>
  <si>
    <t>*</t>
  </si>
  <si>
    <t xml:space="preserve">   Обучение по дисциплинам и междисциплинарным курсам</t>
  </si>
  <si>
    <t>0</t>
  </si>
  <si>
    <t xml:space="preserve">   Учебная практика</t>
  </si>
  <si>
    <t xml:space="preserve">   Промежуточная аттестация</t>
  </si>
  <si>
    <t xml:space="preserve">   Производственная практика (по профилю специальности)</t>
  </si>
  <si>
    <t xml:space="preserve">   Государственная итоговая аттестация</t>
  </si>
  <si>
    <t xml:space="preserve">   Каникулы</t>
  </si>
  <si>
    <t xml:space="preserve">   Производственная практика (преддипломная)</t>
  </si>
  <si>
    <t xml:space="preserve">   Неделя отсутствует</t>
  </si>
  <si>
    <t>2 Сводные данные по бюджету времени</t>
  </si>
  <si>
    <t>Обучение по дисциплинам и междисциплинарным курсам</t>
  </si>
  <si>
    <t>Практики</t>
  </si>
  <si>
    <t>Проведе-ние</t>
  </si>
  <si>
    <t>1 сем</t>
  </si>
  <si>
    <t>2 сем</t>
  </si>
  <si>
    <t>нед.</t>
  </si>
  <si>
    <t>час. обяз. уч. занятий</t>
  </si>
  <si>
    <t>Обучение по дисциплинам и междисциплинарным курсам, в том числе учебная практика</t>
  </si>
  <si>
    <t>Групп</t>
  </si>
  <si>
    <t>Подго-_x000D_
товка</t>
  </si>
  <si>
    <t>Прове-_x000D_
дение</t>
  </si>
  <si>
    <t>Обучение по циклам и разделу "Физическая культура"</t>
  </si>
  <si>
    <t>Студентов</t>
  </si>
  <si>
    <t>Учебная практика (Производственное обучение)</t>
  </si>
  <si>
    <t>Производственная практика</t>
  </si>
  <si>
    <t>час. обяз. уч. зан.</t>
  </si>
  <si>
    <t xml:space="preserve">Обучение по циклам и разделу "Физическая культура", в том числе учебная практика </t>
  </si>
  <si>
    <t>Основы финансовой грамотности</t>
  </si>
  <si>
    <t>История России</t>
  </si>
  <si>
    <t>Иностранный язык в профессиональной деятельности</t>
  </si>
  <si>
    <t>Наименование циклов, предметов,
дисциплин, профессиональных модулей, МДК, практик</t>
  </si>
  <si>
    <t xml:space="preserve">Формы промежуточной аттестации и другие формы контроля                                       (семестр)   </t>
  </si>
  <si>
    <t>Объем образовательной программы (час.)</t>
  </si>
  <si>
    <t>Распределение часов по курсам и семестрам (час. в семестр)</t>
  </si>
  <si>
    <t>Самостоятельная работа</t>
  </si>
  <si>
    <t>Промежуточная аттестация (экзаменационная сессия)</t>
  </si>
  <si>
    <t xml:space="preserve">   в том числе</t>
  </si>
  <si>
    <t>практика</t>
  </si>
  <si>
    <t>зачет</t>
  </si>
  <si>
    <t>дифференцированный зачет</t>
  </si>
  <si>
    <t xml:space="preserve">индивидуальный учебный проект*/курсовая работа (проект) </t>
  </si>
  <si>
    <t>Контрольная работа</t>
  </si>
  <si>
    <t>самостоятельная работа в рамках экзаменационной сессии</t>
  </si>
  <si>
    <t>1 семестр самостоятельная работа</t>
  </si>
  <si>
    <t>1     семестр 17   недель</t>
  </si>
  <si>
    <t>2 семестр самостоятельная работа</t>
  </si>
  <si>
    <t>2        семестр    22 недели</t>
  </si>
  <si>
    <t>3 семестр самостоятельная работа</t>
  </si>
  <si>
    <t>4 семестр самостоятельная работа</t>
  </si>
  <si>
    <t>5 семестр самостоятельная работа</t>
  </si>
  <si>
    <t>6 семестр самостоятельная работа</t>
  </si>
  <si>
    <t>Объем образовательной программы в академических часах, в т.ч. учебные занятия,самостоятельная работа,  практика, промежуточная аттестация, ГИА</t>
  </si>
  <si>
    <t>Обучение по дисциплинам и междисциплинарным курсам, самостоятельная работа</t>
  </si>
  <si>
    <t>Обязательная часть ППССЗ</t>
  </si>
  <si>
    <t>СГ.00</t>
  </si>
  <si>
    <t xml:space="preserve">Социально-гуманитарный цикл </t>
  </si>
  <si>
    <t>СГ.01</t>
  </si>
  <si>
    <t>СГ.02</t>
  </si>
  <si>
    <t>СГ.03</t>
  </si>
  <si>
    <t>СГ.04</t>
  </si>
  <si>
    <t>3,4,5</t>
  </si>
  <si>
    <t>СГ.06</t>
  </si>
  <si>
    <t>ОП.00</t>
  </si>
  <si>
    <t>Общепрофессиональный цикл</t>
  </si>
  <si>
    <t>П.00</t>
  </si>
  <si>
    <t>Профессиональный цикл</t>
  </si>
  <si>
    <t>МДК 01.01</t>
  </si>
  <si>
    <t>ПМ.01.Э</t>
  </si>
  <si>
    <r>
      <t>ПМ.</t>
    </r>
    <r>
      <rPr>
        <b/>
        <sz val="12"/>
        <color rgb="FF000000"/>
        <rFont val="Times New Roman"/>
        <family val="1"/>
        <charset val="204"/>
      </rPr>
      <t>02</t>
    </r>
  </si>
  <si>
    <t>МДК 02.01</t>
  </si>
  <si>
    <t>ПМ.02.Э</t>
  </si>
  <si>
    <r>
      <t xml:space="preserve">МДК </t>
    </r>
    <r>
      <rPr>
        <sz val="12"/>
        <color rgb="FF000000"/>
        <rFont val="Times New Roman"/>
        <family val="1"/>
        <charset val="204"/>
      </rPr>
      <t>03.01</t>
    </r>
  </si>
  <si>
    <t>МДК 03.02</t>
  </si>
  <si>
    <t>МДК 03.03</t>
  </si>
  <si>
    <r>
      <t>УП</t>
    </r>
    <r>
      <rPr>
        <sz val="12"/>
        <color rgb="FF000000"/>
        <rFont val="Times New Roman"/>
        <family val="1"/>
        <charset val="204"/>
      </rPr>
      <t xml:space="preserve">.03 </t>
    </r>
  </si>
  <si>
    <t xml:space="preserve">ПП.03 </t>
  </si>
  <si>
    <t>ПДП.00</t>
  </si>
  <si>
    <t>ГИА.00</t>
  </si>
  <si>
    <t>Государственная итоговая аттестация (с 18.05 по 28.06)</t>
  </si>
  <si>
    <t>Итого:</t>
  </si>
  <si>
    <t>Дисциплин и МДК</t>
  </si>
  <si>
    <t>Промежуточной аттестации</t>
  </si>
  <si>
    <t>Учебной практики</t>
  </si>
  <si>
    <t>Производственной практики</t>
  </si>
  <si>
    <t>Экзаменов</t>
  </si>
  <si>
    <t>Зачетов</t>
  </si>
  <si>
    <t>Дифференцированных зачетов</t>
  </si>
  <si>
    <t>Контрольных работ</t>
  </si>
  <si>
    <t>Индивидуальный проект*</t>
  </si>
  <si>
    <t>Анатомия и физиология собак</t>
  </si>
  <si>
    <t>Правовые основы профессиональной деятельности</t>
  </si>
  <si>
    <t>Организация содержания собак и уход за ними</t>
  </si>
  <si>
    <t xml:space="preserve">Производственная практика </t>
  </si>
  <si>
    <t>Выращивание и разведение собак</t>
  </si>
  <si>
    <t>ПМ.03.Э</t>
  </si>
  <si>
    <r>
      <t>УП</t>
    </r>
    <r>
      <rPr>
        <sz val="12"/>
        <color rgb="FF000000"/>
        <rFont val="Times New Roman"/>
        <family val="1"/>
        <charset val="204"/>
      </rPr>
      <t>.04</t>
    </r>
  </si>
  <si>
    <t xml:space="preserve">ПП.04 </t>
  </si>
  <si>
    <r>
      <t xml:space="preserve">МДК </t>
    </r>
    <r>
      <rPr>
        <sz val="12"/>
        <color rgb="FF000000"/>
        <rFont val="Times New Roman"/>
        <family val="1"/>
        <charset val="204"/>
      </rPr>
      <t>04.01</t>
    </r>
  </si>
  <si>
    <t>ПМ.04.ЭК</t>
  </si>
  <si>
    <t>3. План учебного процесса 36.02.05. Кинология</t>
  </si>
  <si>
    <t>3       семестр   15/2  недель</t>
  </si>
  <si>
    <t>5      семестр  11/3/2   недель</t>
  </si>
  <si>
    <r>
      <t xml:space="preserve">6      семестр 9/2/2/4/6 </t>
    </r>
    <r>
      <rPr>
        <sz val="10"/>
        <color indexed="10"/>
        <rFont val="Times New Roman"/>
        <family val="1"/>
        <charset val="204"/>
      </rPr>
      <t xml:space="preserve"> </t>
    </r>
    <r>
      <rPr>
        <sz val="10"/>
        <rFont val="Times New Roman"/>
        <family val="1"/>
        <charset val="204"/>
      </rPr>
      <t xml:space="preserve"> недель</t>
    </r>
  </si>
  <si>
    <t>4        семестр 17/2/4   недель</t>
  </si>
  <si>
    <t>3,4,5,6</t>
  </si>
  <si>
    <t>Подготовка собак к специальным видам служб</t>
  </si>
  <si>
    <t>ООД. 00</t>
  </si>
  <si>
    <t>Общеобраз. цикл</t>
  </si>
  <si>
    <t>ООД. 01</t>
  </si>
  <si>
    <t>ООД .02</t>
  </si>
  <si>
    <t>ООД. 03</t>
  </si>
  <si>
    <t>ООД. 04</t>
  </si>
  <si>
    <t>ООД. 05</t>
  </si>
  <si>
    <t>ООД .06</t>
  </si>
  <si>
    <t>ООД. 07</t>
  </si>
  <si>
    <t>ООД. 08</t>
  </si>
  <si>
    <t>ООД. 09</t>
  </si>
  <si>
    <t>ООД.10</t>
  </si>
  <si>
    <t>ООД.11</t>
  </si>
  <si>
    <t>ООД.12</t>
  </si>
  <si>
    <t>ООД.13</t>
  </si>
  <si>
    <t> 2</t>
  </si>
  <si>
    <t>2025</t>
  </si>
  <si>
    <t>«_____»__________________2025  г.</t>
  </si>
  <si>
    <t>5524в</t>
  </si>
  <si>
    <t xml:space="preserve">1 Календарный учебный график </t>
  </si>
  <si>
    <t>«_20_»___мая___2025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</si>
</sst>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#,###"/>
  </numFmts>
  <fonts count="43" x14ac:knownFonts="1"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4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8"/>
      <color indexed="8"/>
      <name val="Tahoma"/>
      <family val="2"/>
      <charset val="204"/>
    </font>
    <font>
      <b/>
      <sz val="10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8"/>
      <color indexed="8"/>
      <name val="Tahoma"/>
      <family val="2"/>
      <charset val="204"/>
    </font>
    <font>
      <sz val="12"/>
      <color rgb="FFFF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8"/>
      <name val="Tahoma"/>
      <family val="2"/>
      <charset val="204"/>
    </font>
    <font>
      <i/>
      <sz val="12"/>
      <color indexed="8"/>
      <name val="Times New Roman"/>
      <family val="1"/>
      <charset val="204"/>
    </font>
    <font>
      <sz val="8"/>
      <color theme="0"/>
      <name val="Tahoma"/>
      <family val="2"/>
      <charset val="204"/>
    </font>
    <font>
      <b/>
      <sz val="12"/>
      <color theme="0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1"/>
      <color indexed="8"/>
      <name val="Arial"/>
      <family val="2"/>
      <charset val="204"/>
    </font>
    <font>
      <b/>
      <sz val="8"/>
      <color indexed="8"/>
      <name val="Tahoma"/>
      <family val="2"/>
      <charset val="204"/>
    </font>
    <font>
      <sz val="10"/>
      <color indexed="8"/>
      <name val="Tahoma"/>
      <family val="2"/>
      <charset val="204"/>
    </font>
    <font>
      <sz val="9"/>
      <color indexed="8"/>
      <name val="Tahoma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Symbol"/>
      <family val="1"/>
      <charset val="2"/>
    </font>
    <font>
      <sz val="7"/>
      <color indexed="8"/>
      <name val="Tahoma"/>
      <family val="2"/>
      <charset val="204"/>
    </font>
    <font>
      <sz val="6"/>
      <color indexed="8"/>
      <name val="Arial"/>
      <family val="2"/>
      <charset val="204"/>
    </font>
    <font>
      <sz val="8"/>
      <color indexed="8"/>
      <name val="Tahoma"/>
      <family val="2"/>
      <charset val="204"/>
    </font>
    <font>
      <sz val="10"/>
      <color indexed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8"/>
      <color rgb="FFFF0000"/>
      <name val="Tahoma"/>
      <family val="2"/>
      <charset val="204"/>
    </font>
    <font>
      <sz val="8"/>
      <color theme="1"/>
      <name val="Tahoma"/>
      <family val="2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indexed="8"/>
      <name val="Tahoma"/>
      <family val="2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2"/>
      <color rgb="FF000000"/>
      <name val="Tahoma"/>
      <family val="2"/>
      <charset val="204"/>
    </font>
    <font>
      <sz val="12"/>
      <name val="Calibri"/>
      <family val="2"/>
      <charset val="204"/>
    </font>
    <font>
      <i/>
      <sz val="12"/>
      <color rgb="FFFF0000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16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1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6" fillId="0" borderId="0"/>
    <xf numFmtId="0" fontId="10" fillId="0" borderId="0"/>
    <xf numFmtId="0" fontId="27" fillId="0" borderId="0"/>
    <xf numFmtId="0" fontId="39" fillId="0" borderId="0">
      <alignment vertical="top"/>
    </xf>
    <xf numFmtId="0" fontId="6" fillId="0" borderId="0"/>
  </cellStyleXfs>
  <cellXfs count="465">
    <xf numFmtId="0" fontId="0" fillId="0" borderId="0" xfId="0"/>
    <xf numFmtId="0" fontId="9" fillId="0" borderId="0" xfId="1" applyFont="1"/>
    <xf numFmtId="0" fontId="5" fillId="0" borderId="0" xfId="1" applyFont="1"/>
    <xf numFmtId="0" fontId="8" fillId="0" borderId="0" xfId="2" applyFont="1" applyAlignment="1">
      <alignment horizontal="center"/>
    </xf>
    <xf numFmtId="0" fontId="11" fillId="0" borderId="0" xfId="1" applyFont="1"/>
    <xf numFmtId="0" fontId="4" fillId="0" borderId="0" xfId="1" applyFont="1"/>
    <xf numFmtId="0" fontId="6" fillId="0" borderId="0" xfId="1"/>
    <xf numFmtId="0" fontId="12" fillId="0" borderId="0" xfId="1" applyFont="1"/>
    <xf numFmtId="0" fontId="12" fillId="0" borderId="0" xfId="2" applyFont="1" applyAlignment="1">
      <alignment horizontal="center"/>
    </xf>
    <xf numFmtId="0" fontId="12" fillId="0" borderId="0" xfId="2" applyFont="1"/>
    <xf numFmtId="0" fontId="9" fillId="0" borderId="0" xfId="2" applyFont="1"/>
    <xf numFmtId="0" fontId="13" fillId="0" borderId="0" xfId="2" applyFont="1"/>
    <xf numFmtId="0" fontId="5" fillId="0" borderId="0" xfId="2" applyFont="1"/>
    <xf numFmtId="0" fontId="14" fillId="0" borderId="0" xfId="1" applyFont="1"/>
    <xf numFmtId="0" fontId="9" fillId="0" borderId="0" xfId="1" applyFont="1" applyAlignment="1" applyProtection="1">
      <alignment horizontal="center" vertical="center"/>
      <protection locked="0"/>
    </xf>
    <xf numFmtId="0" fontId="5" fillId="2" borderId="0" xfId="1" applyFont="1" applyFill="1" applyBorder="1" applyAlignment="1" applyProtection="1">
      <alignment horizontal="center" vertical="center"/>
      <protection locked="0"/>
    </xf>
    <xf numFmtId="0" fontId="9" fillId="2" borderId="0" xfId="1" applyFont="1" applyFill="1" applyBorder="1" applyAlignment="1" applyProtection="1">
      <alignment horizontal="left" vertical="center"/>
      <protection locked="0"/>
    </xf>
    <xf numFmtId="0" fontId="16" fillId="0" borderId="0" xfId="1" applyFont="1"/>
    <xf numFmtId="0" fontId="18" fillId="0" borderId="0" xfId="1" applyFont="1"/>
    <xf numFmtId="0" fontId="18" fillId="2" borderId="0" xfId="1" applyFont="1" applyFill="1" applyBorder="1" applyAlignment="1" applyProtection="1">
      <alignment horizontal="left" vertical="center"/>
      <protection locked="0"/>
    </xf>
    <xf numFmtId="0" fontId="8" fillId="0" borderId="0" xfId="1" applyFont="1"/>
    <xf numFmtId="0" fontId="12" fillId="2" borderId="0" xfId="1" applyFont="1" applyFill="1" applyBorder="1" applyAlignment="1" applyProtection="1">
      <alignment horizontal="left" vertical="center"/>
      <protection locked="0"/>
    </xf>
    <xf numFmtId="0" fontId="9" fillId="2" borderId="0" xfId="1" applyNumberFormat="1" applyFont="1" applyFill="1" applyBorder="1" applyAlignment="1" applyProtection="1">
      <alignment horizontal="left" vertical="center" wrapText="1"/>
      <protection locked="0"/>
    </xf>
    <xf numFmtId="0" fontId="19" fillId="3" borderId="13" xfId="1" applyFont="1" applyFill="1" applyBorder="1" applyAlignment="1" applyProtection="1">
      <alignment vertical="center"/>
      <protection locked="0"/>
    </xf>
    <xf numFmtId="0" fontId="6" fillId="3" borderId="1" xfId="1" applyFill="1" applyBorder="1" applyAlignment="1" applyProtection="1">
      <alignment horizontal="center" vertical="center" textRotation="90"/>
      <protection locked="0"/>
    </xf>
    <xf numFmtId="0" fontId="24" fillId="3" borderId="1" xfId="1" applyFont="1" applyFill="1" applyBorder="1" applyAlignment="1" applyProtection="1">
      <alignment horizontal="center" vertical="center"/>
      <protection locked="0"/>
    </xf>
    <xf numFmtId="0" fontId="20" fillId="3" borderId="1" xfId="1" applyFont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 wrapText="1"/>
      <protection locked="0"/>
    </xf>
    <xf numFmtId="0" fontId="6" fillId="5" borderId="0" xfId="1" applyFill="1" applyAlignment="1" applyProtection="1">
      <alignment horizontal="left" vertical="center"/>
      <protection locked="0"/>
    </xf>
    <xf numFmtId="0" fontId="27" fillId="0" borderId="0" xfId="3"/>
    <xf numFmtId="0" fontId="2" fillId="0" borderId="34" xfId="3" applyFont="1" applyBorder="1" applyAlignment="1">
      <alignment horizontal="center" textRotation="90" wrapText="1"/>
    </xf>
    <xf numFmtId="0" fontId="2" fillId="3" borderId="45" xfId="3" applyFont="1" applyFill="1" applyBorder="1" applyAlignment="1">
      <alignment horizontal="center" textRotation="90" wrapText="1"/>
    </xf>
    <xf numFmtId="0" fontId="2" fillId="3" borderId="24" xfId="3" applyFont="1" applyFill="1" applyBorder="1" applyAlignment="1">
      <alignment horizontal="center" textRotation="90" wrapText="1"/>
    </xf>
    <xf numFmtId="0" fontId="2" fillId="3" borderId="19" xfId="3" applyFont="1" applyFill="1" applyBorder="1" applyAlignment="1">
      <alignment horizontal="center" textRotation="90" wrapText="1"/>
    </xf>
    <xf numFmtId="0" fontId="2" fillId="3" borderId="18" xfId="3" applyFont="1" applyFill="1" applyBorder="1" applyAlignment="1">
      <alignment horizontal="center" textRotation="90" wrapText="1"/>
    </xf>
    <xf numFmtId="0" fontId="2" fillId="3" borderId="43" xfId="3" applyFont="1" applyFill="1" applyBorder="1" applyAlignment="1">
      <alignment horizontal="center" textRotation="90" wrapText="1"/>
    </xf>
    <xf numFmtId="0" fontId="2" fillId="0" borderId="20" xfId="3" applyFont="1" applyBorder="1" applyAlignment="1">
      <alignment horizontal="center" textRotation="90" wrapText="1"/>
    </xf>
    <xf numFmtId="0" fontId="2" fillId="0" borderId="16" xfId="3" applyFont="1" applyBorder="1" applyAlignment="1">
      <alignment horizontal="center" textRotation="90" wrapText="1"/>
    </xf>
    <xf numFmtId="0" fontId="2" fillId="3" borderId="15" xfId="3" applyFont="1" applyFill="1" applyBorder="1" applyAlignment="1">
      <alignment horizontal="center" textRotation="90" wrapText="1"/>
    </xf>
    <xf numFmtId="0" fontId="2" fillId="3" borderId="16" xfId="3" applyFont="1" applyFill="1" applyBorder="1" applyAlignment="1">
      <alignment horizontal="center" textRotation="90" wrapText="1"/>
    </xf>
    <xf numFmtId="0" fontId="2" fillId="3" borderId="17" xfId="3" applyFont="1" applyFill="1" applyBorder="1" applyAlignment="1">
      <alignment horizontal="center" textRotation="90" wrapText="1"/>
    </xf>
    <xf numFmtId="0" fontId="2" fillId="3" borderId="21" xfId="3" applyFont="1" applyFill="1" applyBorder="1" applyAlignment="1">
      <alignment horizontal="center" textRotation="90" wrapText="1"/>
    </xf>
    <xf numFmtId="0" fontId="2" fillId="3" borderId="23" xfId="3" applyFont="1" applyFill="1" applyBorder="1" applyAlignment="1">
      <alignment horizontal="center" textRotation="90" wrapText="1"/>
    </xf>
    <xf numFmtId="0" fontId="1" fillId="0" borderId="39" xfId="3" applyFont="1" applyBorder="1" applyAlignment="1">
      <alignment horizontal="center" vertical="center" textRotation="90" wrapText="1"/>
    </xf>
    <xf numFmtId="0" fontId="1" fillId="3" borderId="40" xfId="3" applyFont="1" applyFill="1" applyBorder="1" applyAlignment="1">
      <alignment horizontal="center" vertical="center" wrapText="1"/>
    </xf>
    <xf numFmtId="0" fontId="1" fillId="0" borderId="57" xfId="3" applyFont="1" applyBorder="1" applyAlignment="1">
      <alignment horizontal="center" vertical="center" textRotation="90" wrapText="1"/>
    </xf>
    <xf numFmtId="0" fontId="1" fillId="3" borderId="55" xfId="3" applyFont="1" applyFill="1" applyBorder="1" applyAlignment="1">
      <alignment horizontal="center" vertical="center" wrapText="1"/>
    </xf>
    <xf numFmtId="0" fontId="1" fillId="0" borderId="53" xfId="3" applyFont="1" applyBorder="1" applyAlignment="1">
      <alignment horizontal="center" vertical="center" textRotation="90" wrapText="1"/>
    </xf>
    <xf numFmtId="0" fontId="1" fillId="0" borderId="38" xfId="3" applyFont="1" applyBorder="1" applyAlignment="1">
      <alignment horizontal="center" vertical="center"/>
    </xf>
    <xf numFmtId="0" fontId="1" fillId="0" borderId="49" xfId="3" applyFont="1" applyBorder="1" applyAlignment="1">
      <alignment horizontal="center" vertical="center"/>
    </xf>
    <xf numFmtId="0" fontId="1" fillId="3" borderId="16" xfId="3" applyFont="1" applyFill="1" applyBorder="1" applyAlignment="1">
      <alignment horizontal="center" vertical="center"/>
    </xf>
    <xf numFmtId="0" fontId="1" fillId="3" borderId="21" xfId="3" applyFont="1" applyFill="1" applyBorder="1" applyAlignment="1">
      <alignment horizontal="center" vertical="center"/>
    </xf>
    <xf numFmtId="0" fontId="1" fillId="3" borderId="15" xfId="3" applyFont="1" applyFill="1" applyBorder="1" applyAlignment="1">
      <alignment horizontal="center" vertical="center"/>
    </xf>
    <xf numFmtId="0" fontId="1" fillId="3" borderId="23" xfId="3" applyFont="1" applyFill="1" applyBorder="1" applyAlignment="1">
      <alignment horizontal="center" vertical="center"/>
    </xf>
    <xf numFmtId="0" fontId="1" fillId="3" borderId="47" xfId="3" applyFont="1" applyFill="1" applyBorder="1" applyAlignment="1">
      <alignment horizontal="center" vertical="center"/>
    </xf>
    <xf numFmtId="0" fontId="1" fillId="0" borderId="23" xfId="3" applyFont="1" applyBorder="1" applyAlignment="1">
      <alignment horizontal="center" vertical="center"/>
    </xf>
    <xf numFmtId="0" fontId="1" fillId="3" borderId="18" xfId="3" applyFont="1" applyFill="1" applyBorder="1" applyAlignment="1">
      <alignment horizontal="center" vertical="center"/>
    </xf>
    <xf numFmtId="0" fontId="1" fillId="3" borderId="17" xfId="3" applyFont="1" applyFill="1" applyBorder="1" applyAlignment="1">
      <alignment horizontal="center" vertical="center"/>
    </xf>
    <xf numFmtId="0" fontId="1" fillId="3" borderId="57" xfId="3" applyFont="1" applyFill="1" applyBorder="1" applyAlignment="1">
      <alignment horizontal="center" vertical="center"/>
    </xf>
    <xf numFmtId="0" fontId="1" fillId="3" borderId="36" xfId="3" applyFont="1" applyFill="1" applyBorder="1" applyAlignment="1">
      <alignment horizontal="center" vertical="center"/>
    </xf>
    <xf numFmtId="0" fontId="1" fillId="3" borderId="51" xfId="3" applyFont="1" applyFill="1" applyBorder="1" applyAlignment="1">
      <alignment horizontal="center" vertical="center"/>
    </xf>
    <xf numFmtId="0" fontId="1" fillId="3" borderId="27" xfId="3" applyFont="1" applyFill="1" applyBorder="1" applyAlignment="1">
      <alignment horizontal="center" vertical="center"/>
    </xf>
    <xf numFmtId="0" fontId="1" fillId="3" borderId="4" xfId="3" applyFont="1" applyFill="1" applyBorder="1" applyAlignment="1">
      <alignment horizontal="center" vertical="center"/>
    </xf>
    <xf numFmtId="0" fontId="29" fillId="0" borderId="16" xfId="3" applyFont="1" applyBorder="1" applyAlignment="1">
      <alignment horizontal="center" vertical="top"/>
    </xf>
    <xf numFmtId="0" fontId="29" fillId="0" borderId="18" xfId="3" applyFont="1" applyBorder="1" applyAlignment="1">
      <alignment horizontal="left" vertical="top" wrapText="1"/>
    </xf>
    <xf numFmtId="164" fontId="29" fillId="3" borderId="15" xfId="3" applyNumberFormat="1" applyFont="1" applyFill="1" applyBorder="1" applyAlignment="1">
      <alignment horizontal="center" vertical="center" wrapText="1"/>
    </xf>
    <xf numFmtId="164" fontId="29" fillId="0" borderId="15" xfId="3" applyNumberFormat="1" applyFont="1" applyBorder="1" applyAlignment="1">
      <alignment horizontal="center" vertical="center" wrapText="1"/>
    </xf>
    <xf numFmtId="49" fontId="29" fillId="3" borderId="18" xfId="3" applyNumberFormat="1" applyFont="1" applyFill="1" applyBorder="1" applyAlignment="1">
      <alignment horizontal="center" vertical="center" wrapText="1"/>
    </xf>
    <xf numFmtId="164" fontId="29" fillId="3" borderId="16" xfId="3" applyNumberFormat="1" applyFont="1" applyFill="1" applyBorder="1" applyAlignment="1">
      <alignment horizontal="center" vertical="center" wrapText="1"/>
    </xf>
    <xf numFmtId="164" fontId="29" fillId="3" borderId="18" xfId="3" applyNumberFormat="1" applyFont="1" applyFill="1" applyBorder="1" applyAlignment="1">
      <alignment horizontal="center" vertical="center" wrapText="1"/>
    </xf>
    <xf numFmtId="3" fontId="29" fillId="3" borderId="53" xfId="3" applyNumberFormat="1" applyFont="1" applyFill="1" applyBorder="1" applyAlignment="1">
      <alignment horizontal="center" vertical="center"/>
    </xf>
    <xf numFmtId="3" fontId="29" fillId="3" borderId="54" xfId="3" applyNumberFormat="1" applyFont="1" applyFill="1" applyBorder="1" applyAlignment="1">
      <alignment horizontal="center" vertical="center"/>
    </xf>
    <xf numFmtId="3" fontId="29" fillId="3" borderId="55" xfId="3" applyNumberFormat="1" applyFont="1" applyFill="1" applyBorder="1" applyAlignment="1">
      <alignment horizontal="center" vertical="center"/>
    </xf>
    <xf numFmtId="164" fontId="29" fillId="3" borderId="23" xfId="3" applyNumberFormat="1" applyFont="1" applyFill="1" applyBorder="1" applyAlignment="1">
      <alignment horizontal="center" vertical="center" wrapText="1"/>
    </xf>
    <xf numFmtId="3" fontId="29" fillId="3" borderId="16" xfId="3" applyNumberFormat="1" applyFont="1" applyFill="1" applyBorder="1" applyAlignment="1">
      <alignment horizontal="center" vertical="center"/>
    </xf>
    <xf numFmtId="3" fontId="29" fillId="3" borderId="17" xfId="3" applyNumberFormat="1" applyFont="1" applyFill="1" applyBorder="1" applyAlignment="1">
      <alignment horizontal="center" vertical="center"/>
    </xf>
    <xf numFmtId="3" fontId="29" fillId="3" borderId="31" xfId="3" applyNumberFormat="1" applyFont="1" applyFill="1" applyBorder="1" applyAlignment="1">
      <alignment horizontal="center" vertical="center"/>
    </xf>
    <xf numFmtId="0" fontId="29" fillId="0" borderId="42" xfId="3" applyFont="1" applyBorder="1" applyAlignment="1">
      <alignment horizontal="center" vertical="top"/>
    </xf>
    <xf numFmtId="0" fontId="29" fillId="0" borderId="12" xfId="3" applyFont="1" applyBorder="1" applyAlignment="1">
      <alignment horizontal="left" vertical="top" wrapText="1"/>
    </xf>
    <xf numFmtId="3" fontId="29" fillId="3" borderId="34" xfId="3" applyNumberFormat="1" applyFont="1" applyFill="1" applyBorder="1" applyAlignment="1">
      <alignment horizontal="center" vertical="center"/>
    </xf>
    <xf numFmtId="3" fontId="29" fillId="3" borderId="12" xfId="3" applyNumberFormat="1" applyFont="1" applyFill="1" applyBorder="1" applyAlignment="1">
      <alignment horizontal="center" vertical="center"/>
    </xf>
    <xf numFmtId="3" fontId="29" fillId="3" borderId="46" xfId="3" applyNumberFormat="1" applyFont="1" applyFill="1" applyBorder="1" applyAlignment="1">
      <alignment horizontal="center" vertical="center"/>
    </xf>
    <xf numFmtId="3" fontId="29" fillId="3" borderId="49" xfId="3" applyNumberFormat="1" applyFont="1" applyFill="1" applyBorder="1" applyAlignment="1">
      <alignment horizontal="center" vertical="center"/>
    </xf>
    <xf numFmtId="3" fontId="29" fillId="3" borderId="0" xfId="3" applyNumberFormat="1" applyFont="1" applyFill="1" applyAlignment="1">
      <alignment horizontal="center" vertical="center"/>
    </xf>
    <xf numFmtId="3" fontId="29" fillId="0" borderId="12" xfId="3" applyNumberFormat="1" applyFont="1" applyBorder="1" applyAlignment="1">
      <alignment horizontal="center" vertical="center"/>
    </xf>
    <xf numFmtId="3" fontId="29" fillId="3" borderId="15" xfId="3" applyNumberFormat="1" applyFont="1" applyFill="1" applyBorder="1" applyAlignment="1">
      <alignment horizontal="center" vertical="center"/>
    </xf>
    <xf numFmtId="164" fontId="29" fillId="3" borderId="42" xfId="3" applyNumberFormat="1" applyFont="1" applyFill="1" applyBorder="1" applyAlignment="1">
      <alignment horizontal="center" vertical="center"/>
    </xf>
    <xf numFmtId="0" fontId="8" fillId="6" borderId="50" xfId="3" applyFont="1" applyFill="1" applyBorder="1" applyAlignment="1">
      <alignment horizontal="center" vertical="center"/>
    </xf>
    <xf numFmtId="0" fontId="12" fillId="7" borderId="47" xfId="3" applyFont="1" applyFill="1" applyBorder="1" applyAlignment="1">
      <alignment horizontal="center" vertical="center"/>
    </xf>
    <xf numFmtId="0" fontId="12" fillId="0" borderId="47" xfId="3" applyFont="1" applyBorder="1" applyAlignment="1">
      <alignment horizontal="center" vertical="center"/>
    </xf>
    <xf numFmtId="0" fontId="12" fillId="7" borderId="52" xfId="3" applyFont="1" applyFill="1" applyBorder="1" applyAlignment="1">
      <alignment horizontal="center" vertical="center"/>
    </xf>
    <xf numFmtId="0" fontId="8" fillId="6" borderId="51" xfId="3" applyFont="1" applyFill="1" applyBorder="1" applyAlignment="1">
      <alignment horizontal="justify" vertical="center" wrapText="1"/>
    </xf>
    <xf numFmtId="0" fontId="29" fillId="6" borderId="47" xfId="3" applyFont="1" applyFill="1" applyBorder="1" applyAlignment="1">
      <alignment horizontal="justify" vertical="center" wrapText="1"/>
    </xf>
    <xf numFmtId="0" fontId="8" fillId="6" borderId="16" xfId="3" applyFont="1" applyFill="1" applyBorder="1" applyAlignment="1">
      <alignment horizontal="center" vertical="center"/>
    </xf>
    <xf numFmtId="0" fontId="8" fillId="6" borderId="15" xfId="3" applyFont="1" applyFill="1" applyBorder="1" applyAlignment="1">
      <alignment horizontal="center" vertical="center"/>
    </xf>
    <xf numFmtId="0" fontId="8" fillId="6" borderId="18" xfId="3" applyFont="1" applyFill="1" applyBorder="1" applyAlignment="1">
      <alignment horizontal="center" vertical="center"/>
    </xf>
    <xf numFmtId="0" fontId="8" fillId="6" borderId="47" xfId="3" applyFont="1" applyFill="1" applyBorder="1" applyAlignment="1">
      <alignment horizontal="center" vertical="center"/>
    </xf>
    <xf numFmtId="0" fontId="14" fillId="0" borderId="0" xfId="3" applyFont="1"/>
    <xf numFmtId="0" fontId="9" fillId="0" borderId="47" xfId="3" applyFont="1" applyBorder="1" applyAlignment="1">
      <alignment vertical="center" wrapText="1"/>
    </xf>
    <xf numFmtId="0" fontId="9" fillId="0" borderId="50" xfId="3" applyFont="1" applyBorder="1" applyAlignment="1">
      <alignment vertical="center" wrapText="1"/>
    </xf>
    <xf numFmtId="0" fontId="5" fillId="0" borderId="14" xfId="3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/>
    </xf>
    <xf numFmtId="164" fontId="1" fillId="0" borderId="7" xfId="3" applyNumberFormat="1" applyFont="1" applyBorder="1" applyAlignment="1">
      <alignment horizontal="center" vertical="center"/>
    </xf>
    <xf numFmtId="0" fontId="5" fillId="0" borderId="7" xfId="3" applyFont="1" applyBorder="1" applyAlignment="1">
      <alignment horizontal="center" vertical="center" wrapText="1"/>
    </xf>
    <xf numFmtId="0" fontId="5" fillId="0" borderId="44" xfId="3" applyFont="1" applyBorder="1" applyAlignment="1">
      <alignment horizontal="center" vertical="center"/>
    </xf>
    <xf numFmtId="0" fontId="9" fillId="3" borderId="1" xfId="3" applyFont="1" applyFill="1" applyBorder="1" applyAlignment="1">
      <alignment horizontal="center" vertical="center"/>
    </xf>
    <xf numFmtId="0" fontId="5" fillId="0" borderId="1" xfId="3" applyFont="1" applyBorder="1" applyAlignment="1">
      <alignment horizontal="center" vertical="center"/>
    </xf>
    <xf numFmtId="0" fontId="5" fillId="3" borderId="7" xfId="3" applyFont="1" applyFill="1" applyBorder="1" applyAlignment="1">
      <alignment horizontal="center" vertical="center"/>
    </xf>
    <xf numFmtId="0" fontId="11" fillId="3" borderId="7" xfId="3" applyFont="1" applyFill="1" applyBorder="1" applyAlignment="1">
      <alignment horizontal="center" vertical="center"/>
    </xf>
    <xf numFmtId="0" fontId="11" fillId="3" borderId="41" xfId="3" applyFont="1" applyFill="1" applyBorder="1" applyAlignment="1">
      <alignment horizontal="center" vertical="center"/>
    </xf>
    <xf numFmtId="0" fontId="32" fillId="0" borderId="0" xfId="3" applyFont="1"/>
    <xf numFmtId="0" fontId="9" fillId="0" borderId="56" xfId="3" applyFont="1" applyBorder="1" applyAlignment="1">
      <alignment vertical="center" wrapText="1"/>
    </xf>
    <xf numFmtId="0" fontId="9" fillId="0" borderId="31" xfId="3" applyFont="1" applyBorder="1" applyAlignment="1">
      <alignment vertical="center" wrapText="1"/>
    </xf>
    <xf numFmtId="0" fontId="5" fillId="0" borderId="5" xfId="3" applyFont="1" applyBorder="1" applyAlignment="1">
      <alignment horizontal="center" vertical="center"/>
    </xf>
    <xf numFmtId="164" fontId="1" fillId="0" borderId="1" xfId="3" applyNumberFormat="1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5" fillId="3" borderId="1" xfId="3" applyFont="1" applyFill="1" applyBorder="1" applyAlignment="1">
      <alignment horizontal="center" vertical="center"/>
    </xf>
    <xf numFmtId="0" fontId="11" fillId="3" borderId="1" xfId="3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5" fillId="0" borderId="22" xfId="3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/>
    </xf>
    <xf numFmtId="0" fontId="5" fillId="3" borderId="8" xfId="3" applyFont="1" applyFill="1" applyBorder="1" applyAlignment="1">
      <alignment horizontal="center" vertical="center"/>
    </xf>
    <xf numFmtId="164" fontId="1" fillId="0" borderId="8" xfId="3" applyNumberFormat="1" applyFont="1" applyBorder="1" applyAlignment="1">
      <alignment horizontal="center" vertical="center"/>
    </xf>
    <xf numFmtId="0" fontId="5" fillId="0" borderId="8" xfId="3" applyFont="1" applyBorder="1" applyAlignment="1">
      <alignment horizontal="center" vertical="center" wrapText="1"/>
    </xf>
    <xf numFmtId="0" fontId="11" fillId="3" borderId="8" xfId="3" applyFont="1" applyFill="1" applyBorder="1" applyAlignment="1">
      <alignment horizontal="center" vertical="center"/>
    </xf>
    <xf numFmtId="0" fontId="12" fillId="6" borderId="16" xfId="3" applyFont="1" applyFill="1" applyBorder="1" applyAlignment="1">
      <alignment horizontal="center" vertical="center"/>
    </xf>
    <xf numFmtId="0" fontId="12" fillId="6" borderId="15" xfId="3" applyFont="1" applyFill="1" applyBorder="1" applyAlignment="1">
      <alignment horizontal="center" vertical="center"/>
    </xf>
    <xf numFmtId="0" fontId="12" fillId="6" borderId="47" xfId="3" applyFont="1" applyFill="1" applyBorder="1" applyAlignment="1">
      <alignment horizontal="center" vertical="center"/>
    </xf>
    <xf numFmtId="0" fontId="9" fillId="0" borderId="14" xfId="3" applyFont="1" applyBorder="1" applyAlignment="1">
      <alignment horizontal="center" vertical="center"/>
    </xf>
    <xf numFmtId="0" fontId="9" fillId="0" borderId="7" xfId="3" applyFont="1" applyBorder="1" applyAlignment="1">
      <alignment horizontal="center" vertical="center" wrapText="1"/>
    </xf>
    <xf numFmtId="0" fontId="11" fillId="0" borderId="7" xfId="3" applyFont="1" applyBorder="1" applyAlignment="1">
      <alignment horizontal="center" vertical="center"/>
    </xf>
    <xf numFmtId="0" fontId="9" fillId="3" borderId="7" xfId="3" applyFont="1" applyFill="1" applyBorder="1" applyAlignment="1">
      <alignment horizontal="center" vertical="center"/>
    </xf>
    <xf numFmtId="0" fontId="9" fillId="0" borderId="1" xfId="3" applyFont="1" applyBorder="1" applyAlignment="1">
      <alignment horizontal="center" vertical="center"/>
    </xf>
    <xf numFmtId="0" fontId="9" fillId="0" borderId="1" xfId="3" applyFont="1" applyBorder="1" applyAlignment="1">
      <alignment horizontal="center" vertical="center" wrapText="1"/>
    </xf>
    <xf numFmtId="0" fontId="9" fillId="0" borderId="5" xfId="3" applyFont="1" applyBorder="1" applyAlignment="1">
      <alignment horizontal="center" vertical="center"/>
    </xf>
    <xf numFmtId="0" fontId="27" fillId="0" borderId="1" xfId="3" applyBorder="1"/>
    <xf numFmtId="0" fontId="9" fillId="0" borderId="1" xfId="3" applyFont="1" applyBorder="1" applyAlignment="1">
      <alignment horizontal="center"/>
    </xf>
    <xf numFmtId="0" fontId="9" fillId="0" borderId="8" xfId="3" applyFont="1" applyBorder="1" applyAlignment="1">
      <alignment horizontal="center" vertical="center"/>
    </xf>
    <xf numFmtId="0" fontId="12" fillId="0" borderId="47" xfId="3" applyFont="1" applyBorder="1" applyAlignment="1">
      <alignment vertical="center" wrapText="1"/>
    </xf>
    <xf numFmtId="0" fontId="12" fillId="0" borderId="50" xfId="3" applyFont="1" applyBorder="1" applyAlignment="1">
      <alignment vertical="center" wrapText="1"/>
    </xf>
    <xf numFmtId="0" fontId="12" fillId="8" borderId="21" xfId="3" applyFont="1" applyFill="1" applyBorder="1" applyAlignment="1">
      <alignment horizontal="center" vertical="center"/>
    </xf>
    <xf numFmtId="0" fontId="12" fillId="8" borderId="15" xfId="3" applyFont="1" applyFill="1" applyBorder="1" applyAlignment="1">
      <alignment horizontal="center" vertical="center"/>
    </xf>
    <xf numFmtId="0" fontId="8" fillId="8" borderId="18" xfId="3" applyFont="1" applyFill="1" applyBorder="1" applyAlignment="1">
      <alignment horizontal="center" vertical="center"/>
    </xf>
    <xf numFmtId="0" fontId="12" fillId="8" borderId="47" xfId="3" applyFont="1" applyFill="1" applyBorder="1" applyAlignment="1">
      <alignment horizontal="center" vertical="center"/>
    </xf>
    <xf numFmtId="0" fontId="12" fillId="8" borderId="50" xfId="3" applyFont="1" applyFill="1" applyBorder="1" applyAlignment="1">
      <alignment horizontal="center" vertical="center"/>
    </xf>
    <xf numFmtId="0" fontId="12" fillId="0" borderId="50" xfId="3" applyFont="1" applyBorder="1" applyAlignment="1">
      <alignment horizontal="center" vertical="center"/>
    </xf>
    <xf numFmtId="0" fontId="9" fillId="0" borderId="7" xfId="3" applyFont="1" applyBorder="1" applyAlignment="1">
      <alignment vertical="center" wrapText="1"/>
    </xf>
    <xf numFmtId="0" fontId="9" fillId="0" borderId="9" xfId="3" applyFont="1" applyBorder="1" applyAlignment="1">
      <alignment horizontal="center" vertical="center"/>
    </xf>
    <xf numFmtId="0" fontId="27" fillId="4" borderId="0" xfId="3" applyFill="1"/>
    <xf numFmtId="0" fontId="9" fillId="0" borderId="22" xfId="3" applyFont="1" applyBorder="1" applyAlignment="1">
      <alignment horizontal="center" vertical="center"/>
    </xf>
    <xf numFmtId="0" fontId="5" fillId="4" borderId="7" xfId="3" applyFont="1" applyFill="1" applyBorder="1" applyAlignment="1">
      <alignment horizontal="justify" vertical="center" wrapText="1"/>
    </xf>
    <xf numFmtId="0" fontId="31" fillId="4" borderId="7" xfId="3" applyFont="1" applyFill="1" applyBorder="1" applyAlignment="1">
      <alignment horizontal="justify" vertical="center" wrapText="1"/>
    </xf>
    <xf numFmtId="0" fontId="9" fillId="4" borderId="5" xfId="3" applyFont="1" applyFill="1" applyBorder="1" applyAlignment="1">
      <alignment horizontal="center" vertical="center"/>
    </xf>
    <xf numFmtId="0" fontId="9" fillId="4" borderId="1" xfId="3" applyFont="1" applyFill="1" applyBorder="1" applyAlignment="1">
      <alignment horizontal="center" vertical="center"/>
    </xf>
    <xf numFmtId="0" fontId="5" fillId="4" borderId="1" xfId="3" applyFont="1" applyFill="1" applyBorder="1" applyAlignment="1">
      <alignment horizontal="center" vertical="center"/>
    </xf>
    <xf numFmtId="0" fontId="9" fillId="4" borderId="7" xfId="3" applyFont="1" applyFill="1" applyBorder="1" applyAlignment="1">
      <alignment horizontal="center" vertical="center"/>
    </xf>
    <xf numFmtId="164" fontId="1" fillId="4" borderId="7" xfId="3" applyNumberFormat="1" applyFont="1" applyFill="1" applyBorder="1" applyAlignment="1">
      <alignment horizontal="center" vertical="center"/>
    </xf>
    <xf numFmtId="0" fontId="8" fillId="4" borderId="1" xfId="1" applyFont="1" applyFill="1" applyBorder="1" applyAlignment="1" applyProtection="1">
      <alignment horizontal="center" vertical="center"/>
      <protection locked="0"/>
    </xf>
    <xf numFmtId="0" fontId="5" fillId="9" borderId="1" xfId="3" applyFont="1" applyFill="1" applyBorder="1" applyAlignment="1">
      <alignment horizontal="justify" vertical="center" wrapText="1"/>
    </xf>
    <xf numFmtId="0" fontId="31" fillId="9" borderId="1" xfId="3" applyFont="1" applyFill="1" applyBorder="1" applyAlignment="1">
      <alignment horizontal="justify" vertical="center" wrapText="1"/>
    </xf>
    <xf numFmtId="0" fontId="9" fillId="9" borderId="5" xfId="3" applyFont="1" applyFill="1" applyBorder="1" applyAlignment="1">
      <alignment horizontal="center" vertical="center"/>
    </xf>
    <xf numFmtId="0" fontId="9" fillId="9" borderId="1" xfId="3" applyFont="1" applyFill="1" applyBorder="1" applyAlignment="1">
      <alignment horizontal="center" vertical="center"/>
    </xf>
    <xf numFmtId="0" fontId="5" fillId="9" borderId="1" xfId="3" applyFont="1" applyFill="1" applyBorder="1" applyAlignment="1">
      <alignment horizontal="center" vertical="center"/>
    </xf>
    <xf numFmtId="0" fontId="9" fillId="9" borderId="7" xfId="3" applyFont="1" applyFill="1" applyBorder="1" applyAlignment="1">
      <alignment horizontal="center" vertical="center"/>
    </xf>
    <xf numFmtId="164" fontId="1" fillId="9" borderId="1" xfId="3" applyNumberFormat="1" applyFont="1" applyFill="1" applyBorder="1" applyAlignment="1">
      <alignment horizontal="center" vertical="center"/>
    </xf>
    <xf numFmtId="0" fontId="8" fillId="9" borderId="1" xfId="1" applyFont="1" applyFill="1" applyBorder="1" applyAlignment="1" applyProtection="1">
      <alignment horizontal="center" vertical="center"/>
      <protection locked="0"/>
    </xf>
    <xf numFmtId="0" fontId="27" fillId="9" borderId="0" xfId="3" applyFill="1"/>
    <xf numFmtId="0" fontId="5" fillId="0" borderId="8" xfId="3" applyFont="1" applyBorder="1" applyAlignment="1">
      <alignment horizontal="justify" vertical="center" wrapText="1"/>
    </xf>
    <xf numFmtId="0" fontId="31" fillId="0" borderId="8" xfId="3" applyFont="1" applyBorder="1" applyAlignment="1">
      <alignment horizontal="justify" vertical="center" wrapText="1"/>
    </xf>
    <xf numFmtId="0" fontId="9" fillId="3" borderId="8" xfId="3" applyFont="1" applyFill="1" applyBorder="1" applyAlignment="1">
      <alignment horizontal="center" vertical="center"/>
    </xf>
    <xf numFmtId="0" fontId="33" fillId="0" borderId="0" xfId="3" applyFont="1"/>
    <xf numFmtId="0" fontId="12" fillId="10" borderId="47" xfId="3" applyFont="1" applyFill="1" applyBorder="1" applyAlignment="1">
      <alignment vertical="center" wrapText="1"/>
    </xf>
    <xf numFmtId="0" fontId="34" fillId="10" borderId="50" xfId="3" applyFont="1" applyFill="1" applyBorder="1" applyAlignment="1">
      <alignment vertical="center" wrapText="1"/>
    </xf>
    <xf numFmtId="0" fontId="12" fillId="8" borderId="17" xfId="3" applyFont="1" applyFill="1" applyBorder="1" applyAlignment="1">
      <alignment horizontal="center" vertical="center"/>
    </xf>
    <xf numFmtId="0" fontId="9" fillId="4" borderId="1" xfId="3" applyFont="1" applyFill="1" applyBorder="1" applyAlignment="1">
      <alignment vertical="center" wrapText="1"/>
    </xf>
    <xf numFmtId="164" fontId="1" fillId="9" borderId="7" xfId="3" applyNumberFormat="1" applyFont="1" applyFill="1" applyBorder="1" applyAlignment="1">
      <alignment horizontal="center" vertical="center"/>
    </xf>
    <xf numFmtId="0" fontId="5" fillId="0" borderId="9" xfId="3" applyFont="1" applyBorder="1" applyAlignment="1">
      <alignment horizontal="justify" vertical="center" wrapText="1"/>
    </xf>
    <xf numFmtId="0" fontId="31" fillId="0" borderId="9" xfId="3" applyFont="1" applyBorder="1" applyAlignment="1">
      <alignment horizontal="justify" vertical="center" wrapText="1"/>
    </xf>
    <xf numFmtId="0" fontId="9" fillId="0" borderId="44" xfId="3" applyFont="1" applyBorder="1" applyAlignment="1">
      <alignment horizontal="center" vertical="center"/>
    </xf>
    <xf numFmtId="0" fontId="5" fillId="0" borderId="9" xfId="3" applyFont="1" applyBorder="1" applyAlignment="1">
      <alignment horizontal="center" vertical="center"/>
    </xf>
    <xf numFmtId="164" fontId="1" fillId="0" borderId="9" xfId="3" applyNumberFormat="1" applyFont="1" applyBorder="1" applyAlignment="1">
      <alignment horizontal="center" vertical="center"/>
    </xf>
    <xf numFmtId="0" fontId="9" fillId="3" borderId="9" xfId="3" applyFont="1" applyFill="1" applyBorder="1" applyAlignment="1">
      <alignment horizontal="center" vertical="center"/>
    </xf>
    <xf numFmtId="0" fontId="8" fillId="8" borderId="16" xfId="3" applyFont="1" applyFill="1" applyBorder="1" applyAlignment="1">
      <alignment vertical="center" wrapText="1"/>
    </xf>
    <xf numFmtId="0" fontId="12" fillId="0" borderId="7" xfId="3" applyFont="1" applyBorder="1" applyAlignment="1">
      <alignment horizontal="center" vertical="center"/>
    </xf>
    <xf numFmtId="0" fontId="5" fillId="0" borderId="11" xfId="3" applyFont="1" applyBorder="1" applyAlignment="1">
      <alignment horizontal="center" vertical="center"/>
    </xf>
    <xf numFmtId="0" fontId="35" fillId="0" borderId="1" xfId="3" applyFont="1" applyBorder="1" applyAlignment="1">
      <alignment vertical="center" wrapText="1"/>
    </xf>
    <xf numFmtId="0" fontId="12" fillId="0" borderId="1" xfId="3" applyFont="1" applyBorder="1" applyAlignment="1">
      <alignment horizontal="center" vertical="center"/>
    </xf>
    <xf numFmtId="0" fontId="5" fillId="0" borderId="6" xfId="3" applyFont="1" applyBorder="1" applyAlignment="1">
      <alignment horizontal="center" vertical="center"/>
    </xf>
    <xf numFmtId="0" fontId="33" fillId="4" borderId="0" xfId="3" applyFont="1" applyFill="1"/>
    <xf numFmtId="0" fontId="35" fillId="9" borderId="1" xfId="3" applyFont="1" applyFill="1" applyBorder="1" applyAlignment="1">
      <alignment vertical="center" wrapText="1"/>
    </xf>
    <xf numFmtId="0" fontId="8" fillId="0" borderId="1" xfId="3" applyFont="1" applyBorder="1" applyAlignment="1">
      <alignment horizontal="justify" vertical="center" wrapText="1"/>
    </xf>
    <xf numFmtId="0" fontId="29" fillId="0" borderId="1" xfId="3" applyFont="1" applyBorder="1" applyAlignment="1">
      <alignment horizontal="justify" vertical="center" wrapText="1"/>
    </xf>
    <xf numFmtId="0" fontId="2" fillId="0" borderId="1" xfId="3" applyFont="1" applyBorder="1" applyAlignment="1">
      <alignment horizontal="left" vertical="top" wrapText="1"/>
    </xf>
    <xf numFmtId="0" fontId="12" fillId="0" borderId="5" xfId="3" applyFont="1" applyBorder="1" applyAlignment="1">
      <alignment horizontal="center" vertical="center"/>
    </xf>
    <xf numFmtId="0" fontId="12" fillId="3" borderId="1" xfId="3" applyFont="1" applyFill="1" applyBorder="1" applyAlignment="1">
      <alignment horizontal="center" vertical="center"/>
    </xf>
    <xf numFmtId="0" fontId="30" fillId="0" borderId="7" xfId="3" applyFont="1" applyBorder="1" applyAlignment="1">
      <alignment wrapText="1"/>
    </xf>
    <xf numFmtId="164" fontId="8" fillId="0" borderId="47" xfId="3" applyNumberFormat="1" applyFont="1" applyBorder="1" applyAlignment="1">
      <alignment horizontal="center" vertical="center"/>
    </xf>
    <xf numFmtId="164" fontId="12" fillId="3" borderId="47" xfId="3" applyNumberFormat="1" applyFont="1" applyFill="1" applyBorder="1" applyAlignment="1">
      <alignment horizontal="center" vertical="center"/>
    </xf>
    <xf numFmtId="0" fontId="2" fillId="0" borderId="0" xfId="3" applyFont="1" applyAlignment="1">
      <alignment vertical="top" wrapText="1"/>
    </xf>
    <xf numFmtId="0" fontId="2" fillId="0" borderId="36" xfId="3" applyFont="1" applyBorder="1" applyAlignment="1">
      <alignment horizontal="left" vertical="top" wrapText="1"/>
    </xf>
    <xf numFmtId="0" fontId="2" fillId="0" borderId="0" xfId="3" applyFont="1" applyAlignment="1">
      <alignment horizontal="left" vertical="top" wrapText="1"/>
    </xf>
    <xf numFmtId="0" fontId="1" fillId="0" borderId="0" xfId="3" applyFont="1"/>
    <xf numFmtId="0" fontId="27" fillId="0" borderId="0" xfId="3" applyAlignment="1">
      <alignment horizontal="center"/>
    </xf>
    <xf numFmtId="0" fontId="1" fillId="0" borderId="0" xfId="3" applyFont="1" applyAlignment="1">
      <alignment horizontal="center" vertical="center"/>
    </xf>
    <xf numFmtId="0" fontId="9" fillId="0" borderId="54" xfId="3" applyFont="1" applyBorder="1" applyAlignment="1">
      <alignment horizontal="center" vertical="center"/>
    </xf>
    <xf numFmtId="0" fontId="5" fillId="3" borderId="4" xfId="3" applyFont="1" applyFill="1" applyBorder="1" applyAlignment="1">
      <alignment horizontal="center" vertical="center"/>
    </xf>
    <xf numFmtId="0" fontId="12" fillId="0" borderId="14" xfId="3" applyFont="1" applyBorder="1" applyAlignment="1">
      <alignment horizontal="center" vertical="center"/>
    </xf>
    <xf numFmtId="0" fontId="9" fillId="0" borderId="11" xfId="1" applyNumberFormat="1" applyFont="1" applyFill="1" applyBorder="1" applyAlignment="1" applyProtection="1">
      <alignment horizontal="left" vertical="center" wrapText="1" shrinkToFit="1"/>
      <protection locked="0"/>
    </xf>
    <xf numFmtId="0" fontId="8" fillId="8" borderId="17" xfId="3" applyFont="1" applyFill="1" applyBorder="1" applyAlignment="1">
      <alignment vertical="center" wrapText="1"/>
    </xf>
    <xf numFmtId="0" fontId="8" fillId="0" borderId="8" xfId="3" applyFont="1" applyBorder="1" applyAlignment="1">
      <alignment horizontal="justify" vertical="center" wrapText="1"/>
    </xf>
    <xf numFmtId="0" fontId="5" fillId="8" borderId="22" xfId="3" applyFont="1" applyFill="1" applyBorder="1" applyAlignment="1">
      <alignment horizontal="center" vertical="center"/>
    </xf>
    <xf numFmtId="0" fontId="5" fillId="8" borderId="8" xfId="3" applyFont="1" applyFill="1" applyBorder="1" applyAlignment="1">
      <alignment horizontal="center" vertical="center"/>
    </xf>
    <xf numFmtId="0" fontId="5" fillId="8" borderId="9" xfId="3" applyFont="1" applyFill="1" applyBorder="1" applyAlignment="1">
      <alignment horizontal="center" vertical="center"/>
    </xf>
    <xf numFmtId="164" fontId="1" fillId="8" borderId="9" xfId="3" applyNumberFormat="1" applyFont="1" applyFill="1" applyBorder="1" applyAlignment="1">
      <alignment horizontal="center" vertical="center"/>
    </xf>
    <xf numFmtId="0" fontId="8" fillId="8" borderId="51" xfId="3" applyFont="1" applyFill="1" applyBorder="1" applyAlignment="1">
      <alignment vertical="center" wrapText="1"/>
    </xf>
    <xf numFmtId="0" fontId="9" fillId="0" borderId="1" xfId="1" applyNumberFormat="1" applyFont="1" applyFill="1" applyBorder="1" applyAlignment="1" applyProtection="1">
      <alignment horizontal="left" vertical="center" wrapText="1" shrinkToFit="1"/>
      <protection locked="0"/>
    </xf>
    <xf numFmtId="0" fontId="9" fillId="0" borderId="7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3" borderId="14" xfId="3" applyFont="1" applyFill="1" applyBorder="1" applyAlignment="1">
      <alignment horizontal="center" vertical="center"/>
    </xf>
    <xf numFmtId="164" fontId="1" fillId="3" borderId="1" xfId="3" applyNumberFormat="1" applyFont="1" applyFill="1" applyBorder="1" applyAlignment="1">
      <alignment horizontal="center" vertical="center"/>
    </xf>
    <xf numFmtId="0" fontId="9" fillId="11" borderId="1" xfId="3" applyFont="1" applyFill="1" applyBorder="1" applyAlignment="1">
      <alignment vertical="center" wrapText="1"/>
    </xf>
    <xf numFmtId="0" fontId="35" fillId="11" borderId="1" xfId="3" applyFont="1" applyFill="1" applyBorder="1" applyAlignment="1">
      <alignment vertical="center" wrapText="1"/>
    </xf>
    <xf numFmtId="0" fontId="9" fillId="11" borderId="5" xfId="3" applyFont="1" applyFill="1" applyBorder="1" applyAlignment="1">
      <alignment horizontal="center" vertical="center"/>
    </xf>
    <xf numFmtId="0" fontId="9" fillId="11" borderId="1" xfId="3" applyFont="1" applyFill="1" applyBorder="1" applyAlignment="1">
      <alignment horizontal="center" vertical="center"/>
    </xf>
    <xf numFmtId="0" fontId="5" fillId="11" borderId="1" xfId="3" applyFont="1" applyFill="1" applyBorder="1" applyAlignment="1">
      <alignment horizontal="center" vertical="center"/>
    </xf>
    <xf numFmtId="0" fontId="5" fillId="0" borderId="41" xfId="0" applyFont="1" applyFill="1" applyBorder="1" applyAlignment="1" applyProtection="1">
      <alignment horizontal="center" vertical="top" wrapText="1"/>
    </xf>
    <xf numFmtId="0" fontId="8" fillId="0" borderId="39" xfId="0" applyFont="1" applyFill="1" applyBorder="1" applyAlignment="1" applyProtection="1">
      <alignment horizontal="center" vertical="top" wrapText="1"/>
    </xf>
    <xf numFmtId="0" fontId="8" fillId="0" borderId="41" xfId="0" applyFont="1" applyFill="1" applyBorder="1" applyAlignment="1" applyProtection="1">
      <alignment horizontal="center" vertical="top" wrapText="1"/>
    </xf>
    <xf numFmtId="0" fontId="8" fillId="0" borderId="40" xfId="0" applyFont="1" applyFill="1" applyBorder="1" applyAlignment="1" applyProtection="1">
      <alignment vertical="top"/>
    </xf>
    <xf numFmtId="0" fontId="5" fillId="0" borderId="26" xfId="0" applyFont="1" applyFill="1" applyBorder="1" applyAlignment="1" applyProtection="1">
      <alignment horizontal="center" vertical="top" wrapText="1"/>
    </xf>
    <xf numFmtId="0" fontId="8" fillId="0" borderId="1" xfId="0" applyFont="1" applyFill="1" applyBorder="1" applyAlignment="1" applyProtection="1">
      <alignment horizontal="center" vertical="top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top"/>
    </xf>
    <xf numFmtId="0" fontId="5" fillId="0" borderId="26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2" fillId="8" borderId="47" xfId="1" applyNumberFormat="1" applyFont="1" applyFill="1" applyBorder="1" applyAlignment="1" applyProtection="1">
      <alignment horizontal="left" vertical="center" wrapText="1" shrinkToFit="1"/>
      <protection locked="0"/>
    </xf>
    <xf numFmtId="0" fontId="8" fillId="8" borderId="21" xfId="3" applyFont="1" applyFill="1" applyBorder="1" applyAlignment="1">
      <alignment horizontal="center" vertical="center"/>
    </xf>
    <xf numFmtId="0" fontId="8" fillId="8" borderId="15" xfId="3" applyFont="1" applyFill="1" applyBorder="1" applyAlignment="1">
      <alignment horizontal="center" vertical="center"/>
    </xf>
    <xf numFmtId="164" fontId="8" fillId="3" borderId="7" xfId="3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/>
    </xf>
    <xf numFmtId="164" fontId="5" fillId="0" borderId="1" xfId="1" applyNumberFormat="1" applyFont="1" applyBorder="1" applyAlignment="1" applyProtection="1">
      <alignment horizontal="center" vertical="center"/>
      <protection locked="0"/>
    </xf>
    <xf numFmtId="164" fontId="8" fillId="0" borderId="1" xfId="3" applyNumberFormat="1" applyFont="1" applyBorder="1" applyAlignment="1">
      <alignment horizontal="center" vertical="center"/>
    </xf>
    <xf numFmtId="164" fontId="5" fillId="0" borderId="1" xfId="3" applyNumberFormat="1" applyFont="1" applyBorder="1" applyAlignment="1">
      <alignment horizontal="center" vertical="center"/>
    </xf>
    <xf numFmtId="164" fontId="5" fillId="0" borderId="7" xfId="3" applyNumberFormat="1" applyFont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top"/>
    </xf>
    <xf numFmtId="0" fontId="5" fillId="0" borderId="1" xfId="0" applyFont="1" applyFill="1" applyBorder="1" applyAlignment="1" applyProtection="1">
      <alignment horizontal="center" vertical="top"/>
    </xf>
    <xf numFmtId="0" fontId="6" fillId="5" borderId="0" xfId="1" applyFill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center" vertical="center" wrapText="1"/>
      <protection locked="0"/>
    </xf>
    <xf numFmtId="0" fontId="6" fillId="3" borderId="0" xfId="1" applyFill="1"/>
    <xf numFmtId="0" fontId="6" fillId="3" borderId="0" xfId="1" applyFill="1" applyAlignment="1" applyProtection="1">
      <alignment horizontal="center" vertical="center"/>
      <protection locked="0"/>
    </xf>
    <xf numFmtId="0" fontId="6" fillId="5" borderId="0" xfId="1" applyFill="1" applyAlignment="1" applyProtection="1">
      <alignment horizontal="center" vertical="center" wrapText="1"/>
      <protection locked="0"/>
    </xf>
    <xf numFmtId="0" fontId="26" fillId="3" borderId="0" xfId="1" applyFont="1" applyFill="1" applyAlignment="1" applyProtection="1">
      <alignment horizontal="center" vertical="center" wrapText="1"/>
      <protection locked="0"/>
    </xf>
    <xf numFmtId="0" fontId="6" fillId="5" borderId="1" xfId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0" fontId="6" fillId="3" borderId="1" xfId="1" applyFill="1" applyBorder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left" vertical="center"/>
      <protection locked="0"/>
    </xf>
    <xf numFmtId="0" fontId="6" fillId="3" borderId="0" xfId="1" applyFill="1" applyAlignment="1" applyProtection="1">
      <alignment horizontal="left" vertical="top" wrapText="1"/>
      <protection locked="0"/>
    </xf>
    <xf numFmtId="0" fontId="5" fillId="0" borderId="1" xfId="3" applyFont="1" applyFill="1" applyBorder="1" applyAlignment="1">
      <alignment horizontal="center" vertical="center"/>
    </xf>
    <xf numFmtId="0" fontId="5" fillId="0" borderId="7" xfId="3" applyFont="1" applyFill="1" applyBorder="1" applyAlignment="1">
      <alignment horizontal="center" vertical="center"/>
    </xf>
    <xf numFmtId="0" fontId="33" fillId="0" borderId="0" xfId="3" applyFont="1" applyFill="1"/>
    <xf numFmtId="0" fontId="9" fillId="0" borderId="26" xfId="3" applyFont="1" applyBorder="1" applyAlignment="1">
      <alignment horizontal="center" vertical="center"/>
    </xf>
    <xf numFmtId="0" fontId="5" fillId="0" borderId="2" xfId="3" applyFont="1" applyBorder="1" applyAlignment="1">
      <alignment horizontal="center" vertical="center"/>
    </xf>
    <xf numFmtId="0" fontId="37" fillId="0" borderId="27" xfId="0" applyFont="1" applyFill="1" applyBorder="1" applyAlignment="1">
      <alignment horizontal="center" vertical="center"/>
    </xf>
    <xf numFmtId="0" fontId="37" fillId="0" borderId="8" xfId="0" applyFont="1" applyFill="1" applyBorder="1" applyAlignment="1">
      <alignment horizontal="center" vertical="center"/>
    </xf>
    <xf numFmtId="0" fontId="37" fillId="0" borderId="4" xfId="0" applyFont="1" applyFill="1" applyBorder="1" applyAlignment="1" applyProtection="1">
      <alignment vertical="top"/>
    </xf>
    <xf numFmtId="0" fontId="38" fillId="0" borderId="44" xfId="3" applyFont="1" applyFill="1" applyBorder="1" applyAlignment="1">
      <alignment horizontal="center" vertical="center"/>
    </xf>
    <xf numFmtId="0" fontId="37" fillId="0" borderId="9" xfId="3" applyFont="1" applyFill="1" applyBorder="1" applyAlignment="1">
      <alignment horizontal="center" vertical="center"/>
    </xf>
    <xf numFmtId="164" fontId="37" fillId="0" borderId="9" xfId="3" applyNumberFormat="1" applyFont="1" applyFill="1" applyBorder="1" applyAlignment="1">
      <alignment horizontal="center" vertical="center"/>
    </xf>
    <xf numFmtId="164" fontId="37" fillId="0" borderId="8" xfId="0" applyNumberFormat="1" applyFont="1" applyFill="1" applyBorder="1" applyAlignment="1" applyProtection="1">
      <alignment horizontal="center" vertical="top"/>
    </xf>
    <xf numFmtId="0" fontId="37" fillId="0" borderId="8" xfId="3" applyFont="1" applyFill="1" applyBorder="1" applyAlignment="1">
      <alignment horizontal="center" vertical="center"/>
    </xf>
    <xf numFmtId="0" fontId="37" fillId="0" borderId="22" xfId="3" applyFont="1" applyFill="1" applyBorder="1" applyAlignment="1">
      <alignment horizontal="center" vertical="center"/>
    </xf>
    <xf numFmtId="0" fontId="5" fillId="0" borderId="59" xfId="1" applyNumberFormat="1" applyFont="1" applyFill="1" applyBorder="1" applyAlignment="1" applyProtection="1">
      <alignment horizontal="left" vertical="center" wrapText="1" shrinkToFit="1"/>
      <protection locked="0"/>
    </xf>
    <xf numFmtId="0" fontId="5" fillId="0" borderId="10" xfId="1" applyNumberFormat="1" applyFont="1" applyFill="1" applyBorder="1" applyAlignment="1" applyProtection="1">
      <alignment horizontal="left" vertical="center" wrapText="1" shrinkToFit="1"/>
      <protection locked="0"/>
    </xf>
    <xf numFmtId="0" fontId="37" fillId="0" borderId="33" xfId="1" applyNumberFormat="1" applyFont="1" applyFill="1" applyBorder="1" applyAlignment="1" applyProtection="1">
      <alignment horizontal="left" vertical="center" wrapText="1" shrinkToFit="1"/>
      <protection locked="0"/>
    </xf>
    <xf numFmtId="0" fontId="37" fillId="0" borderId="56" xfId="3" applyFont="1" applyFill="1" applyBorder="1" applyAlignment="1">
      <alignment vertical="center" wrapText="1"/>
    </xf>
    <xf numFmtId="0" fontId="8" fillId="6" borderId="51" xfId="0" applyFont="1" applyFill="1" applyBorder="1" applyAlignment="1">
      <alignment horizontal="left" vertical="center"/>
    </xf>
    <xf numFmtId="0" fontId="12" fillId="6" borderId="15" xfId="0" applyFont="1" applyFill="1" applyBorder="1"/>
    <xf numFmtId="3" fontId="8" fillId="6" borderId="21" xfId="4" applyNumberFormat="1" applyFont="1" applyFill="1" applyBorder="1" applyAlignment="1">
      <alignment horizontal="center" vertical="center"/>
    </xf>
    <xf numFmtId="0" fontId="8" fillId="6" borderId="17" xfId="3" applyFont="1" applyFill="1" applyBorder="1" applyAlignment="1">
      <alignment horizontal="center" vertical="center"/>
    </xf>
    <xf numFmtId="0" fontId="8" fillId="6" borderId="21" xfId="3" applyFont="1" applyFill="1" applyBorder="1" applyAlignment="1">
      <alignment horizontal="center" vertical="center"/>
    </xf>
    <xf numFmtId="0" fontId="36" fillId="0" borderId="0" xfId="3" applyFont="1"/>
    <xf numFmtId="0" fontId="5" fillId="0" borderId="25" xfId="0" applyFont="1" applyBorder="1" applyAlignment="1">
      <alignment horizontal="left" vertical="center"/>
    </xf>
    <xf numFmtId="0" fontId="9" fillId="0" borderId="7" xfId="0" applyFont="1" applyBorder="1"/>
    <xf numFmtId="0" fontId="5" fillId="0" borderId="9" xfId="4" applyFont="1" applyBorder="1" applyAlignment="1">
      <alignment horizontal="center" vertical="center"/>
    </xf>
    <xf numFmtId="0" fontId="5" fillId="0" borderId="7" xfId="4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3" borderId="41" xfId="3" applyFont="1" applyFill="1" applyBorder="1" applyAlignment="1">
      <alignment horizontal="center" vertical="center"/>
    </xf>
    <xf numFmtId="3" fontId="8" fillId="3" borderId="41" xfId="3" applyNumberFormat="1" applyFont="1" applyFill="1" applyBorder="1" applyAlignment="1">
      <alignment horizontal="center" vertical="center"/>
    </xf>
    <xf numFmtId="0" fontId="8" fillId="3" borderId="40" xfId="3" applyFont="1" applyFill="1" applyBorder="1" applyAlignment="1">
      <alignment horizontal="center" vertical="center"/>
    </xf>
    <xf numFmtId="0" fontId="5" fillId="0" borderId="26" xfId="0" applyFont="1" applyBorder="1" applyAlignment="1">
      <alignment horizontal="left" vertical="center"/>
    </xf>
    <xf numFmtId="0" fontId="9" fillId="0" borderId="1" xfId="0" applyFont="1" applyBorder="1"/>
    <xf numFmtId="0" fontId="36" fillId="0" borderId="1" xfId="0" applyFont="1" applyBorder="1" applyAlignment="1">
      <alignment horizontal="center" vertical="center"/>
    </xf>
    <xf numFmtId="0" fontId="5" fillId="0" borderId="1" xfId="4" applyFont="1" applyBorder="1" applyAlignment="1">
      <alignment horizontal="center" vertical="center"/>
    </xf>
    <xf numFmtId="0" fontId="8" fillId="0" borderId="1" xfId="4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" fontId="8" fillId="0" borderId="1" xfId="3" applyNumberFormat="1" applyFont="1" applyBorder="1" applyAlignment="1">
      <alignment horizontal="center" vertical="center"/>
    </xf>
    <xf numFmtId="0" fontId="8" fillId="0" borderId="2" xfId="3" applyFont="1" applyBorder="1" applyAlignment="1">
      <alignment horizontal="center" vertical="center"/>
    </xf>
    <xf numFmtId="0" fontId="9" fillId="0" borderId="1" xfId="0" applyFont="1" applyBorder="1" applyAlignment="1">
      <alignment wrapText="1"/>
    </xf>
    <xf numFmtId="0" fontId="37" fillId="0" borderId="1" xfId="4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8" xfId="0" applyFont="1" applyBorder="1"/>
    <xf numFmtId="0" fontId="5" fillId="0" borderId="8" xfId="4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3" fontId="8" fillId="0" borderId="3" xfId="3" applyNumberFormat="1" applyFont="1" applyBorder="1" applyAlignment="1">
      <alignment horizontal="center" vertical="center"/>
    </xf>
    <xf numFmtId="0" fontId="8" fillId="0" borderId="29" xfId="3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164" fontId="5" fillId="0" borderId="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64" fontId="8" fillId="3" borderId="7" xfId="5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35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5" fillId="0" borderId="26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vertical="top"/>
    </xf>
    <xf numFmtId="164" fontId="8" fillId="0" borderId="1" xfId="0" applyNumberFormat="1" applyFont="1" applyBorder="1" applyAlignment="1">
      <alignment horizontal="center" vertical="center"/>
    </xf>
    <xf numFmtId="164" fontId="8" fillId="0" borderId="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64" fontId="8" fillId="0" borderId="10" xfId="0" applyNumberFormat="1" applyFont="1" applyBorder="1" applyAlignment="1">
      <alignment horizontal="center" vertical="center"/>
    </xf>
    <xf numFmtId="0" fontId="40" fillId="0" borderId="26" xfId="0" applyFont="1" applyBorder="1" applyAlignment="1">
      <alignment vertical="center"/>
    </xf>
    <xf numFmtId="0" fontId="40" fillId="0" borderId="1" xfId="0" applyFont="1" applyBorder="1" applyAlignment="1">
      <alignment vertical="center"/>
    </xf>
    <xf numFmtId="0" fontId="40" fillId="0" borderId="2" xfId="0" applyFont="1" applyBorder="1" applyAlignment="1">
      <alignment vertical="center"/>
    </xf>
    <xf numFmtId="164" fontId="8" fillId="0" borderId="1" xfId="5" applyNumberFormat="1" applyFont="1" applyBorder="1" applyAlignment="1">
      <alignment horizontal="center" vertical="center"/>
    </xf>
    <xf numFmtId="0" fontId="41" fillId="0" borderId="26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0" borderId="2" xfId="0" applyFont="1" applyBorder="1" applyAlignment="1">
      <alignment vertical="center"/>
    </xf>
    <xf numFmtId="164" fontId="5" fillId="0" borderId="1" xfId="5" applyNumberFormat="1" applyFont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2" fillId="0" borderId="27" xfId="0" applyFont="1" applyBorder="1" applyAlignment="1">
      <alignment horizontal="center" vertical="center"/>
    </xf>
    <xf numFmtId="0" fontId="42" fillId="0" borderId="8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164" fontId="8" fillId="0" borderId="7" xfId="0" applyNumberFormat="1" applyFont="1" applyBorder="1" applyAlignment="1">
      <alignment horizontal="center" vertical="center"/>
    </xf>
    <xf numFmtId="3" fontId="8" fillId="6" borderId="15" xfId="4" applyNumberFormat="1" applyFont="1" applyFill="1" applyBorder="1" applyAlignment="1">
      <alignment horizontal="center" vertical="center"/>
    </xf>
    <xf numFmtId="0" fontId="8" fillId="6" borderId="65" xfId="3" applyFont="1" applyFill="1" applyBorder="1" applyAlignment="1">
      <alignment horizontal="center" vertical="center"/>
    </xf>
    <xf numFmtId="0" fontId="8" fillId="6" borderId="19" xfId="3" applyFont="1" applyFill="1" applyBorder="1" applyAlignment="1">
      <alignment horizontal="center" vertical="center"/>
    </xf>
    <xf numFmtId="0" fontId="8" fillId="6" borderId="56" xfId="3" applyFont="1" applyFill="1" applyBorder="1" applyAlignment="1">
      <alignment horizontal="center" vertical="center"/>
    </xf>
    <xf numFmtId="164" fontId="8" fillId="0" borderId="8" xfId="0" applyNumberFormat="1" applyFont="1" applyBorder="1" applyAlignment="1">
      <alignment horizontal="center" vertical="center"/>
    </xf>
    <xf numFmtId="0" fontId="8" fillId="3" borderId="7" xfId="3" applyFont="1" applyFill="1" applyBorder="1" applyAlignment="1">
      <alignment horizontal="center" vertical="center"/>
    </xf>
    <xf numFmtId="164" fontId="5" fillId="0" borderId="8" xfId="5" applyNumberFormat="1" applyFont="1" applyBorder="1" applyAlignment="1">
      <alignment horizontal="center" vertical="center"/>
    </xf>
    <xf numFmtId="0" fontId="36" fillId="0" borderId="8" xfId="5" applyFont="1" applyBorder="1"/>
    <xf numFmtId="164" fontId="5" fillId="0" borderId="8" xfId="3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/>
    </xf>
    <xf numFmtId="164" fontId="8" fillId="0" borderId="1" xfId="0" applyNumberFormat="1" applyFont="1" applyFill="1" applyBorder="1" applyAlignment="1">
      <alignment horizontal="center" vertical="center"/>
    </xf>
    <xf numFmtId="0" fontId="15" fillId="2" borderId="0" xfId="1" applyFont="1" applyFill="1" applyBorder="1" applyAlignment="1" applyProtection="1">
      <alignment horizontal="center" vertical="top"/>
      <protection locked="0"/>
    </xf>
    <xf numFmtId="0" fontId="12" fillId="0" borderId="0" xfId="1" applyFont="1" applyAlignment="1" applyProtection="1">
      <alignment horizontal="center" vertical="center"/>
      <protection locked="0"/>
    </xf>
    <xf numFmtId="0" fontId="8" fillId="0" borderId="0" xfId="1" applyFont="1" applyAlignment="1" applyProtection="1">
      <alignment horizontal="center" vertical="top"/>
      <protection locked="0"/>
    </xf>
    <xf numFmtId="0" fontId="8" fillId="0" borderId="0" xfId="1" applyFont="1" applyAlignment="1" applyProtection="1">
      <alignment horizontal="center" vertical="center"/>
      <protection locked="0"/>
    </xf>
    <xf numFmtId="49" fontId="3" fillId="2" borderId="13" xfId="1" applyNumberFormat="1" applyFont="1" applyFill="1" applyBorder="1" applyAlignment="1" applyProtection="1">
      <alignment horizontal="center" vertical="center"/>
      <protection locked="0"/>
    </xf>
    <xf numFmtId="0" fontId="3" fillId="2" borderId="13" xfId="1" applyNumberFormat="1" applyFont="1" applyFill="1" applyBorder="1" applyAlignment="1" applyProtection="1">
      <alignment horizontal="left" vertical="center"/>
      <protection locked="0"/>
    </xf>
    <xf numFmtId="49" fontId="5" fillId="2" borderId="13" xfId="1" applyNumberFormat="1" applyFont="1" applyFill="1" applyBorder="1" applyAlignment="1" applyProtection="1">
      <alignment horizontal="left" vertical="center"/>
      <protection locked="0"/>
    </xf>
    <xf numFmtId="0" fontId="17" fillId="2" borderId="0" xfId="1" applyFont="1" applyFill="1" applyBorder="1" applyAlignment="1" applyProtection="1">
      <alignment horizontal="left" vertical="center"/>
      <protection locked="0"/>
    </xf>
    <xf numFmtId="49" fontId="8" fillId="2" borderId="13" xfId="1" applyNumberFormat="1" applyFont="1" applyFill="1" applyBorder="1" applyAlignment="1" applyProtection="1">
      <alignment horizontal="left" vertical="center"/>
      <protection locked="0"/>
    </xf>
    <xf numFmtId="14" fontId="5" fillId="2" borderId="13" xfId="1" applyNumberFormat="1" applyFont="1" applyFill="1" applyBorder="1" applyAlignment="1" applyProtection="1">
      <alignment horizontal="left" vertical="center"/>
      <protection locked="0"/>
    </xf>
    <xf numFmtId="0" fontId="5" fillId="2" borderId="13" xfId="1" applyNumberFormat="1" applyFont="1" applyFill="1" applyBorder="1" applyAlignment="1" applyProtection="1">
      <alignment horizontal="left" vertical="center"/>
      <protection locked="0"/>
    </xf>
    <xf numFmtId="0" fontId="8" fillId="2" borderId="0" xfId="1" applyFont="1" applyFill="1" applyBorder="1" applyAlignment="1" applyProtection="1">
      <alignment horizontal="right" vertical="center"/>
      <protection locked="0"/>
    </xf>
    <xf numFmtId="0" fontId="6" fillId="3" borderId="8" xfId="1" applyFill="1" applyBorder="1" applyAlignment="1" applyProtection="1">
      <alignment horizontal="center" vertical="center" textRotation="90"/>
      <protection locked="0"/>
    </xf>
    <xf numFmtId="0" fontId="6" fillId="3" borderId="7" xfId="1" applyFill="1" applyBorder="1" applyAlignment="1" applyProtection="1">
      <alignment horizontal="center" vertical="center" textRotation="90"/>
      <protection locked="0"/>
    </xf>
    <xf numFmtId="0" fontId="6" fillId="3" borderId="1" xfId="1" applyFill="1" applyBorder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center" vertical="center"/>
      <protection locked="0"/>
    </xf>
    <xf numFmtId="0" fontId="20" fillId="5" borderId="1" xfId="1" applyFont="1" applyFill="1" applyBorder="1" applyAlignment="1" applyProtection="1">
      <alignment horizontal="center" vertical="center"/>
      <protection locked="0"/>
    </xf>
    <xf numFmtId="0" fontId="6" fillId="5" borderId="1" xfId="1" applyFill="1" applyBorder="1" applyAlignment="1" applyProtection="1">
      <alignment horizontal="center" vertical="center"/>
      <protection locked="0"/>
    </xf>
    <xf numFmtId="0" fontId="21" fillId="5" borderId="1" xfId="1" applyFont="1" applyFill="1" applyBorder="1" applyAlignment="1" applyProtection="1">
      <alignment horizontal="center" vertical="center"/>
      <protection locked="0"/>
    </xf>
    <xf numFmtId="0" fontId="22" fillId="5" borderId="1" xfId="1" applyFont="1" applyFill="1" applyBorder="1" applyAlignment="1" applyProtection="1">
      <alignment horizontal="center" vertical="center"/>
      <protection locked="0"/>
    </xf>
    <xf numFmtId="0" fontId="21" fillId="5" borderId="8" xfId="1" applyFont="1" applyFill="1" applyBorder="1" applyAlignment="1" applyProtection="1">
      <alignment horizontal="center" vertical="center"/>
      <protection locked="0"/>
    </xf>
    <xf numFmtId="0" fontId="21" fillId="5" borderId="9" xfId="1" applyFont="1" applyFill="1" applyBorder="1" applyAlignment="1" applyProtection="1">
      <alignment horizontal="center" vertical="center"/>
      <protection locked="0"/>
    </xf>
    <xf numFmtId="0" fontId="21" fillId="5" borderId="7" xfId="1" applyFont="1" applyFill="1" applyBorder="1" applyAlignment="1" applyProtection="1">
      <alignment horizontal="center" vertical="center"/>
      <protection locked="0"/>
    </xf>
    <xf numFmtId="0" fontId="23" fillId="3" borderId="0" xfId="1" applyFont="1" applyFill="1" applyAlignment="1" applyProtection="1">
      <alignment horizontal="left" vertical="top"/>
      <protection locked="0"/>
    </xf>
    <xf numFmtId="0" fontId="6" fillId="3" borderId="0" xfId="1" applyFill="1" applyAlignment="1" applyProtection="1">
      <alignment horizontal="left" vertical="center"/>
      <protection locked="0"/>
    </xf>
    <xf numFmtId="0" fontId="6" fillId="3" borderId="0" xfId="1" applyFill="1" applyAlignment="1" applyProtection="1">
      <alignment horizontal="left" vertical="top" wrapText="1"/>
      <protection locked="0"/>
    </xf>
    <xf numFmtId="0" fontId="6" fillId="3" borderId="1" xfId="1" applyFill="1" applyBorder="1" applyAlignment="1" applyProtection="1">
      <alignment horizontal="center" vertical="center" wrapText="1"/>
      <protection locked="0"/>
    </xf>
    <xf numFmtId="0" fontId="6" fillId="3" borderId="0" xfId="1" applyFill="1"/>
    <xf numFmtId="0" fontId="19" fillId="3" borderId="0" xfId="1" applyFont="1" applyFill="1" applyAlignment="1" applyProtection="1">
      <alignment horizontal="left" vertical="top"/>
      <protection locked="0"/>
    </xf>
    <xf numFmtId="0" fontId="25" fillId="3" borderId="1" xfId="1" applyFont="1" applyFill="1" applyBorder="1" applyAlignment="1" applyProtection="1">
      <alignment horizontal="center" vertical="center"/>
      <protection locked="0"/>
    </xf>
    <xf numFmtId="0" fontId="25" fillId="3" borderId="1" xfId="1" applyFont="1" applyFill="1" applyBorder="1" applyAlignment="1" applyProtection="1">
      <alignment horizontal="center" vertical="center" wrapText="1"/>
      <protection locked="0"/>
    </xf>
    <xf numFmtId="0" fontId="6" fillId="5" borderId="6" xfId="1" applyFill="1" applyBorder="1" applyAlignment="1" applyProtection="1">
      <alignment horizontal="center" vertical="center"/>
      <protection locked="0"/>
    </xf>
    <xf numFmtId="0" fontId="6" fillId="5" borderId="10" xfId="1" applyFill="1" applyBorder="1" applyAlignment="1" applyProtection="1">
      <alignment horizontal="center" vertical="center"/>
      <protection locked="0"/>
    </xf>
    <xf numFmtId="0" fontId="6" fillId="5" borderId="5" xfId="1" applyFill="1" applyBorder="1" applyAlignment="1" applyProtection="1">
      <alignment horizontal="center" vertical="center"/>
      <protection locked="0"/>
    </xf>
    <xf numFmtId="0" fontId="20" fillId="3" borderId="0" xfId="1" applyFont="1" applyFill="1" applyAlignment="1" applyProtection="1">
      <alignment horizontal="center" vertical="center"/>
      <protection locked="0"/>
    </xf>
    <xf numFmtId="0" fontId="6" fillId="3" borderId="0" xfId="1" applyFill="1" applyAlignment="1" applyProtection="1">
      <alignment horizontal="center" vertical="center" wrapText="1"/>
      <protection locked="0"/>
    </xf>
    <xf numFmtId="0" fontId="26" fillId="3" borderId="0" xfId="1" applyFont="1" applyFill="1" applyAlignment="1" applyProtection="1">
      <alignment horizontal="center" vertical="center" wrapText="1"/>
      <protection locked="0"/>
    </xf>
    <xf numFmtId="0" fontId="6" fillId="5" borderId="0" xfId="1" applyFill="1" applyAlignment="1" applyProtection="1">
      <alignment horizontal="center" vertical="center" wrapText="1"/>
      <protection locked="0"/>
    </xf>
    <xf numFmtId="0" fontId="6" fillId="5" borderId="0" xfId="1" applyFill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/>
      <protection locked="0"/>
    </xf>
    <xf numFmtId="0" fontId="25" fillId="3" borderId="0" xfId="1" applyFont="1" applyFill="1" applyAlignment="1" applyProtection="1">
      <alignment horizontal="center" vertical="center" wrapText="1"/>
      <protection locked="0"/>
    </xf>
    <xf numFmtId="0" fontId="20" fillId="5" borderId="0" xfId="1" applyFont="1" applyFill="1" applyAlignment="1" applyProtection="1">
      <alignment horizontal="center" vertical="center"/>
      <protection locked="0"/>
    </xf>
    <xf numFmtId="0" fontId="8" fillId="0" borderId="0" xfId="3" applyFont="1" applyAlignment="1">
      <alignment horizontal="center" vertical="top"/>
    </xf>
    <xf numFmtId="0" fontId="8" fillId="0" borderId="24" xfId="3" applyFont="1" applyBorder="1" applyAlignment="1">
      <alignment horizontal="center" vertical="top"/>
    </xf>
    <xf numFmtId="0" fontId="2" fillId="0" borderId="49" xfId="3" applyFont="1" applyBorder="1" applyAlignment="1">
      <alignment horizontal="center" vertical="center" textRotation="90"/>
    </xf>
    <xf numFmtId="0" fontId="2" fillId="0" borderId="52" xfId="3" applyFont="1" applyBorder="1" applyAlignment="1">
      <alignment horizontal="center" vertical="center" textRotation="90"/>
    </xf>
    <xf numFmtId="0" fontId="2" fillId="0" borderId="56" xfId="3" applyFont="1" applyBorder="1" applyAlignment="1">
      <alignment horizontal="center" vertical="center" textRotation="90"/>
    </xf>
    <xf numFmtId="0" fontId="2" fillId="0" borderId="49" xfId="3" applyFont="1" applyBorder="1" applyAlignment="1">
      <alignment horizontal="center" vertical="center" wrapText="1"/>
    </xf>
    <xf numFmtId="0" fontId="2" fillId="0" borderId="52" xfId="3" applyFont="1" applyBorder="1" applyAlignment="1">
      <alignment horizontal="center" vertical="center" wrapText="1"/>
    </xf>
    <xf numFmtId="0" fontId="2" fillId="0" borderId="56" xfId="3" applyFont="1" applyBorder="1" applyAlignment="1">
      <alignment horizontal="center" vertical="center" wrapText="1"/>
    </xf>
    <xf numFmtId="0" fontId="2" fillId="3" borderId="38" xfId="3" applyFont="1" applyFill="1" applyBorder="1" applyAlignment="1">
      <alignment horizontal="center" vertical="center" wrapText="1"/>
    </xf>
    <xf numFmtId="0" fontId="2" fillId="3" borderId="36" xfId="3" applyFont="1" applyFill="1" applyBorder="1" applyAlignment="1">
      <alignment horizontal="center" vertical="center" wrapText="1"/>
    </xf>
    <xf numFmtId="0" fontId="2" fillId="3" borderId="37" xfId="3" applyFont="1" applyFill="1" applyBorder="1" applyAlignment="1">
      <alignment horizontal="center" vertical="center" wrapText="1"/>
    </xf>
    <xf numFmtId="0" fontId="2" fillId="3" borderId="34" xfId="3" applyFont="1" applyFill="1" applyBorder="1" applyAlignment="1">
      <alignment horizontal="center" vertical="center" wrapText="1"/>
    </xf>
    <xf numFmtId="0" fontId="2" fillId="3" borderId="0" xfId="3" applyFont="1" applyFill="1" applyAlignment="1">
      <alignment horizontal="center" vertical="center" wrapText="1"/>
    </xf>
    <xf numFmtId="0" fontId="2" fillId="3" borderId="30" xfId="3" applyFont="1" applyFill="1" applyBorder="1" applyAlignment="1">
      <alignment horizontal="center" vertical="center" wrapText="1"/>
    </xf>
    <xf numFmtId="0" fontId="2" fillId="3" borderId="20" xfId="3" applyFont="1" applyFill="1" applyBorder="1" applyAlignment="1">
      <alignment horizontal="center" vertical="center" wrapText="1"/>
    </xf>
    <xf numFmtId="0" fontId="2" fillId="3" borderId="24" xfId="3" applyFont="1" applyFill="1" applyBorder="1" applyAlignment="1">
      <alignment horizontal="center" vertical="center" wrapText="1"/>
    </xf>
    <xf numFmtId="0" fontId="2" fillId="3" borderId="31" xfId="3" applyFont="1" applyFill="1" applyBorder="1" applyAlignment="1">
      <alignment horizontal="center" vertical="center" wrapText="1"/>
    </xf>
    <xf numFmtId="0" fontId="2" fillId="3" borderId="38" xfId="3" applyFont="1" applyFill="1" applyBorder="1" applyAlignment="1">
      <alignment horizontal="center" textRotation="90" wrapText="1"/>
    </xf>
    <xf numFmtId="0" fontId="2" fillId="3" borderId="34" xfId="3" applyFont="1" applyFill="1" applyBorder="1" applyAlignment="1">
      <alignment horizontal="center" textRotation="90" wrapText="1"/>
    </xf>
    <xf numFmtId="0" fontId="2" fillId="3" borderId="20" xfId="3" applyFont="1" applyFill="1" applyBorder="1" applyAlignment="1">
      <alignment horizontal="center" textRotation="90" wrapText="1"/>
    </xf>
    <xf numFmtId="0" fontId="2" fillId="3" borderId="51" xfId="3" applyFont="1" applyFill="1" applyBorder="1" applyAlignment="1">
      <alignment horizontal="center" vertical="center" wrapText="1"/>
    </xf>
    <xf numFmtId="0" fontId="2" fillId="3" borderId="23" xfId="3" applyFont="1" applyFill="1" applyBorder="1" applyAlignment="1">
      <alignment horizontal="center" vertical="center" wrapText="1"/>
    </xf>
    <xf numFmtId="0" fontId="2" fillId="3" borderId="50" xfId="3" applyFont="1" applyFill="1" applyBorder="1" applyAlignment="1">
      <alignment horizontal="center" vertical="center" wrapText="1"/>
    </xf>
    <xf numFmtId="0" fontId="2" fillId="3" borderId="52" xfId="3" applyFont="1" applyFill="1" applyBorder="1" applyAlignment="1">
      <alignment horizontal="center" textRotation="90" wrapText="1"/>
    </xf>
    <xf numFmtId="0" fontId="2" fillId="3" borderId="56" xfId="3" applyFont="1" applyFill="1" applyBorder="1" applyAlignment="1">
      <alignment horizontal="center" textRotation="90" wrapText="1"/>
    </xf>
    <xf numFmtId="0" fontId="2" fillId="3" borderId="36" xfId="3" applyFont="1" applyFill="1" applyBorder="1" applyAlignment="1">
      <alignment horizontal="center" wrapText="1"/>
    </xf>
    <xf numFmtId="0" fontId="2" fillId="3" borderId="37" xfId="3" applyFont="1" applyFill="1" applyBorder="1" applyAlignment="1">
      <alignment horizontal="center" wrapText="1"/>
    </xf>
    <xf numFmtId="0" fontId="2" fillId="3" borderId="24" xfId="3" applyFont="1" applyFill="1" applyBorder="1" applyAlignment="1">
      <alignment horizontal="center" wrapText="1"/>
    </xf>
    <xf numFmtId="0" fontId="2" fillId="3" borderId="31" xfId="3" applyFont="1" applyFill="1" applyBorder="1" applyAlignment="1">
      <alignment horizontal="center" wrapText="1"/>
    </xf>
    <xf numFmtId="0" fontId="1" fillId="3" borderId="23" xfId="3" applyFont="1" applyFill="1" applyBorder="1" applyAlignment="1">
      <alignment horizontal="center" vertical="center"/>
    </xf>
    <xf numFmtId="0" fontId="1" fillId="3" borderId="50" xfId="3" applyFont="1" applyFill="1" applyBorder="1" applyAlignment="1">
      <alignment horizontal="center" vertical="center"/>
    </xf>
    <xf numFmtId="0" fontId="2" fillId="3" borderId="49" xfId="3" applyFont="1" applyFill="1" applyBorder="1" applyAlignment="1">
      <alignment horizontal="center" textRotation="90" wrapText="1"/>
    </xf>
    <xf numFmtId="0" fontId="12" fillId="7" borderId="51" xfId="3" applyFont="1" applyFill="1" applyBorder="1"/>
    <xf numFmtId="0" fontId="12" fillId="7" borderId="50" xfId="3" applyFont="1" applyFill="1" applyBorder="1"/>
    <xf numFmtId="0" fontId="8" fillId="0" borderId="51" xfId="3" applyFont="1" applyBorder="1" applyAlignment="1">
      <alignment horizontal="justify" vertical="center" wrapText="1"/>
    </xf>
    <xf numFmtId="0" fontId="8" fillId="0" borderId="50" xfId="3" applyFont="1" applyBorder="1" applyAlignment="1">
      <alignment horizontal="justify" vertical="center" wrapText="1"/>
    </xf>
    <xf numFmtId="0" fontId="2" fillId="0" borderId="58" xfId="3" applyFont="1" applyBorder="1" applyAlignment="1">
      <alignment horizontal="left" vertical="center" wrapText="1"/>
    </xf>
    <xf numFmtId="0" fontId="2" fillId="0" borderId="59" xfId="3" applyFont="1" applyBorder="1" applyAlignment="1">
      <alignment horizontal="left" vertical="center" wrapText="1"/>
    </xf>
    <xf numFmtId="0" fontId="2" fillId="0" borderId="60" xfId="3" applyFont="1" applyBorder="1" applyAlignment="1">
      <alignment horizontal="left" vertical="center" wrapText="1"/>
    </xf>
    <xf numFmtId="0" fontId="2" fillId="0" borderId="58" xfId="3" applyFont="1" applyBorder="1" applyAlignment="1">
      <alignment horizontal="center" vertical="center"/>
    </xf>
    <xf numFmtId="0" fontId="2" fillId="0" borderId="60" xfId="3" applyFont="1" applyBorder="1" applyAlignment="1">
      <alignment horizontal="center" vertical="center"/>
    </xf>
    <xf numFmtId="0" fontId="1" fillId="3" borderId="53" xfId="3" applyFont="1" applyFill="1" applyBorder="1" applyAlignment="1">
      <alignment horizontal="center" vertical="center"/>
    </xf>
    <xf numFmtId="0" fontId="1" fillId="3" borderId="54" xfId="3" applyFont="1" applyFill="1" applyBorder="1" applyAlignment="1">
      <alignment horizontal="center" vertical="center"/>
    </xf>
    <xf numFmtId="0" fontId="1" fillId="3" borderId="55" xfId="3" applyFont="1" applyFill="1" applyBorder="1" applyAlignment="1">
      <alignment horizontal="center" vertical="center"/>
    </xf>
    <xf numFmtId="0" fontId="2" fillId="0" borderId="59" xfId="3" applyFont="1" applyBorder="1" applyAlignment="1">
      <alignment horizontal="center" vertical="center"/>
    </xf>
    <xf numFmtId="0" fontId="2" fillId="0" borderId="61" xfId="3" applyFont="1" applyBorder="1" applyAlignment="1">
      <alignment horizontal="left" vertical="center" wrapText="1"/>
    </xf>
    <xf numFmtId="0" fontId="2" fillId="0" borderId="10" xfId="3" applyFont="1" applyBorder="1" applyAlignment="1">
      <alignment horizontal="left" vertical="center" wrapText="1"/>
    </xf>
    <xf numFmtId="0" fontId="2" fillId="0" borderId="62" xfId="3" applyFont="1" applyBorder="1" applyAlignment="1">
      <alignment horizontal="left" vertical="center" wrapText="1"/>
    </xf>
    <xf numFmtId="0" fontId="2" fillId="0" borderId="61" xfId="3" applyFont="1" applyBorder="1" applyAlignment="1">
      <alignment horizontal="center" vertical="center" wrapText="1"/>
    </xf>
    <xf numFmtId="0" fontId="2" fillId="0" borderId="62" xfId="3" applyFont="1" applyBorder="1" applyAlignment="1">
      <alignment horizontal="center" vertical="center" wrapText="1"/>
    </xf>
    <xf numFmtId="0" fontId="2" fillId="0" borderId="10" xfId="3" applyFont="1" applyBorder="1" applyAlignment="1">
      <alignment horizontal="center" vertical="center" wrapText="1"/>
    </xf>
    <xf numFmtId="0" fontId="2" fillId="0" borderId="61" xfId="3" applyFont="1" applyBorder="1" applyAlignment="1">
      <alignment horizontal="left" vertical="center"/>
    </xf>
    <xf numFmtId="0" fontId="2" fillId="0" borderId="10" xfId="3" applyFont="1" applyBorder="1" applyAlignment="1">
      <alignment horizontal="left" vertical="center"/>
    </xf>
    <xf numFmtId="0" fontId="2" fillId="0" borderId="62" xfId="3" applyFont="1" applyBorder="1" applyAlignment="1">
      <alignment horizontal="left" vertical="center"/>
    </xf>
    <xf numFmtId="0" fontId="2" fillId="0" borderId="10" xfId="3" applyFont="1" applyFill="1" applyBorder="1" applyAlignment="1">
      <alignment horizontal="center" vertical="center" wrapText="1"/>
    </xf>
    <xf numFmtId="0" fontId="2" fillId="0" borderId="62" xfId="3" applyFont="1" applyFill="1" applyBorder="1" applyAlignment="1">
      <alignment horizontal="center" vertical="center" wrapText="1"/>
    </xf>
    <xf numFmtId="0" fontId="2" fillId="0" borderId="26" xfId="3" applyFont="1" applyBorder="1" applyAlignment="1">
      <alignment horizontal="center" vertical="center" wrapText="1"/>
    </xf>
    <xf numFmtId="0" fontId="2" fillId="0" borderId="2" xfId="3" applyFont="1" applyBorder="1" applyAlignment="1">
      <alignment horizontal="center" vertical="center" wrapText="1"/>
    </xf>
    <xf numFmtId="0" fontId="2" fillId="0" borderId="5" xfId="3" applyFont="1" applyBorder="1" applyAlignment="1">
      <alignment horizontal="center" vertical="center" wrapText="1"/>
    </xf>
    <xf numFmtId="0" fontId="2" fillId="0" borderId="61" xfId="3" applyFont="1" applyFill="1" applyBorder="1" applyAlignment="1">
      <alignment horizontal="center" vertical="center" wrapText="1"/>
    </xf>
    <xf numFmtId="0" fontId="27" fillId="0" borderId="61" xfId="3" applyBorder="1" applyAlignment="1">
      <alignment horizontal="center"/>
    </xf>
    <xf numFmtId="0" fontId="27" fillId="0" borderId="62" xfId="3" applyBorder="1" applyAlignment="1">
      <alignment horizontal="center"/>
    </xf>
    <xf numFmtId="0" fontId="27" fillId="0" borderId="48" xfId="3" applyBorder="1" applyAlignment="1">
      <alignment horizontal="center"/>
    </xf>
    <xf numFmtId="0" fontId="27" fillId="0" borderId="29" xfId="3" applyBorder="1" applyAlignment="1">
      <alignment horizontal="center"/>
    </xf>
    <xf numFmtId="0" fontId="7" fillId="0" borderId="63" xfId="3" applyFont="1" applyBorder="1" applyAlignment="1">
      <alignment horizontal="left"/>
    </xf>
    <xf numFmtId="0" fontId="7" fillId="0" borderId="35" xfId="3" applyFont="1" applyBorder="1" applyAlignment="1">
      <alignment horizontal="left"/>
    </xf>
    <xf numFmtId="0" fontId="7" fillId="0" borderId="64" xfId="3" applyFont="1" applyBorder="1" applyAlignment="1">
      <alignment horizontal="left"/>
    </xf>
    <xf numFmtId="0" fontId="27" fillId="0" borderId="28" xfId="3" applyBorder="1" applyAlignment="1">
      <alignment horizontal="center"/>
    </xf>
    <xf numFmtId="0" fontId="2" fillId="0" borderId="63" xfId="3" applyFont="1" applyBorder="1" applyAlignment="1">
      <alignment horizontal="center" vertical="center" wrapText="1"/>
    </xf>
    <xf numFmtId="0" fontId="2" fillId="0" borderId="64" xfId="3" applyFont="1" applyBorder="1" applyAlignment="1">
      <alignment horizontal="center" vertical="center" wrapText="1"/>
    </xf>
  </cellXfs>
  <cellStyles count="6">
    <cellStyle name="Обычный" xfId="0" builtinId="0"/>
    <cellStyle name="Обычный 2" xfId="2" xr:uid="{00000000-0005-0000-0000-000001000000}"/>
    <cellStyle name="Обычный 3" xfId="3" xr:uid="{8786E69F-6991-431B-8928-87FDDC3FA416}"/>
    <cellStyle name="Обычный 3 2 2" xfId="5" xr:uid="{3354FA1B-7CB8-4399-AE2E-DDD6F8C5A900}"/>
    <cellStyle name="Обычный 4" xfId="1" xr:uid="{00000000-0005-0000-0000-000002000000}"/>
    <cellStyle name="Обычный 5" xfId="4" xr:uid="{217075E0-3012-4B81-B38A-5646EC97C66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0</xdr:row>
      <xdr:rowOff>47625</xdr:rowOff>
    </xdr:from>
    <xdr:to>
      <xdr:col>4</xdr:col>
      <xdr:colOff>0</xdr:colOff>
      <xdr:row>4</xdr:row>
      <xdr:rowOff>38100</xdr:rowOff>
    </xdr:to>
    <xdr:pic>
      <xdr:nvPicPr>
        <xdr:cNvPr id="2" name="Рисунок 2" descr="значок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2885" y="47625"/>
          <a:ext cx="859155" cy="93535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Right="0"/>
  </sheetPr>
  <dimension ref="A1:BJ56"/>
  <sheetViews>
    <sheetView tabSelected="1" view="pageBreakPreview" topLeftCell="A2" zoomScaleNormal="70" zoomScaleSheetLayoutView="100" workbookViewId="0">
      <selection activeCell="A26" sqref="A26:XFD27"/>
    </sheetView>
  </sheetViews>
  <sheetFormatPr defaultColWidth="11.42578125" defaultRowHeight="13.5" customHeight="1" x14ac:dyDescent="0.15"/>
  <cols>
    <col min="1" max="3" width="2.5703125" style="6" customWidth="1"/>
    <col min="4" max="4" width="8.140625" style="6" customWidth="1"/>
    <col min="5" max="33" width="2.5703125" style="6" customWidth="1"/>
    <col min="34" max="34" width="7" style="6" customWidth="1"/>
    <col min="35" max="47" width="2.5703125" style="6" customWidth="1"/>
    <col min="48" max="48" width="1.42578125" style="6" customWidth="1"/>
    <col min="49" max="49" width="2.28515625" style="6" customWidth="1"/>
    <col min="50" max="50" width="1.85546875" style="6" customWidth="1"/>
    <col min="51" max="51" width="2.42578125" style="6" customWidth="1"/>
    <col min="52" max="52" width="2.140625" style="6" customWidth="1"/>
    <col min="53" max="54" width="2.28515625" style="6" customWidth="1"/>
    <col min="55" max="55" width="1.85546875" style="6" customWidth="1"/>
    <col min="56" max="56" width="1.42578125" style="6" customWidth="1"/>
    <col min="57" max="57" width="2.28515625" style="6" customWidth="1"/>
    <col min="58" max="58" width="1.7109375" style="6" customWidth="1"/>
    <col min="59" max="59" width="0.85546875" style="6" customWidth="1"/>
    <col min="60" max="60" width="1.5703125" style="6" customWidth="1"/>
    <col min="61" max="61" width="1.42578125" style="6" customWidth="1"/>
    <col min="62" max="62" width="0.7109375" style="6" customWidth="1"/>
    <col min="63" max="256" width="11.42578125" style="6"/>
    <col min="257" max="259" width="2.5703125" style="6" customWidth="1"/>
    <col min="260" max="260" width="8.140625" style="6" customWidth="1"/>
    <col min="261" max="289" width="2.5703125" style="6" customWidth="1"/>
    <col min="290" max="290" width="7" style="6" customWidth="1"/>
    <col min="291" max="303" width="2.5703125" style="6" customWidth="1"/>
    <col min="304" max="304" width="1.42578125" style="6" customWidth="1"/>
    <col min="305" max="305" width="2.28515625" style="6" customWidth="1"/>
    <col min="306" max="306" width="1.85546875" style="6" customWidth="1"/>
    <col min="307" max="307" width="2.42578125" style="6" customWidth="1"/>
    <col min="308" max="308" width="2.140625" style="6" customWidth="1"/>
    <col min="309" max="310" width="2.28515625" style="6" customWidth="1"/>
    <col min="311" max="311" width="1.85546875" style="6" customWidth="1"/>
    <col min="312" max="312" width="1.42578125" style="6" customWidth="1"/>
    <col min="313" max="313" width="2.28515625" style="6" customWidth="1"/>
    <col min="314" max="314" width="1.7109375" style="6" customWidth="1"/>
    <col min="315" max="315" width="0.85546875" style="6" customWidth="1"/>
    <col min="316" max="316" width="1.5703125" style="6" customWidth="1"/>
    <col min="317" max="317" width="1.42578125" style="6" customWidth="1"/>
    <col min="318" max="318" width="0.7109375" style="6" customWidth="1"/>
    <col min="319" max="512" width="11.42578125" style="6"/>
    <col min="513" max="515" width="2.5703125" style="6" customWidth="1"/>
    <col min="516" max="516" width="8.140625" style="6" customWidth="1"/>
    <col min="517" max="545" width="2.5703125" style="6" customWidth="1"/>
    <col min="546" max="546" width="7" style="6" customWidth="1"/>
    <col min="547" max="559" width="2.5703125" style="6" customWidth="1"/>
    <col min="560" max="560" width="1.42578125" style="6" customWidth="1"/>
    <col min="561" max="561" width="2.28515625" style="6" customWidth="1"/>
    <col min="562" max="562" width="1.85546875" style="6" customWidth="1"/>
    <col min="563" max="563" width="2.42578125" style="6" customWidth="1"/>
    <col min="564" max="564" width="2.140625" style="6" customWidth="1"/>
    <col min="565" max="566" width="2.28515625" style="6" customWidth="1"/>
    <col min="567" max="567" width="1.85546875" style="6" customWidth="1"/>
    <col min="568" max="568" width="1.42578125" style="6" customWidth="1"/>
    <col min="569" max="569" width="2.28515625" style="6" customWidth="1"/>
    <col min="570" max="570" width="1.7109375" style="6" customWidth="1"/>
    <col min="571" max="571" width="0.85546875" style="6" customWidth="1"/>
    <col min="572" max="572" width="1.5703125" style="6" customWidth="1"/>
    <col min="573" max="573" width="1.42578125" style="6" customWidth="1"/>
    <col min="574" max="574" width="0.7109375" style="6" customWidth="1"/>
    <col min="575" max="768" width="11.42578125" style="6"/>
    <col min="769" max="771" width="2.5703125" style="6" customWidth="1"/>
    <col min="772" max="772" width="8.140625" style="6" customWidth="1"/>
    <col min="773" max="801" width="2.5703125" style="6" customWidth="1"/>
    <col min="802" max="802" width="7" style="6" customWidth="1"/>
    <col min="803" max="815" width="2.5703125" style="6" customWidth="1"/>
    <col min="816" max="816" width="1.42578125" style="6" customWidth="1"/>
    <col min="817" max="817" width="2.28515625" style="6" customWidth="1"/>
    <col min="818" max="818" width="1.85546875" style="6" customWidth="1"/>
    <col min="819" max="819" width="2.42578125" style="6" customWidth="1"/>
    <col min="820" max="820" width="2.140625" style="6" customWidth="1"/>
    <col min="821" max="822" width="2.28515625" style="6" customWidth="1"/>
    <col min="823" max="823" width="1.85546875" style="6" customWidth="1"/>
    <col min="824" max="824" width="1.42578125" style="6" customWidth="1"/>
    <col min="825" max="825" width="2.28515625" style="6" customWidth="1"/>
    <col min="826" max="826" width="1.7109375" style="6" customWidth="1"/>
    <col min="827" max="827" width="0.85546875" style="6" customWidth="1"/>
    <col min="828" max="828" width="1.5703125" style="6" customWidth="1"/>
    <col min="829" max="829" width="1.42578125" style="6" customWidth="1"/>
    <col min="830" max="830" width="0.7109375" style="6" customWidth="1"/>
    <col min="831" max="1024" width="11.42578125" style="6"/>
    <col min="1025" max="1027" width="2.5703125" style="6" customWidth="1"/>
    <col min="1028" max="1028" width="8.140625" style="6" customWidth="1"/>
    <col min="1029" max="1057" width="2.5703125" style="6" customWidth="1"/>
    <col min="1058" max="1058" width="7" style="6" customWidth="1"/>
    <col min="1059" max="1071" width="2.5703125" style="6" customWidth="1"/>
    <col min="1072" max="1072" width="1.42578125" style="6" customWidth="1"/>
    <col min="1073" max="1073" width="2.28515625" style="6" customWidth="1"/>
    <col min="1074" max="1074" width="1.85546875" style="6" customWidth="1"/>
    <col min="1075" max="1075" width="2.42578125" style="6" customWidth="1"/>
    <col min="1076" max="1076" width="2.140625" style="6" customWidth="1"/>
    <col min="1077" max="1078" width="2.28515625" style="6" customWidth="1"/>
    <col min="1079" max="1079" width="1.85546875" style="6" customWidth="1"/>
    <col min="1080" max="1080" width="1.42578125" style="6" customWidth="1"/>
    <col min="1081" max="1081" width="2.28515625" style="6" customWidth="1"/>
    <col min="1082" max="1082" width="1.7109375" style="6" customWidth="1"/>
    <col min="1083" max="1083" width="0.85546875" style="6" customWidth="1"/>
    <col min="1084" max="1084" width="1.5703125" style="6" customWidth="1"/>
    <col min="1085" max="1085" width="1.42578125" style="6" customWidth="1"/>
    <col min="1086" max="1086" width="0.7109375" style="6" customWidth="1"/>
    <col min="1087" max="1280" width="11.42578125" style="6"/>
    <col min="1281" max="1283" width="2.5703125" style="6" customWidth="1"/>
    <col min="1284" max="1284" width="8.140625" style="6" customWidth="1"/>
    <col min="1285" max="1313" width="2.5703125" style="6" customWidth="1"/>
    <col min="1314" max="1314" width="7" style="6" customWidth="1"/>
    <col min="1315" max="1327" width="2.5703125" style="6" customWidth="1"/>
    <col min="1328" max="1328" width="1.42578125" style="6" customWidth="1"/>
    <col min="1329" max="1329" width="2.28515625" style="6" customWidth="1"/>
    <col min="1330" max="1330" width="1.85546875" style="6" customWidth="1"/>
    <col min="1331" max="1331" width="2.42578125" style="6" customWidth="1"/>
    <col min="1332" max="1332" width="2.140625" style="6" customWidth="1"/>
    <col min="1333" max="1334" width="2.28515625" style="6" customWidth="1"/>
    <col min="1335" max="1335" width="1.85546875" style="6" customWidth="1"/>
    <col min="1336" max="1336" width="1.42578125" style="6" customWidth="1"/>
    <col min="1337" max="1337" width="2.28515625" style="6" customWidth="1"/>
    <col min="1338" max="1338" width="1.7109375" style="6" customWidth="1"/>
    <col min="1339" max="1339" width="0.85546875" style="6" customWidth="1"/>
    <col min="1340" max="1340" width="1.5703125" style="6" customWidth="1"/>
    <col min="1341" max="1341" width="1.42578125" style="6" customWidth="1"/>
    <col min="1342" max="1342" width="0.7109375" style="6" customWidth="1"/>
    <col min="1343" max="1536" width="11.42578125" style="6"/>
    <col min="1537" max="1539" width="2.5703125" style="6" customWidth="1"/>
    <col min="1540" max="1540" width="8.140625" style="6" customWidth="1"/>
    <col min="1541" max="1569" width="2.5703125" style="6" customWidth="1"/>
    <col min="1570" max="1570" width="7" style="6" customWidth="1"/>
    <col min="1571" max="1583" width="2.5703125" style="6" customWidth="1"/>
    <col min="1584" max="1584" width="1.42578125" style="6" customWidth="1"/>
    <col min="1585" max="1585" width="2.28515625" style="6" customWidth="1"/>
    <col min="1586" max="1586" width="1.85546875" style="6" customWidth="1"/>
    <col min="1587" max="1587" width="2.42578125" style="6" customWidth="1"/>
    <col min="1588" max="1588" width="2.140625" style="6" customWidth="1"/>
    <col min="1589" max="1590" width="2.28515625" style="6" customWidth="1"/>
    <col min="1591" max="1591" width="1.85546875" style="6" customWidth="1"/>
    <col min="1592" max="1592" width="1.42578125" style="6" customWidth="1"/>
    <col min="1593" max="1593" width="2.28515625" style="6" customWidth="1"/>
    <col min="1594" max="1594" width="1.7109375" style="6" customWidth="1"/>
    <col min="1595" max="1595" width="0.85546875" style="6" customWidth="1"/>
    <col min="1596" max="1596" width="1.5703125" style="6" customWidth="1"/>
    <col min="1597" max="1597" width="1.42578125" style="6" customWidth="1"/>
    <col min="1598" max="1598" width="0.7109375" style="6" customWidth="1"/>
    <col min="1599" max="1792" width="11.42578125" style="6"/>
    <col min="1793" max="1795" width="2.5703125" style="6" customWidth="1"/>
    <col min="1796" max="1796" width="8.140625" style="6" customWidth="1"/>
    <col min="1797" max="1825" width="2.5703125" style="6" customWidth="1"/>
    <col min="1826" max="1826" width="7" style="6" customWidth="1"/>
    <col min="1827" max="1839" width="2.5703125" style="6" customWidth="1"/>
    <col min="1840" max="1840" width="1.42578125" style="6" customWidth="1"/>
    <col min="1841" max="1841" width="2.28515625" style="6" customWidth="1"/>
    <col min="1842" max="1842" width="1.85546875" style="6" customWidth="1"/>
    <col min="1843" max="1843" width="2.42578125" style="6" customWidth="1"/>
    <col min="1844" max="1844" width="2.140625" style="6" customWidth="1"/>
    <col min="1845" max="1846" width="2.28515625" style="6" customWidth="1"/>
    <col min="1847" max="1847" width="1.85546875" style="6" customWidth="1"/>
    <col min="1848" max="1848" width="1.42578125" style="6" customWidth="1"/>
    <col min="1849" max="1849" width="2.28515625" style="6" customWidth="1"/>
    <col min="1850" max="1850" width="1.7109375" style="6" customWidth="1"/>
    <col min="1851" max="1851" width="0.85546875" style="6" customWidth="1"/>
    <col min="1852" max="1852" width="1.5703125" style="6" customWidth="1"/>
    <col min="1853" max="1853" width="1.42578125" style="6" customWidth="1"/>
    <col min="1854" max="1854" width="0.7109375" style="6" customWidth="1"/>
    <col min="1855" max="2048" width="11.42578125" style="6"/>
    <col min="2049" max="2051" width="2.5703125" style="6" customWidth="1"/>
    <col min="2052" max="2052" width="8.140625" style="6" customWidth="1"/>
    <col min="2053" max="2081" width="2.5703125" style="6" customWidth="1"/>
    <col min="2082" max="2082" width="7" style="6" customWidth="1"/>
    <col min="2083" max="2095" width="2.5703125" style="6" customWidth="1"/>
    <col min="2096" max="2096" width="1.42578125" style="6" customWidth="1"/>
    <col min="2097" max="2097" width="2.28515625" style="6" customWidth="1"/>
    <col min="2098" max="2098" width="1.85546875" style="6" customWidth="1"/>
    <col min="2099" max="2099" width="2.42578125" style="6" customWidth="1"/>
    <col min="2100" max="2100" width="2.140625" style="6" customWidth="1"/>
    <col min="2101" max="2102" width="2.28515625" style="6" customWidth="1"/>
    <col min="2103" max="2103" width="1.85546875" style="6" customWidth="1"/>
    <col min="2104" max="2104" width="1.42578125" style="6" customWidth="1"/>
    <col min="2105" max="2105" width="2.28515625" style="6" customWidth="1"/>
    <col min="2106" max="2106" width="1.7109375" style="6" customWidth="1"/>
    <col min="2107" max="2107" width="0.85546875" style="6" customWidth="1"/>
    <col min="2108" max="2108" width="1.5703125" style="6" customWidth="1"/>
    <col min="2109" max="2109" width="1.42578125" style="6" customWidth="1"/>
    <col min="2110" max="2110" width="0.7109375" style="6" customWidth="1"/>
    <col min="2111" max="2304" width="11.42578125" style="6"/>
    <col min="2305" max="2307" width="2.5703125" style="6" customWidth="1"/>
    <col min="2308" max="2308" width="8.140625" style="6" customWidth="1"/>
    <col min="2309" max="2337" width="2.5703125" style="6" customWidth="1"/>
    <col min="2338" max="2338" width="7" style="6" customWidth="1"/>
    <col min="2339" max="2351" width="2.5703125" style="6" customWidth="1"/>
    <col min="2352" max="2352" width="1.42578125" style="6" customWidth="1"/>
    <col min="2353" max="2353" width="2.28515625" style="6" customWidth="1"/>
    <col min="2354" max="2354" width="1.85546875" style="6" customWidth="1"/>
    <col min="2355" max="2355" width="2.42578125" style="6" customWidth="1"/>
    <col min="2356" max="2356" width="2.140625" style="6" customWidth="1"/>
    <col min="2357" max="2358" width="2.28515625" style="6" customWidth="1"/>
    <col min="2359" max="2359" width="1.85546875" style="6" customWidth="1"/>
    <col min="2360" max="2360" width="1.42578125" style="6" customWidth="1"/>
    <col min="2361" max="2361" width="2.28515625" style="6" customWidth="1"/>
    <col min="2362" max="2362" width="1.7109375" style="6" customWidth="1"/>
    <col min="2363" max="2363" width="0.85546875" style="6" customWidth="1"/>
    <col min="2364" max="2364" width="1.5703125" style="6" customWidth="1"/>
    <col min="2365" max="2365" width="1.42578125" style="6" customWidth="1"/>
    <col min="2366" max="2366" width="0.7109375" style="6" customWidth="1"/>
    <col min="2367" max="2560" width="11.42578125" style="6"/>
    <col min="2561" max="2563" width="2.5703125" style="6" customWidth="1"/>
    <col min="2564" max="2564" width="8.140625" style="6" customWidth="1"/>
    <col min="2565" max="2593" width="2.5703125" style="6" customWidth="1"/>
    <col min="2594" max="2594" width="7" style="6" customWidth="1"/>
    <col min="2595" max="2607" width="2.5703125" style="6" customWidth="1"/>
    <col min="2608" max="2608" width="1.42578125" style="6" customWidth="1"/>
    <col min="2609" max="2609" width="2.28515625" style="6" customWidth="1"/>
    <col min="2610" max="2610" width="1.85546875" style="6" customWidth="1"/>
    <col min="2611" max="2611" width="2.42578125" style="6" customWidth="1"/>
    <col min="2612" max="2612" width="2.140625" style="6" customWidth="1"/>
    <col min="2613" max="2614" width="2.28515625" style="6" customWidth="1"/>
    <col min="2615" max="2615" width="1.85546875" style="6" customWidth="1"/>
    <col min="2616" max="2616" width="1.42578125" style="6" customWidth="1"/>
    <col min="2617" max="2617" width="2.28515625" style="6" customWidth="1"/>
    <col min="2618" max="2618" width="1.7109375" style="6" customWidth="1"/>
    <col min="2619" max="2619" width="0.85546875" style="6" customWidth="1"/>
    <col min="2620" max="2620" width="1.5703125" style="6" customWidth="1"/>
    <col min="2621" max="2621" width="1.42578125" style="6" customWidth="1"/>
    <col min="2622" max="2622" width="0.7109375" style="6" customWidth="1"/>
    <col min="2623" max="2816" width="11.42578125" style="6"/>
    <col min="2817" max="2819" width="2.5703125" style="6" customWidth="1"/>
    <col min="2820" max="2820" width="8.140625" style="6" customWidth="1"/>
    <col min="2821" max="2849" width="2.5703125" style="6" customWidth="1"/>
    <col min="2850" max="2850" width="7" style="6" customWidth="1"/>
    <col min="2851" max="2863" width="2.5703125" style="6" customWidth="1"/>
    <col min="2864" max="2864" width="1.42578125" style="6" customWidth="1"/>
    <col min="2865" max="2865" width="2.28515625" style="6" customWidth="1"/>
    <col min="2866" max="2866" width="1.85546875" style="6" customWidth="1"/>
    <col min="2867" max="2867" width="2.42578125" style="6" customWidth="1"/>
    <col min="2868" max="2868" width="2.140625" style="6" customWidth="1"/>
    <col min="2869" max="2870" width="2.28515625" style="6" customWidth="1"/>
    <col min="2871" max="2871" width="1.85546875" style="6" customWidth="1"/>
    <col min="2872" max="2872" width="1.42578125" style="6" customWidth="1"/>
    <col min="2873" max="2873" width="2.28515625" style="6" customWidth="1"/>
    <col min="2874" max="2874" width="1.7109375" style="6" customWidth="1"/>
    <col min="2875" max="2875" width="0.85546875" style="6" customWidth="1"/>
    <col min="2876" max="2876" width="1.5703125" style="6" customWidth="1"/>
    <col min="2877" max="2877" width="1.42578125" style="6" customWidth="1"/>
    <col min="2878" max="2878" width="0.7109375" style="6" customWidth="1"/>
    <col min="2879" max="3072" width="11.42578125" style="6"/>
    <col min="3073" max="3075" width="2.5703125" style="6" customWidth="1"/>
    <col min="3076" max="3076" width="8.140625" style="6" customWidth="1"/>
    <col min="3077" max="3105" width="2.5703125" style="6" customWidth="1"/>
    <col min="3106" max="3106" width="7" style="6" customWidth="1"/>
    <col min="3107" max="3119" width="2.5703125" style="6" customWidth="1"/>
    <col min="3120" max="3120" width="1.42578125" style="6" customWidth="1"/>
    <col min="3121" max="3121" width="2.28515625" style="6" customWidth="1"/>
    <col min="3122" max="3122" width="1.85546875" style="6" customWidth="1"/>
    <col min="3123" max="3123" width="2.42578125" style="6" customWidth="1"/>
    <col min="3124" max="3124" width="2.140625" style="6" customWidth="1"/>
    <col min="3125" max="3126" width="2.28515625" style="6" customWidth="1"/>
    <col min="3127" max="3127" width="1.85546875" style="6" customWidth="1"/>
    <col min="3128" max="3128" width="1.42578125" style="6" customWidth="1"/>
    <col min="3129" max="3129" width="2.28515625" style="6" customWidth="1"/>
    <col min="3130" max="3130" width="1.7109375" style="6" customWidth="1"/>
    <col min="3131" max="3131" width="0.85546875" style="6" customWidth="1"/>
    <col min="3132" max="3132" width="1.5703125" style="6" customWidth="1"/>
    <col min="3133" max="3133" width="1.42578125" style="6" customWidth="1"/>
    <col min="3134" max="3134" width="0.7109375" style="6" customWidth="1"/>
    <col min="3135" max="3328" width="11.42578125" style="6"/>
    <col min="3329" max="3331" width="2.5703125" style="6" customWidth="1"/>
    <col min="3332" max="3332" width="8.140625" style="6" customWidth="1"/>
    <col min="3333" max="3361" width="2.5703125" style="6" customWidth="1"/>
    <col min="3362" max="3362" width="7" style="6" customWidth="1"/>
    <col min="3363" max="3375" width="2.5703125" style="6" customWidth="1"/>
    <col min="3376" max="3376" width="1.42578125" style="6" customWidth="1"/>
    <col min="3377" max="3377" width="2.28515625" style="6" customWidth="1"/>
    <col min="3378" max="3378" width="1.85546875" style="6" customWidth="1"/>
    <col min="3379" max="3379" width="2.42578125" style="6" customWidth="1"/>
    <col min="3380" max="3380" width="2.140625" style="6" customWidth="1"/>
    <col min="3381" max="3382" width="2.28515625" style="6" customWidth="1"/>
    <col min="3383" max="3383" width="1.85546875" style="6" customWidth="1"/>
    <col min="3384" max="3384" width="1.42578125" style="6" customWidth="1"/>
    <col min="3385" max="3385" width="2.28515625" style="6" customWidth="1"/>
    <col min="3386" max="3386" width="1.7109375" style="6" customWidth="1"/>
    <col min="3387" max="3387" width="0.85546875" style="6" customWidth="1"/>
    <col min="3388" max="3388" width="1.5703125" style="6" customWidth="1"/>
    <col min="3389" max="3389" width="1.42578125" style="6" customWidth="1"/>
    <col min="3390" max="3390" width="0.7109375" style="6" customWidth="1"/>
    <col min="3391" max="3584" width="11.42578125" style="6"/>
    <col min="3585" max="3587" width="2.5703125" style="6" customWidth="1"/>
    <col min="3588" max="3588" width="8.140625" style="6" customWidth="1"/>
    <col min="3589" max="3617" width="2.5703125" style="6" customWidth="1"/>
    <col min="3618" max="3618" width="7" style="6" customWidth="1"/>
    <col min="3619" max="3631" width="2.5703125" style="6" customWidth="1"/>
    <col min="3632" max="3632" width="1.42578125" style="6" customWidth="1"/>
    <col min="3633" max="3633" width="2.28515625" style="6" customWidth="1"/>
    <col min="3634" max="3634" width="1.85546875" style="6" customWidth="1"/>
    <col min="3635" max="3635" width="2.42578125" style="6" customWidth="1"/>
    <col min="3636" max="3636" width="2.140625" style="6" customWidth="1"/>
    <col min="3637" max="3638" width="2.28515625" style="6" customWidth="1"/>
    <col min="3639" max="3639" width="1.85546875" style="6" customWidth="1"/>
    <col min="3640" max="3640" width="1.42578125" style="6" customWidth="1"/>
    <col min="3641" max="3641" width="2.28515625" style="6" customWidth="1"/>
    <col min="3642" max="3642" width="1.7109375" style="6" customWidth="1"/>
    <col min="3643" max="3643" width="0.85546875" style="6" customWidth="1"/>
    <col min="3644" max="3644" width="1.5703125" style="6" customWidth="1"/>
    <col min="3645" max="3645" width="1.42578125" style="6" customWidth="1"/>
    <col min="3646" max="3646" width="0.7109375" style="6" customWidth="1"/>
    <col min="3647" max="3840" width="11.42578125" style="6"/>
    <col min="3841" max="3843" width="2.5703125" style="6" customWidth="1"/>
    <col min="3844" max="3844" width="8.140625" style="6" customWidth="1"/>
    <col min="3845" max="3873" width="2.5703125" style="6" customWidth="1"/>
    <col min="3874" max="3874" width="7" style="6" customWidth="1"/>
    <col min="3875" max="3887" width="2.5703125" style="6" customWidth="1"/>
    <col min="3888" max="3888" width="1.42578125" style="6" customWidth="1"/>
    <col min="3889" max="3889" width="2.28515625" style="6" customWidth="1"/>
    <col min="3890" max="3890" width="1.85546875" style="6" customWidth="1"/>
    <col min="3891" max="3891" width="2.42578125" style="6" customWidth="1"/>
    <col min="3892" max="3892" width="2.140625" style="6" customWidth="1"/>
    <col min="3893" max="3894" width="2.28515625" style="6" customWidth="1"/>
    <col min="3895" max="3895" width="1.85546875" style="6" customWidth="1"/>
    <col min="3896" max="3896" width="1.42578125" style="6" customWidth="1"/>
    <col min="3897" max="3897" width="2.28515625" style="6" customWidth="1"/>
    <col min="3898" max="3898" width="1.7109375" style="6" customWidth="1"/>
    <col min="3899" max="3899" width="0.85546875" style="6" customWidth="1"/>
    <col min="3900" max="3900" width="1.5703125" style="6" customWidth="1"/>
    <col min="3901" max="3901" width="1.42578125" style="6" customWidth="1"/>
    <col min="3902" max="3902" width="0.7109375" style="6" customWidth="1"/>
    <col min="3903" max="4096" width="11.42578125" style="6"/>
    <col min="4097" max="4099" width="2.5703125" style="6" customWidth="1"/>
    <col min="4100" max="4100" width="8.140625" style="6" customWidth="1"/>
    <col min="4101" max="4129" width="2.5703125" style="6" customWidth="1"/>
    <col min="4130" max="4130" width="7" style="6" customWidth="1"/>
    <col min="4131" max="4143" width="2.5703125" style="6" customWidth="1"/>
    <col min="4144" max="4144" width="1.42578125" style="6" customWidth="1"/>
    <col min="4145" max="4145" width="2.28515625" style="6" customWidth="1"/>
    <col min="4146" max="4146" width="1.85546875" style="6" customWidth="1"/>
    <col min="4147" max="4147" width="2.42578125" style="6" customWidth="1"/>
    <col min="4148" max="4148" width="2.140625" style="6" customWidth="1"/>
    <col min="4149" max="4150" width="2.28515625" style="6" customWidth="1"/>
    <col min="4151" max="4151" width="1.85546875" style="6" customWidth="1"/>
    <col min="4152" max="4152" width="1.42578125" style="6" customWidth="1"/>
    <col min="4153" max="4153" width="2.28515625" style="6" customWidth="1"/>
    <col min="4154" max="4154" width="1.7109375" style="6" customWidth="1"/>
    <col min="4155" max="4155" width="0.85546875" style="6" customWidth="1"/>
    <col min="4156" max="4156" width="1.5703125" style="6" customWidth="1"/>
    <col min="4157" max="4157" width="1.42578125" style="6" customWidth="1"/>
    <col min="4158" max="4158" width="0.7109375" style="6" customWidth="1"/>
    <col min="4159" max="4352" width="11.42578125" style="6"/>
    <col min="4353" max="4355" width="2.5703125" style="6" customWidth="1"/>
    <col min="4356" max="4356" width="8.140625" style="6" customWidth="1"/>
    <col min="4357" max="4385" width="2.5703125" style="6" customWidth="1"/>
    <col min="4386" max="4386" width="7" style="6" customWidth="1"/>
    <col min="4387" max="4399" width="2.5703125" style="6" customWidth="1"/>
    <col min="4400" max="4400" width="1.42578125" style="6" customWidth="1"/>
    <col min="4401" max="4401" width="2.28515625" style="6" customWidth="1"/>
    <col min="4402" max="4402" width="1.85546875" style="6" customWidth="1"/>
    <col min="4403" max="4403" width="2.42578125" style="6" customWidth="1"/>
    <col min="4404" max="4404" width="2.140625" style="6" customWidth="1"/>
    <col min="4405" max="4406" width="2.28515625" style="6" customWidth="1"/>
    <col min="4407" max="4407" width="1.85546875" style="6" customWidth="1"/>
    <col min="4408" max="4408" width="1.42578125" style="6" customWidth="1"/>
    <col min="4409" max="4409" width="2.28515625" style="6" customWidth="1"/>
    <col min="4410" max="4410" width="1.7109375" style="6" customWidth="1"/>
    <col min="4411" max="4411" width="0.85546875" style="6" customWidth="1"/>
    <col min="4412" max="4412" width="1.5703125" style="6" customWidth="1"/>
    <col min="4413" max="4413" width="1.42578125" style="6" customWidth="1"/>
    <col min="4414" max="4414" width="0.7109375" style="6" customWidth="1"/>
    <col min="4415" max="4608" width="11.42578125" style="6"/>
    <col min="4609" max="4611" width="2.5703125" style="6" customWidth="1"/>
    <col min="4612" max="4612" width="8.140625" style="6" customWidth="1"/>
    <col min="4613" max="4641" width="2.5703125" style="6" customWidth="1"/>
    <col min="4642" max="4642" width="7" style="6" customWidth="1"/>
    <col min="4643" max="4655" width="2.5703125" style="6" customWidth="1"/>
    <col min="4656" max="4656" width="1.42578125" style="6" customWidth="1"/>
    <col min="4657" max="4657" width="2.28515625" style="6" customWidth="1"/>
    <col min="4658" max="4658" width="1.85546875" style="6" customWidth="1"/>
    <col min="4659" max="4659" width="2.42578125" style="6" customWidth="1"/>
    <col min="4660" max="4660" width="2.140625" style="6" customWidth="1"/>
    <col min="4661" max="4662" width="2.28515625" style="6" customWidth="1"/>
    <col min="4663" max="4663" width="1.85546875" style="6" customWidth="1"/>
    <col min="4664" max="4664" width="1.42578125" style="6" customWidth="1"/>
    <col min="4665" max="4665" width="2.28515625" style="6" customWidth="1"/>
    <col min="4666" max="4666" width="1.7109375" style="6" customWidth="1"/>
    <col min="4667" max="4667" width="0.85546875" style="6" customWidth="1"/>
    <col min="4668" max="4668" width="1.5703125" style="6" customWidth="1"/>
    <col min="4669" max="4669" width="1.42578125" style="6" customWidth="1"/>
    <col min="4670" max="4670" width="0.7109375" style="6" customWidth="1"/>
    <col min="4671" max="4864" width="11.42578125" style="6"/>
    <col min="4865" max="4867" width="2.5703125" style="6" customWidth="1"/>
    <col min="4868" max="4868" width="8.140625" style="6" customWidth="1"/>
    <col min="4869" max="4897" width="2.5703125" style="6" customWidth="1"/>
    <col min="4898" max="4898" width="7" style="6" customWidth="1"/>
    <col min="4899" max="4911" width="2.5703125" style="6" customWidth="1"/>
    <col min="4912" max="4912" width="1.42578125" style="6" customWidth="1"/>
    <col min="4913" max="4913" width="2.28515625" style="6" customWidth="1"/>
    <col min="4914" max="4914" width="1.85546875" style="6" customWidth="1"/>
    <col min="4915" max="4915" width="2.42578125" style="6" customWidth="1"/>
    <col min="4916" max="4916" width="2.140625" style="6" customWidth="1"/>
    <col min="4917" max="4918" width="2.28515625" style="6" customWidth="1"/>
    <col min="4919" max="4919" width="1.85546875" style="6" customWidth="1"/>
    <col min="4920" max="4920" width="1.42578125" style="6" customWidth="1"/>
    <col min="4921" max="4921" width="2.28515625" style="6" customWidth="1"/>
    <col min="4922" max="4922" width="1.7109375" style="6" customWidth="1"/>
    <col min="4923" max="4923" width="0.85546875" style="6" customWidth="1"/>
    <col min="4924" max="4924" width="1.5703125" style="6" customWidth="1"/>
    <col min="4925" max="4925" width="1.42578125" style="6" customWidth="1"/>
    <col min="4926" max="4926" width="0.7109375" style="6" customWidth="1"/>
    <col min="4927" max="5120" width="11.42578125" style="6"/>
    <col min="5121" max="5123" width="2.5703125" style="6" customWidth="1"/>
    <col min="5124" max="5124" width="8.140625" style="6" customWidth="1"/>
    <col min="5125" max="5153" width="2.5703125" style="6" customWidth="1"/>
    <col min="5154" max="5154" width="7" style="6" customWidth="1"/>
    <col min="5155" max="5167" width="2.5703125" style="6" customWidth="1"/>
    <col min="5168" max="5168" width="1.42578125" style="6" customWidth="1"/>
    <col min="5169" max="5169" width="2.28515625" style="6" customWidth="1"/>
    <col min="5170" max="5170" width="1.85546875" style="6" customWidth="1"/>
    <col min="5171" max="5171" width="2.42578125" style="6" customWidth="1"/>
    <col min="5172" max="5172" width="2.140625" style="6" customWidth="1"/>
    <col min="5173" max="5174" width="2.28515625" style="6" customWidth="1"/>
    <col min="5175" max="5175" width="1.85546875" style="6" customWidth="1"/>
    <col min="5176" max="5176" width="1.42578125" style="6" customWidth="1"/>
    <col min="5177" max="5177" width="2.28515625" style="6" customWidth="1"/>
    <col min="5178" max="5178" width="1.7109375" style="6" customWidth="1"/>
    <col min="5179" max="5179" width="0.85546875" style="6" customWidth="1"/>
    <col min="5180" max="5180" width="1.5703125" style="6" customWidth="1"/>
    <col min="5181" max="5181" width="1.42578125" style="6" customWidth="1"/>
    <col min="5182" max="5182" width="0.7109375" style="6" customWidth="1"/>
    <col min="5183" max="5376" width="11.42578125" style="6"/>
    <col min="5377" max="5379" width="2.5703125" style="6" customWidth="1"/>
    <col min="5380" max="5380" width="8.140625" style="6" customWidth="1"/>
    <col min="5381" max="5409" width="2.5703125" style="6" customWidth="1"/>
    <col min="5410" max="5410" width="7" style="6" customWidth="1"/>
    <col min="5411" max="5423" width="2.5703125" style="6" customWidth="1"/>
    <col min="5424" max="5424" width="1.42578125" style="6" customWidth="1"/>
    <col min="5425" max="5425" width="2.28515625" style="6" customWidth="1"/>
    <col min="5426" max="5426" width="1.85546875" style="6" customWidth="1"/>
    <col min="5427" max="5427" width="2.42578125" style="6" customWidth="1"/>
    <col min="5428" max="5428" width="2.140625" style="6" customWidth="1"/>
    <col min="5429" max="5430" width="2.28515625" style="6" customWidth="1"/>
    <col min="5431" max="5431" width="1.85546875" style="6" customWidth="1"/>
    <col min="5432" max="5432" width="1.42578125" style="6" customWidth="1"/>
    <col min="5433" max="5433" width="2.28515625" style="6" customWidth="1"/>
    <col min="5434" max="5434" width="1.7109375" style="6" customWidth="1"/>
    <col min="5435" max="5435" width="0.85546875" style="6" customWidth="1"/>
    <col min="5436" max="5436" width="1.5703125" style="6" customWidth="1"/>
    <col min="5437" max="5437" width="1.42578125" style="6" customWidth="1"/>
    <col min="5438" max="5438" width="0.7109375" style="6" customWidth="1"/>
    <col min="5439" max="5632" width="11.42578125" style="6"/>
    <col min="5633" max="5635" width="2.5703125" style="6" customWidth="1"/>
    <col min="5636" max="5636" width="8.140625" style="6" customWidth="1"/>
    <col min="5637" max="5665" width="2.5703125" style="6" customWidth="1"/>
    <col min="5666" max="5666" width="7" style="6" customWidth="1"/>
    <col min="5667" max="5679" width="2.5703125" style="6" customWidth="1"/>
    <col min="5680" max="5680" width="1.42578125" style="6" customWidth="1"/>
    <col min="5681" max="5681" width="2.28515625" style="6" customWidth="1"/>
    <col min="5682" max="5682" width="1.85546875" style="6" customWidth="1"/>
    <col min="5683" max="5683" width="2.42578125" style="6" customWidth="1"/>
    <col min="5684" max="5684" width="2.140625" style="6" customWidth="1"/>
    <col min="5685" max="5686" width="2.28515625" style="6" customWidth="1"/>
    <col min="5687" max="5687" width="1.85546875" style="6" customWidth="1"/>
    <col min="5688" max="5688" width="1.42578125" style="6" customWidth="1"/>
    <col min="5689" max="5689" width="2.28515625" style="6" customWidth="1"/>
    <col min="5690" max="5690" width="1.7109375" style="6" customWidth="1"/>
    <col min="5691" max="5691" width="0.85546875" style="6" customWidth="1"/>
    <col min="5692" max="5692" width="1.5703125" style="6" customWidth="1"/>
    <col min="5693" max="5693" width="1.42578125" style="6" customWidth="1"/>
    <col min="5694" max="5694" width="0.7109375" style="6" customWidth="1"/>
    <col min="5695" max="5888" width="11.42578125" style="6"/>
    <col min="5889" max="5891" width="2.5703125" style="6" customWidth="1"/>
    <col min="5892" max="5892" width="8.140625" style="6" customWidth="1"/>
    <col min="5893" max="5921" width="2.5703125" style="6" customWidth="1"/>
    <col min="5922" max="5922" width="7" style="6" customWidth="1"/>
    <col min="5923" max="5935" width="2.5703125" style="6" customWidth="1"/>
    <col min="5936" max="5936" width="1.42578125" style="6" customWidth="1"/>
    <col min="5937" max="5937" width="2.28515625" style="6" customWidth="1"/>
    <col min="5938" max="5938" width="1.85546875" style="6" customWidth="1"/>
    <col min="5939" max="5939" width="2.42578125" style="6" customWidth="1"/>
    <col min="5940" max="5940" width="2.140625" style="6" customWidth="1"/>
    <col min="5941" max="5942" width="2.28515625" style="6" customWidth="1"/>
    <col min="5943" max="5943" width="1.85546875" style="6" customWidth="1"/>
    <col min="5944" max="5944" width="1.42578125" style="6" customWidth="1"/>
    <col min="5945" max="5945" width="2.28515625" style="6" customWidth="1"/>
    <col min="5946" max="5946" width="1.7109375" style="6" customWidth="1"/>
    <col min="5947" max="5947" width="0.85546875" style="6" customWidth="1"/>
    <col min="5948" max="5948" width="1.5703125" style="6" customWidth="1"/>
    <col min="5949" max="5949" width="1.42578125" style="6" customWidth="1"/>
    <col min="5950" max="5950" width="0.7109375" style="6" customWidth="1"/>
    <col min="5951" max="6144" width="11.42578125" style="6"/>
    <col min="6145" max="6147" width="2.5703125" style="6" customWidth="1"/>
    <col min="6148" max="6148" width="8.140625" style="6" customWidth="1"/>
    <col min="6149" max="6177" width="2.5703125" style="6" customWidth="1"/>
    <col min="6178" max="6178" width="7" style="6" customWidth="1"/>
    <col min="6179" max="6191" width="2.5703125" style="6" customWidth="1"/>
    <col min="6192" max="6192" width="1.42578125" style="6" customWidth="1"/>
    <col min="6193" max="6193" width="2.28515625" style="6" customWidth="1"/>
    <col min="6194" max="6194" width="1.85546875" style="6" customWidth="1"/>
    <col min="6195" max="6195" width="2.42578125" style="6" customWidth="1"/>
    <col min="6196" max="6196" width="2.140625" style="6" customWidth="1"/>
    <col min="6197" max="6198" width="2.28515625" style="6" customWidth="1"/>
    <col min="6199" max="6199" width="1.85546875" style="6" customWidth="1"/>
    <col min="6200" max="6200" width="1.42578125" style="6" customWidth="1"/>
    <col min="6201" max="6201" width="2.28515625" style="6" customWidth="1"/>
    <col min="6202" max="6202" width="1.7109375" style="6" customWidth="1"/>
    <col min="6203" max="6203" width="0.85546875" style="6" customWidth="1"/>
    <col min="6204" max="6204" width="1.5703125" style="6" customWidth="1"/>
    <col min="6205" max="6205" width="1.42578125" style="6" customWidth="1"/>
    <col min="6206" max="6206" width="0.7109375" style="6" customWidth="1"/>
    <col min="6207" max="6400" width="11.42578125" style="6"/>
    <col min="6401" max="6403" width="2.5703125" style="6" customWidth="1"/>
    <col min="6404" max="6404" width="8.140625" style="6" customWidth="1"/>
    <col min="6405" max="6433" width="2.5703125" style="6" customWidth="1"/>
    <col min="6434" max="6434" width="7" style="6" customWidth="1"/>
    <col min="6435" max="6447" width="2.5703125" style="6" customWidth="1"/>
    <col min="6448" max="6448" width="1.42578125" style="6" customWidth="1"/>
    <col min="6449" max="6449" width="2.28515625" style="6" customWidth="1"/>
    <col min="6450" max="6450" width="1.85546875" style="6" customWidth="1"/>
    <col min="6451" max="6451" width="2.42578125" style="6" customWidth="1"/>
    <col min="6452" max="6452" width="2.140625" style="6" customWidth="1"/>
    <col min="6453" max="6454" width="2.28515625" style="6" customWidth="1"/>
    <col min="6455" max="6455" width="1.85546875" style="6" customWidth="1"/>
    <col min="6456" max="6456" width="1.42578125" style="6" customWidth="1"/>
    <col min="6457" max="6457" width="2.28515625" style="6" customWidth="1"/>
    <col min="6458" max="6458" width="1.7109375" style="6" customWidth="1"/>
    <col min="6459" max="6459" width="0.85546875" style="6" customWidth="1"/>
    <col min="6460" max="6460" width="1.5703125" style="6" customWidth="1"/>
    <col min="6461" max="6461" width="1.42578125" style="6" customWidth="1"/>
    <col min="6462" max="6462" width="0.7109375" style="6" customWidth="1"/>
    <col min="6463" max="6656" width="11.42578125" style="6"/>
    <col min="6657" max="6659" width="2.5703125" style="6" customWidth="1"/>
    <col min="6660" max="6660" width="8.140625" style="6" customWidth="1"/>
    <col min="6661" max="6689" width="2.5703125" style="6" customWidth="1"/>
    <col min="6690" max="6690" width="7" style="6" customWidth="1"/>
    <col min="6691" max="6703" width="2.5703125" style="6" customWidth="1"/>
    <col min="6704" max="6704" width="1.42578125" style="6" customWidth="1"/>
    <col min="6705" max="6705" width="2.28515625" style="6" customWidth="1"/>
    <col min="6706" max="6706" width="1.85546875" style="6" customWidth="1"/>
    <col min="6707" max="6707" width="2.42578125" style="6" customWidth="1"/>
    <col min="6708" max="6708" width="2.140625" style="6" customWidth="1"/>
    <col min="6709" max="6710" width="2.28515625" style="6" customWidth="1"/>
    <col min="6711" max="6711" width="1.85546875" style="6" customWidth="1"/>
    <col min="6712" max="6712" width="1.42578125" style="6" customWidth="1"/>
    <col min="6713" max="6713" width="2.28515625" style="6" customWidth="1"/>
    <col min="6714" max="6714" width="1.7109375" style="6" customWidth="1"/>
    <col min="6715" max="6715" width="0.85546875" style="6" customWidth="1"/>
    <col min="6716" max="6716" width="1.5703125" style="6" customWidth="1"/>
    <col min="6717" max="6717" width="1.42578125" style="6" customWidth="1"/>
    <col min="6718" max="6718" width="0.7109375" style="6" customWidth="1"/>
    <col min="6719" max="6912" width="11.42578125" style="6"/>
    <col min="6913" max="6915" width="2.5703125" style="6" customWidth="1"/>
    <col min="6916" max="6916" width="8.140625" style="6" customWidth="1"/>
    <col min="6917" max="6945" width="2.5703125" style="6" customWidth="1"/>
    <col min="6946" max="6946" width="7" style="6" customWidth="1"/>
    <col min="6947" max="6959" width="2.5703125" style="6" customWidth="1"/>
    <col min="6960" max="6960" width="1.42578125" style="6" customWidth="1"/>
    <col min="6961" max="6961" width="2.28515625" style="6" customWidth="1"/>
    <col min="6962" max="6962" width="1.85546875" style="6" customWidth="1"/>
    <col min="6963" max="6963" width="2.42578125" style="6" customWidth="1"/>
    <col min="6964" max="6964" width="2.140625" style="6" customWidth="1"/>
    <col min="6965" max="6966" width="2.28515625" style="6" customWidth="1"/>
    <col min="6967" max="6967" width="1.85546875" style="6" customWidth="1"/>
    <col min="6968" max="6968" width="1.42578125" style="6" customWidth="1"/>
    <col min="6969" max="6969" width="2.28515625" style="6" customWidth="1"/>
    <col min="6970" max="6970" width="1.7109375" style="6" customWidth="1"/>
    <col min="6971" max="6971" width="0.85546875" style="6" customWidth="1"/>
    <col min="6972" max="6972" width="1.5703125" style="6" customWidth="1"/>
    <col min="6973" max="6973" width="1.42578125" style="6" customWidth="1"/>
    <col min="6974" max="6974" width="0.7109375" style="6" customWidth="1"/>
    <col min="6975" max="7168" width="11.42578125" style="6"/>
    <col min="7169" max="7171" width="2.5703125" style="6" customWidth="1"/>
    <col min="7172" max="7172" width="8.140625" style="6" customWidth="1"/>
    <col min="7173" max="7201" width="2.5703125" style="6" customWidth="1"/>
    <col min="7202" max="7202" width="7" style="6" customWidth="1"/>
    <col min="7203" max="7215" width="2.5703125" style="6" customWidth="1"/>
    <col min="7216" max="7216" width="1.42578125" style="6" customWidth="1"/>
    <col min="7217" max="7217" width="2.28515625" style="6" customWidth="1"/>
    <col min="7218" max="7218" width="1.85546875" style="6" customWidth="1"/>
    <col min="7219" max="7219" width="2.42578125" style="6" customWidth="1"/>
    <col min="7220" max="7220" width="2.140625" style="6" customWidth="1"/>
    <col min="7221" max="7222" width="2.28515625" style="6" customWidth="1"/>
    <col min="7223" max="7223" width="1.85546875" style="6" customWidth="1"/>
    <col min="7224" max="7224" width="1.42578125" style="6" customWidth="1"/>
    <col min="7225" max="7225" width="2.28515625" style="6" customWidth="1"/>
    <col min="7226" max="7226" width="1.7109375" style="6" customWidth="1"/>
    <col min="7227" max="7227" width="0.85546875" style="6" customWidth="1"/>
    <col min="7228" max="7228" width="1.5703125" style="6" customWidth="1"/>
    <col min="7229" max="7229" width="1.42578125" style="6" customWidth="1"/>
    <col min="7230" max="7230" width="0.7109375" style="6" customWidth="1"/>
    <col min="7231" max="7424" width="11.42578125" style="6"/>
    <col min="7425" max="7427" width="2.5703125" style="6" customWidth="1"/>
    <col min="7428" max="7428" width="8.140625" style="6" customWidth="1"/>
    <col min="7429" max="7457" width="2.5703125" style="6" customWidth="1"/>
    <col min="7458" max="7458" width="7" style="6" customWidth="1"/>
    <col min="7459" max="7471" width="2.5703125" style="6" customWidth="1"/>
    <col min="7472" max="7472" width="1.42578125" style="6" customWidth="1"/>
    <col min="7473" max="7473" width="2.28515625" style="6" customWidth="1"/>
    <col min="7474" max="7474" width="1.85546875" style="6" customWidth="1"/>
    <col min="7475" max="7475" width="2.42578125" style="6" customWidth="1"/>
    <col min="7476" max="7476" width="2.140625" style="6" customWidth="1"/>
    <col min="7477" max="7478" width="2.28515625" style="6" customWidth="1"/>
    <col min="7479" max="7479" width="1.85546875" style="6" customWidth="1"/>
    <col min="7480" max="7480" width="1.42578125" style="6" customWidth="1"/>
    <col min="7481" max="7481" width="2.28515625" style="6" customWidth="1"/>
    <col min="7482" max="7482" width="1.7109375" style="6" customWidth="1"/>
    <col min="7483" max="7483" width="0.85546875" style="6" customWidth="1"/>
    <col min="7484" max="7484" width="1.5703125" style="6" customWidth="1"/>
    <col min="7485" max="7485" width="1.42578125" style="6" customWidth="1"/>
    <col min="7486" max="7486" width="0.7109375" style="6" customWidth="1"/>
    <col min="7487" max="7680" width="11.42578125" style="6"/>
    <col min="7681" max="7683" width="2.5703125" style="6" customWidth="1"/>
    <col min="7684" max="7684" width="8.140625" style="6" customWidth="1"/>
    <col min="7685" max="7713" width="2.5703125" style="6" customWidth="1"/>
    <col min="7714" max="7714" width="7" style="6" customWidth="1"/>
    <col min="7715" max="7727" width="2.5703125" style="6" customWidth="1"/>
    <col min="7728" max="7728" width="1.42578125" style="6" customWidth="1"/>
    <col min="7729" max="7729" width="2.28515625" style="6" customWidth="1"/>
    <col min="7730" max="7730" width="1.85546875" style="6" customWidth="1"/>
    <col min="7731" max="7731" width="2.42578125" style="6" customWidth="1"/>
    <col min="7732" max="7732" width="2.140625" style="6" customWidth="1"/>
    <col min="7733" max="7734" width="2.28515625" style="6" customWidth="1"/>
    <col min="7735" max="7735" width="1.85546875" style="6" customWidth="1"/>
    <col min="7736" max="7736" width="1.42578125" style="6" customWidth="1"/>
    <col min="7737" max="7737" width="2.28515625" style="6" customWidth="1"/>
    <col min="7738" max="7738" width="1.7109375" style="6" customWidth="1"/>
    <col min="7739" max="7739" width="0.85546875" style="6" customWidth="1"/>
    <col min="7740" max="7740" width="1.5703125" style="6" customWidth="1"/>
    <col min="7741" max="7741" width="1.42578125" style="6" customWidth="1"/>
    <col min="7742" max="7742" width="0.7109375" style="6" customWidth="1"/>
    <col min="7743" max="7936" width="11.42578125" style="6"/>
    <col min="7937" max="7939" width="2.5703125" style="6" customWidth="1"/>
    <col min="7940" max="7940" width="8.140625" style="6" customWidth="1"/>
    <col min="7941" max="7969" width="2.5703125" style="6" customWidth="1"/>
    <col min="7970" max="7970" width="7" style="6" customWidth="1"/>
    <col min="7971" max="7983" width="2.5703125" style="6" customWidth="1"/>
    <col min="7984" max="7984" width="1.42578125" style="6" customWidth="1"/>
    <col min="7985" max="7985" width="2.28515625" style="6" customWidth="1"/>
    <col min="7986" max="7986" width="1.85546875" style="6" customWidth="1"/>
    <col min="7987" max="7987" width="2.42578125" style="6" customWidth="1"/>
    <col min="7988" max="7988" width="2.140625" style="6" customWidth="1"/>
    <col min="7989" max="7990" width="2.28515625" style="6" customWidth="1"/>
    <col min="7991" max="7991" width="1.85546875" style="6" customWidth="1"/>
    <col min="7992" max="7992" width="1.42578125" style="6" customWidth="1"/>
    <col min="7993" max="7993" width="2.28515625" style="6" customWidth="1"/>
    <col min="7994" max="7994" width="1.7109375" style="6" customWidth="1"/>
    <col min="7995" max="7995" width="0.85546875" style="6" customWidth="1"/>
    <col min="7996" max="7996" width="1.5703125" style="6" customWidth="1"/>
    <col min="7997" max="7997" width="1.42578125" style="6" customWidth="1"/>
    <col min="7998" max="7998" width="0.7109375" style="6" customWidth="1"/>
    <col min="7999" max="8192" width="11.42578125" style="6"/>
    <col min="8193" max="8195" width="2.5703125" style="6" customWidth="1"/>
    <col min="8196" max="8196" width="8.140625" style="6" customWidth="1"/>
    <col min="8197" max="8225" width="2.5703125" style="6" customWidth="1"/>
    <col min="8226" max="8226" width="7" style="6" customWidth="1"/>
    <col min="8227" max="8239" width="2.5703125" style="6" customWidth="1"/>
    <col min="8240" max="8240" width="1.42578125" style="6" customWidth="1"/>
    <col min="8241" max="8241" width="2.28515625" style="6" customWidth="1"/>
    <col min="8242" max="8242" width="1.85546875" style="6" customWidth="1"/>
    <col min="8243" max="8243" width="2.42578125" style="6" customWidth="1"/>
    <col min="8244" max="8244" width="2.140625" style="6" customWidth="1"/>
    <col min="8245" max="8246" width="2.28515625" style="6" customWidth="1"/>
    <col min="8247" max="8247" width="1.85546875" style="6" customWidth="1"/>
    <col min="8248" max="8248" width="1.42578125" style="6" customWidth="1"/>
    <col min="8249" max="8249" width="2.28515625" style="6" customWidth="1"/>
    <col min="8250" max="8250" width="1.7109375" style="6" customWidth="1"/>
    <col min="8251" max="8251" width="0.85546875" style="6" customWidth="1"/>
    <col min="8252" max="8252" width="1.5703125" style="6" customWidth="1"/>
    <col min="8253" max="8253" width="1.42578125" style="6" customWidth="1"/>
    <col min="8254" max="8254" width="0.7109375" style="6" customWidth="1"/>
    <col min="8255" max="8448" width="11.42578125" style="6"/>
    <col min="8449" max="8451" width="2.5703125" style="6" customWidth="1"/>
    <col min="8452" max="8452" width="8.140625" style="6" customWidth="1"/>
    <col min="8453" max="8481" width="2.5703125" style="6" customWidth="1"/>
    <col min="8482" max="8482" width="7" style="6" customWidth="1"/>
    <col min="8483" max="8495" width="2.5703125" style="6" customWidth="1"/>
    <col min="8496" max="8496" width="1.42578125" style="6" customWidth="1"/>
    <col min="8497" max="8497" width="2.28515625" style="6" customWidth="1"/>
    <col min="8498" max="8498" width="1.85546875" style="6" customWidth="1"/>
    <col min="8499" max="8499" width="2.42578125" style="6" customWidth="1"/>
    <col min="8500" max="8500" width="2.140625" style="6" customWidth="1"/>
    <col min="8501" max="8502" width="2.28515625" style="6" customWidth="1"/>
    <col min="8503" max="8503" width="1.85546875" style="6" customWidth="1"/>
    <col min="8504" max="8504" width="1.42578125" style="6" customWidth="1"/>
    <col min="8505" max="8505" width="2.28515625" style="6" customWidth="1"/>
    <col min="8506" max="8506" width="1.7109375" style="6" customWidth="1"/>
    <col min="8507" max="8507" width="0.85546875" style="6" customWidth="1"/>
    <col min="8508" max="8508" width="1.5703125" style="6" customWidth="1"/>
    <col min="8509" max="8509" width="1.42578125" style="6" customWidth="1"/>
    <col min="8510" max="8510" width="0.7109375" style="6" customWidth="1"/>
    <col min="8511" max="8704" width="11.42578125" style="6"/>
    <col min="8705" max="8707" width="2.5703125" style="6" customWidth="1"/>
    <col min="8708" max="8708" width="8.140625" style="6" customWidth="1"/>
    <col min="8709" max="8737" width="2.5703125" style="6" customWidth="1"/>
    <col min="8738" max="8738" width="7" style="6" customWidth="1"/>
    <col min="8739" max="8751" width="2.5703125" style="6" customWidth="1"/>
    <col min="8752" max="8752" width="1.42578125" style="6" customWidth="1"/>
    <col min="8753" max="8753" width="2.28515625" style="6" customWidth="1"/>
    <col min="8754" max="8754" width="1.85546875" style="6" customWidth="1"/>
    <col min="8755" max="8755" width="2.42578125" style="6" customWidth="1"/>
    <col min="8756" max="8756" width="2.140625" style="6" customWidth="1"/>
    <col min="8757" max="8758" width="2.28515625" style="6" customWidth="1"/>
    <col min="8759" max="8759" width="1.85546875" style="6" customWidth="1"/>
    <col min="8760" max="8760" width="1.42578125" style="6" customWidth="1"/>
    <col min="8761" max="8761" width="2.28515625" style="6" customWidth="1"/>
    <col min="8762" max="8762" width="1.7109375" style="6" customWidth="1"/>
    <col min="8763" max="8763" width="0.85546875" style="6" customWidth="1"/>
    <col min="8764" max="8764" width="1.5703125" style="6" customWidth="1"/>
    <col min="8765" max="8765" width="1.42578125" style="6" customWidth="1"/>
    <col min="8766" max="8766" width="0.7109375" style="6" customWidth="1"/>
    <col min="8767" max="8960" width="11.42578125" style="6"/>
    <col min="8961" max="8963" width="2.5703125" style="6" customWidth="1"/>
    <col min="8964" max="8964" width="8.140625" style="6" customWidth="1"/>
    <col min="8965" max="8993" width="2.5703125" style="6" customWidth="1"/>
    <col min="8994" max="8994" width="7" style="6" customWidth="1"/>
    <col min="8995" max="9007" width="2.5703125" style="6" customWidth="1"/>
    <col min="9008" max="9008" width="1.42578125" style="6" customWidth="1"/>
    <col min="9009" max="9009" width="2.28515625" style="6" customWidth="1"/>
    <col min="9010" max="9010" width="1.85546875" style="6" customWidth="1"/>
    <col min="9011" max="9011" width="2.42578125" style="6" customWidth="1"/>
    <col min="9012" max="9012" width="2.140625" style="6" customWidth="1"/>
    <col min="9013" max="9014" width="2.28515625" style="6" customWidth="1"/>
    <col min="9015" max="9015" width="1.85546875" style="6" customWidth="1"/>
    <col min="9016" max="9016" width="1.42578125" style="6" customWidth="1"/>
    <col min="9017" max="9017" width="2.28515625" style="6" customWidth="1"/>
    <col min="9018" max="9018" width="1.7109375" style="6" customWidth="1"/>
    <col min="9019" max="9019" width="0.85546875" style="6" customWidth="1"/>
    <col min="9020" max="9020" width="1.5703125" style="6" customWidth="1"/>
    <col min="9021" max="9021" width="1.42578125" style="6" customWidth="1"/>
    <col min="9022" max="9022" width="0.7109375" style="6" customWidth="1"/>
    <col min="9023" max="9216" width="11.42578125" style="6"/>
    <col min="9217" max="9219" width="2.5703125" style="6" customWidth="1"/>
    <col min="9220" max="9220" width="8.140625" style="6" customWidth="1"/>
    <col min="9221" max="9249" width="2.5703125" style="6" customWidth="1"/>
    <col min="9250" max="9250" width="7" style="6" customWidth="1"/>
    <col min="9251" max="9263" width="2.5703125" style="6" customWidth="1"/>
    <col min="9264" max="9264" width="1.42578125" style="6" customWidth="1"/>
    <col min="9265" max="9265" width="2.28515625" style="6" customWidth="1"/>
    <col min="9266" max="9266" width="1.85546875" style="6" customWidth="1"/>
    <col min="9267" max="9267" width="2.42578125" style="6" customWidth="1"/>
    <col min="9268" max="9268" width="2.140625" style="6" customWidth="1"/>
    <col min="9269" max="9270" width="2.28515625" style="6" customWidth="1"/>
    <col min="9271" max="9271" width="1.85546875" style="6" customWidth="1"/>
    <col min="9272" max="9272" width="1.42578125" style="6" customWidth="1"/>
    <col min="9273" max="9273" width="2.28515625" style="6" customWidth="1"/>
    <col min="9274" max="9274" width="1.7109375" style="6" customWidth="1"/>
    <col min="9275" max="9275" width="0.85546875" style="6" customWidth="1"/>
    <col min="9276" max="9276" width="1.5703125" style="6" customWidth="1"/>
    <col min="9277" max="9277" width="1.42578125" style="6" customWidth="1"/>
    <col min="9278" max="9278" width="0.7109375" style="6" customWidth="1"/>
    <col min="9279" max="9472" width="11.42578125" style="6"/>
    <col min="9473" max="9475" width="2.5703125" style="6" customWidth="1"/>
    <col min="9476" max="9476" width="8.140625" style="6" customWidth="1"/>
    <col min="9477" max="9505" width="2.5703125" style="6" customWidth="1"/>
    <col min="9506" max="9506" width="7" style="6" customWidth="1"/>
    <col min="9507" max="9519" width="2.5703125" style="6" customWidth="1"/>
    <col min="9520" max="9520" width="1.42578125" style="6" customWidth="1"/>
    <col min="9521" max="9521" width="2.28515625" style="6" customWidth="1"/>
    <col min="9522" max="9522" width="1.85546875" style="6" customWidth="1"/>
    <col min="9523" max="9523" width="2.42578125" style="6" customWidth="1"/>
    <col min="9524" max="9524" width="2.140625" style="6" customWidth="1"/>
    <col min="9525" max="9526" width="2.28515625" style="6" customWidth="1"/>
    <col min="9527" max="9527" width="1.85546875" style="6" customWidth="1"/>
    <col min="9528" max="9528" width="1.42578125" style="6" customWidth="1"/>
    <col min="9529" max="9529" width="2.28515625" style="6" customWidth="1"/>
    <col min="9530" max="9530" width="1.7109375" style="6" customWidth="1"/>
    <col min="9531" max="9531" width="0.85546875" style="6" customWidth="1"/>
    <col min="9532" max="9532" width="1.5703125" style="6" customWidth="1"/>
    <col min="9533" max="9533" width="1.42578125" style="6" customWidth="1"/>
    <col min="9534" max="9534" width="0.7109375" style="6" customWidth="1"/>
    <col min="9535" max="9728" width="11.42578125" style="6"/>
    <col min="9729" max="9731" width="2.5703125" style="6" customWidth="1"/>
    <col min="9732" max="9732" width="8.140625" style="6" customWidth="1"/>
    <col min="9733" max="9761" width="2.5703125" style="6" customWidth="1"/>
    <col min="9762" max="9762" width="7" style="6" customWidth="1"/>
    <col min="9763" max="9775" width="2.5703125" style="6" customWidth="1"/>
    <col min="9776" max="9776" width="1.42578125" style="6" customWidth="1"/>
    <col min="9777" max="9777" width="2.28515625" style="6" customWidth="1"/>
    <col min="9778" max="9778" width="1.85546875" style="6" customWidth="1"/>
    <col min="9779" max="9779" width="2.42578125" style="6" customWidth="1"/>
    <col min="9780" max="9780" width="2.140625" style="6" customWidth="1"/>
    <col min="9781" max="9782" width="2.28515625" style="6" customWidth="1"/>
    <col min="9783" max="9783" width="1.85546875" style="6" customWidth="1"/>
    <col min="9784" max="9784" width="1.42578125" style="6" customWidth="1"/>
    <col min="9785" max="9785" width="2.28515625" style="6" customWidth="1"/>
    <col min="9786" max="9786" width="1.7109375" style="6" customWidth="1"/>
    <col min="9787" max="9787" width="0.85546875" style="6" customWidth="1"/>
    <col min="9788" max="9788" width="1.5703125" style="6" customWidth="1"/>
    <col min="9789" max="9789" width="1.42578125" style="6" customWidth="1"/>
    <col min="9790" max="9790" width="0.7109375" style="6" customWidth="1"/>
    <col min="9791" max="9984" width="11.42578125" style="6"/>
    <col min="9985" max="9987" width="2.5703125" style="6" customWidth="1"/>
    <col min="9988" max="9988" width="8.140625" style="6" customWidth="1"/>
    <col min="9989" max="10017" width="2.5703125" style="6" customWidth="1"/>
    <col min="10018" max="10018" width="7" style="6" customWidth="1"/>
    <col min="10019" max="10031" width="2.5703125" style="6" customWidth="1"/>
    <col min="10032" max="10032" width="1.42578125" style="6" customWidth="1"/>
    <col min="10033" max="10033" width="2.28515625" style="6" customWidth="1"/>
    <col min="10034" max="10034" width="1.85546875" style="6" customWidth="1"/>
    <col min="10035" max="10035" width="2.42578125" style="6" customWidth="1"/>
    <col min="10036" max="10036" width="2.140625" style="6" customWidth="1"/>
    <col min="10037" max="10038" width="2.28515625" style="6" customWidth="1"/>
    <col min="10039" max="10039" width="1.85546875" style="6" customWidth="1"/>
    <col min="10040" max="10040" width="1.42578125" style="6" customWidth="1"/>
    <col min="10041" max="10041" width="2.28515625" style="6" customWidth="1"/>
    <col min="10042" max="10042" width="1.7109375" style="6" customWidth="1"/>
    <col min="10043" max="10043" width="0.85546875" style="6" customWidth="1"/>
    <col min="10044" max="10044" width="1.5703125" style="6" customWidth="1"/>
    <col min="10045" max="10045" width="1.42578125" style="6" customWidth="1"/>
    <col min="10046" max="10046" width="0.7109375" style="6" customWidth="1"/>
    <col min="10047" max="10240" width="11.42578125" style="6"/>
    <col min="10241" max="10243" width="2.5703125" style="6" customWidth="1"/>
    <col min="10244" max="10244" width="8.140625" style="6" customWidth="1"/>
    <col min="10245" max="10273" width="2.5703125" style="6" customWidth="1"/>
    <col min="10274" max="10274" width="7" style="6" customWidth="1"/>
    <col min="10275" max="10287" width="2.5703125" style="6" customWidth="1"/>
    <col min="10288" max="10288" width="1.42578125" style="6" customWidth="1"/>
    <col min="10289" max="10289" width="2.28515625" style="6" customWidth="1"/>
    <col min="10290" max="10290" width="1.85546875" style="6" customWidth="1"/>
    <col min="10291" max="10291" width="2.42578125" style="6" customWidth="1"/>
    <col min="10292" max="10292" width="2.140625" style="6" customWidth="1"/>
    <col min="10293" max="10294" width="2.28515625" style="6" customWidth="1"/>
    <col min="10295" max="10295" width="1.85546875" style="6" customWidth="1"/>
    <col min="10296" max="10296" width="1.42578125" style="6" customWidth="1"/>
    <col min="10297" max="10297" width="2.28515625" style="6" customWidth="1"/>
    <col min="10298" max="10298" width="1.7109375" style="6" customWidth="1"/>
    <col min="10299" max="10299" width="0.85546875" style="6" customWidth="1"/>
    <col min="10300" max="10300" width="1.5703125" style="6" customWidth="1"/>
    <col min="10301" max="10301" width="1.42578125" style="6" customWidth="1"/>
    <col min="10302" max="10302" width="0.7109375" style="6" customWidth="1"/>
    <col min="10303" max="10496" width="11.42578125" style="6"/>
    <col min="10497" max="10499" width="2.5703125" style="6" customWidth="1"/>
    <col min="10500" max="10500" width="8.140625" style="6" customWidth="1"/>
    <col min="10501" max="10529" width="2.5703125" style="6" customWidth="1"/>
    <col min="10530" max="10530" width="7" style="6" customWidth="1"/>
    <col min="10531" max="10543" width="2.5703125" style="6" customWidth="1"/>
    <col min="10544" max="10544" width="1.42578125" style="6" customWidth="1"/>
    <col min="10545" max="10545" width="2.28515625" style="6" customWidth="1"/>
    <col min="10546" max="10546" width="1.85546875" style="6" customWidth="1"/>
    <col min="10547" max="10547" width="2.42578125" style="6" customWidth="1"/>
    <col min="10548" max="10548" width="2.140625" style="6" customWidth="1"/>
    <col min="10549" max="10550" width="2.28515625" style="6" customWidth="1"/>
    <col min="10551" max="10551" width="1.85546875" style="6" customWidth="1"/>
    <col min="10552" max="10552" width="1.42578125" style="6" customWidth="1"/>
    <col min="10553" max="10553" width="2.28515625" style="6" customWidth="1"/>
    <col min="10554" max="10554" width="1.7109375" style="6" customWidth="1"/>
    <col min="10555" max="10555" width="0.85546875" style="6" customWidth="1"/>
    <col min="10556" max="10556" width="1.5703125" style="6" customWidth="1"/>
    <col min="10557" max="10557" width="1.42578125" style="6" customWidth="1"/>
    <col min="10558" max="10558" width="0.7109375" style="6" customWidth="1"/>
    <col min="10559" max="10752" width="11.42578125" style="6"/>
    <col min="10753" max="10755" width="2.5703125" style="6" customWidth="1"/>
    <col min="10756" max="10756" width="8.140625" style="6" customWidth="1"/>
    <col min="10757" max="10785" width="2.5703125" style="6" customWidth="1"/>
    <col min="10786" max="10786" width="7" style="6" customWidth="1"/>
    <col min="10787" max="10799" width="2.5703125" style="6" customWidth="1"/>
    <col min="10800" max="10800" width="1.42578125" style="6" customWidth="1"/>
    <col min="10801" max="10801" width="2.28515625" style="6" customWidth="1"/>
    <col min="10802" max="10802" width="1.85546875" style="6" customWidth="1"/>
    <col min="10803" max="10803" width="2.42578125" style="6" customWidth="1"/>
    <col min="10804" max="10804" width="2.140625" style="6" customWidth="1"/>
    <col min="10805" max="10806" width="2.28515625" style="6" customWidth="1"/>
    <col min="10807" max="10807" width="1.85546875" style="6" customWidth="1"/>
    <col min="10808" max="10808" width="1.42578125" style="6" customWidth="1"/>
    <col min="10809" max="10809" width="2.28515625" style="6" customWidth="1"/>
    <col min="10810" max="10810" width="1.7109375" style="6" customWidth="1"/>
    <col min="10811" max="10811" width="0.85546875" style="6" customWidth="1"/>
    <col min="10812" max="10812" width="1.5703125" style="6" customWidth="1"/>
    <col min="10813" max="10813" width="1.42578125" style="6" customWidth="1"/>
    <col min="10814" max="10814" width="0.7109375" style="6" customWidth="1"/>
    <col min="10815" max="11008" width="11.42578125" style="6"/>
    <col min="11009" max="11011" width="2.5703125" style="6" customWidth="1"/>
    <col min="11012" max="11012" width="8.140625" style="6" customWidth="1"/>
    <col min="11013" max="11041" width="2.5703125" style="6" customWidth="1"/>
    <col min="11042" max="11042" width="7" style="6" customWidth="1"/>
    <col min="11043" max="11055" width="2.5703125" style="6" customWidth="1"/>
    <col min="11056" max="11056" width="1.42578125" style="6" customWidth="1"/>
    <col min="11057" max="11057" width="2.28515625" style="6" customWidth="1"/>
    <col min="11058" max="11058" width="1.85546875" style="6" customWidth="1"/>
    <col min="11059" max="11059" width="2.42578125" style="6" customWidth="1"/>
    <col min="11060" max="11060" width="2.140625" style="6" customWidth="1"/>
    <col min="11061" max="11062" width="2.28515625" style="6" customWidth="1"/>
    <col min="11063" max="11063" width="1.85546875" style="6" customWidth="1"/>
    <col min="11064" max="11064" width="1.42578125" style="6" customWidth="1"/>
    <col min="11065" max="11065" width="2.28515625" style="6" customWidth="1"/>
    <col min="11066" max="11066" width="1.7109375" style="6" customWidth="1"/>
    <col min="11067" max="11067" width="0.85546875" style="6" customWidth="1"/>
    <col min="11068" max="11068" width="1.5703125" style="6" customWidth="1"/>
    <col min="11069" max="11069" width="1.42578125" style="6" customWidth="1"/>
    <col min="11070" max="11070" width="0.7109375" style="6" customWidth="1"/>
    <col min="11071" max="11264" width="11.42578125" style="6"/>
    <col min="11265" max="11267" width="2.5703125" style="6" customWidth="1"/>
    <col min="11268" max="11268" width="8.140625" style="6" customWidth="1"/>
    <col min="11269" max="11297" width="2.5703125" style="6" customWidth="1"/>
    <col min="11298" max="11298" width="7" style="6" customWidth="1"/>
    <col min="11299" max="11311" width="2.5703125" style="6" customWidth="1"/>
    <col min="11312" max="11312" width="1.42578125" style="6" customWidth="1"/>
    <col min="11313" max="11313" width="2.28515625" style="6" customWidth="1"/>
    <col min="11314" max="11314" width="1.85546875" style="6" customWidth="1"/>
    <col min="11315" max="11315" width="2.42578125" style="6" customWidth="1"/>
    <col min="11316" max="11316" width="2.140625" style="6" customWidth="1"/>
    <col min="11317" max="11318" width="2.28515625" style="6" customWidth="1"/>
    <col min="11319" max="11319" width="1.85546875" style="6" customWidth="1"/>
    <col min="11320" max="11320" width="1.42578125" style="6" customWidth="1"/>
    <col min="11321" max="11321" width="2.28515625" style="6" customWidth="1"/>
    <col min="11322" max="11322" width="1.7109375" style="6" customWidth="1"/>
    <col min="11323" max="11323" width="0.85546875" style="6" customWidth="1"/>
    <col min="11324" max="11324" width="1.5703125" style="6" customWidth="1"/>
    <col min="11325" max="11325" width="1.42578125" style="6" customWidth="1"/>
    <col min="11326" max="11326" width="0.7109375" style="6" customWidth="1"/>
    <col min="11327" max="11520" width="11.42578125" style="6"/>
    <col min="11521" max="11523" width="2.5703125" style="6" customWidth="1"/>
    <col min="11524" max="11524" width="8.140625" style="6" customWidth="1"/>
    <col min="11525" max="11553" width="2.5703125" style="6" customWidth="1"/>
    <col min="11554" max="11554" width="7" style="6" customWidth="1"/>
    <col min="11555" max="11567" width="2.5703125" style="6" customWidth="1"/>
    <col min="11568" max="11568" width="1.42578125" style="6" customWidth="1"/>
    <col min="11569" max="11569" width="2.28515625" style="6" customWidth="1"/>
    <col min="11570" max="11570" width="1.85546875" style="6" customWidth="1"/>
    <col min="11571" max="11571" width="2.42578125" style="6" customWidth="1"/>
    <col min="11572" max="11572" width="2.140625" style="6" customWidth="1"/>
    <col min="11573" max="11574" width="2.28515625" style="6" customWidth="1"/>
    <col min="11575" max="11575" width="1.85546875" style="6" customWidth="1"/>
    <col min="11576" max="11576" width="1.42578125" style="6" customWidth="1"/>
    <col min="11577" max="11577" width="2.28515625" style="6" customWidth="1"/>
    <col min="11578" max="11578" width="1.7109375" style="6" customWidth="1"/>
    <col min="11579" max="11579" width="0.85546875" style="6" customWidth="1"/>
    <col min="11580" max="11580" width="1.5703125" style="6" customWidth="1"/>
    <col min="11581" max="11581" width="1.42578125" style="6" customWidth="1"/>
    <col min="11582" max="11582" width="0.7109375" style="6" customWidth="1"/>
    <col min="11583" max="11776" width="11.42578125" style="6"/>
    <col min="11777" max="11779" width="2.5703125" style="6" customWidth="1"/>
    <col min="11780" max="11780" width="8.140625" style="6" customWidth="1"/>
    <col min="11781" max="11809" width="2.5703125" style="6" customWidth="1"/>
    <col min="11810" max="11810" width="7" style="6" customWidth="1"/>
    <col min="11811" max="11823" width="2.5703125" style="6" customWidth="1"/>
    <col min="11824" max="11824" width="1.42578125" style="6" customWidth="1"/>
    <col min="11825" max="11825" width="2.28515625" style="6" customWidth="1"/>
    <col min="11826" max="11826" width="1.85546875" style="6" customWidth="1"/>
    <col min="11827" max="11827" width="2.42578125" style="6" customWidth="1"/>
    <col min="11828" max="11828" width="2.140625" style="6" customWidth="1"/>
    <col min="11829" max="11830" width="2.28515625" style="6" customWidth="1"/>
    <col min="11831" max="11831" width="1.85546875" style="6" customWidth="1"/>
    <col min="11832" max="11832" width="1.42578125" style="6" customWidth="1"/>
    <col min="11833" max="11833" width="2.28515625" style="6" customWidth="1"/>
    <col min="11834" max="11834" width="1.7109375" style="6" customWidth="1"/>
    <col min="11835" max="11835" width="0.85546875" style="6" customWidth="1"/>
    <col min="11836" max="11836" width="1.5703125" style="6" customWidth="1"/>
    <col min="11837" max="11837" width="1.42578125" style="6" customWidth="1"/>
    <col min="11838" max="11838" width="0.7109375" style="6" customWidth="1"/>
    <col min="11839" max="12032" width="11.42578125" style="6"/>
    <col min="12033" max="12035" width="2.5703125" style="6" customWidth="1"/>
    <col min="12036" max="12036" width="8.140625" style="6" customWidth="1"/>
    <col min="12037" max="12065" width="2.5703125" style="6" customWidth="1"/>
    <col min="12066" max="12066" width="7" style="6" customWidth="1"/>
    <col min="12067" max="12079" width="2.5703125" style="6" customWidth="1"/>
    <col min="12080" max="12080" width="1.42578125" style="6" customWidth="1"/>
    <col min="12081" max="12081" width="2.28515625" style="6" customWidth="1"/>
    <col min="12082" max="12082" width="1.85546875" style="6" customWidth="1"/>
    <col min="12083" max="12083" width="2.42578125" style="6" customWidth="1"/>
    <col min="12084" max="12084" width="2.140625" style="6" customWidth="1"/>
    <col min="12085" max="12086" width="2.28515625" style="6" customWidth="1"/>
    <col min="12087" max="12087" width="1.85546875" style="6" customWidth="1"/>
    <col min="12088" max="12088" width="1.42578125" style="6" customWidth="1"/>
    <col min="12089" max="12089" width="2.28515625" style="6" customWidth="1"/>
    <col min="12090" max="12090" width="1.7109375" style="6" customWidth="1"/>
    <col min="12091" max="12091" width="0.85546875" style="6" customWidth="1"/>
    <col min="12092" max="12092" width="1.5703125" style="6" customWidth="1"/>
    <col min="12093" max="12093" width="1.42578125" style="6" customWidth="1"/>
    <col min="12094" max="12094" width="0.7109375" style="6" customWidth="1"/>
    <col min="12095" max="12288" width="11.42578125" style="6"/>
    <col min="12289" max="12291" width="2.5703125" style="6" customWidth="1"/>
    <col min="12292" max="12292" width="8.140625" style="6" customWidth="1"/>
    <col min="12293" max="12321" width="2.5703125" style="6" customWidth="1"/>
    <col min="12322" max="12322" width="7" style="6" customWidth="1"/>
    <col min="12323" max="12335" width="2.5703125" style="6" customWidth="1"/>
    <col min="12336" max="12336" width="1.42578125" style="6" customWidth="1"/>
    <col min="12337" max="12337" width="2.28515625" style="6" customWidth="1"/>
    <col min="12338" max="12338" width="1.85546875" style="6" customWidth="1"/>
    <col min="12339" max="12339" width="2.42578125" style="6" customWidth="1"/>
    <col min="12340" max="12340" width="2.140625" style="6" customWidth="1"/>
    <col min="12341" max="12342" width="2.28515625" style="6" customWidth="1"/>
    <col min="12343" max="12343" width="1.85546875" style="6" customWidth="1"/>
    <col min="12344" max="12344" width="1.42578125" style="6" customWidth="1"/>
    <col min="12345" max="12345" width="2.28515625" style="6" customWidth="1"/>
    <col min="12346" max="12346" width="1.7109375" style="6" customWidth="1"/>
    <col min="12347" max="12347" width="0.85546875" style="6" customWidth="1"/>
    <col min="12348" max="12348" width="1.5703125" style="6" customWidth="1"/>
    <col min="12349" max="12349" width="1.42578125" style="6" customWidth="1"/>
    <col min="12350" max="12350" width="0.7109375" style="6" customWidth="1"/>
    <col min="12351" max="12544" width="11.42578125" style="6"/>
    <col min="12545" max="12547" width="2.5703125" style="6" customWidth="1"/>
    <col min="12548" max="12548" width="8.140625" style="6" customWidth="1"/>
    <col min="12549" max="12577" width="2.5703125" style="6" customWidth="1"/>
    <col min="12578" max="12578" width="7" style="6" customWidth="1"/>
    <col min="12579" max="12591" width="2.5703125" style="6" customWidth="1"/>
    <col min="12592" max="12592" width="1.42578125" style="6" customWidth="1"/>
    <col min="12593" max="12593" width="2.28515625" style="6" customWidth="1"/>
    <col min="12594" max="12594" width="1.85546875" style="6" customWidth="1"/>
    <col min="12595" max="12595" width="2.42578125" style="6" customWidth="1"/>
    <col min="12596" max="12596" width="2.140625" style="6" customWidth="1"/>
    <col min="12597" max="12598" width="2.28515625" style="6" customWidth="1"/>
    <col min="12599" max="12599" width="1.85546875" style="6" customWidth="1"/>
    <col min="12600" max="12600" width="1.42578125" style="6" customWidth="1"/>
    <col min="12601" max="12601" width="2.28515625" style="6" customWidth="1"/>
    <col min="12602" max="12602" width="1.7109375" style="6" customWidth="1"/>
    <col min="12603" max="12603" width="0.85546875" style="6" customWidth="1"/>
    <col min="12604" max="12604" width="1.5703125" style="6" customWidth="1"/>
    <col min="12605" max="12605" width="1.42578125" style="6" customWidth="1"/>
    <col min="12606" max="12606" width="0.7109375" style="6" customWidth="1"/>
    <col min="12607" max="12800" width="11.42578125" style="6"/>
    <col min="12801" max="12803" width="2.5703125" style="6" customWidth="1"/>
    <col min="12804" max="12804" width="8.140625" style="6" customWidth="1"/>
    <col min="12805" max="12833" width="2.5703125" style="6" customWidth="1"/>
    <col min="12834" max="12834" width="7" style="6" customWidth="1"/>
    <col min="12835" max="12847" width="2.5703125" style="6" customWidth="1"/>
    <col min="12848" max="12848" width="1.42578125" style="6" customWidth="1"/>
    <col min="12849" max="12849" width="2.28515625" style="6" customWidth="1"/>
    <col min="12850" max="12850" width="1.85546875" style="6" customWidth="1"/>
    <col min="12851" max="12851" width="2.42578125" style="6" customWidth="1"/>
    <col min="12852" max="12852" width="2.140625" style="6" customWidth="1"/>
    <col min="12853" max="12854" width="2.28515625" style="6" customWidth="1"/>
    <col min="12855" max="12855" width="1.85546875" style="6" customWidth="1"/>
    <col min="12856" max="12856" width="1.42578125" style="6" customWidth="1"/>
    <col min="12857" max="12857" width="2.28515625" style="6" customWidth="1"/>
    <col min="12858" max="12858" width="1.7109375" style="6" customWidth="1"/>
    <col min="12859" max="12859" width="0.85546875" style="6" customWidth="1"/>
    <col min="12860" max="12860" width="1.5703125" style="6" customWidth="1"/>
    <col min="12861" max="12861" width="1.42578125" style="6" customWidth="1"/>
    <col min="12862" max="12862" width="0.7109375" style="6" customWidth="1"/>
    <col min="12863" max="13056" width="11.42578125" style="6"/>
    <col min="13057" max="13059" width="2.5703125" style="6" customWidth="1"/>
    <col min="13060" max="13060" width="8.140625" style="6" customWidth="1"/>
    <col min="13061" max="13089" width="2.5703125" style="6" customWidth="1"/>
    <col min="13090" max="13090" width="7" style="6" customWidth="1"/>
    <col min="13091" max="13103" width="2.5703125" style="6" customWidth="1"/>
    <col min="13104" max="13104" width="1.42578125" style="6" customWidth="1"/>
    <col min="13105" max="13105" width="2.28515625" style="6" customWidth="1"/>
    <col min="13106" max="13106" width="1.85546875" style="6" customWidth="1"/>
    <col min="13107" max="13107" width="2.42578125" style="6" customWidth="1"/>
    <col min="13108" max="13108" width="2.140625" style="6" customWidth="1"/>
    <col min="13109" max="13110" width="2.28515625" style="6" customWidth="1"/>
    <col min="13111" max="13111" width="1.85546875" style="6" customWidth="1"/>
    <col min="13112" max="13112" width="1.42578125" style="6" customWidth="1"/>
    <col min="13113" max="13113" width="2.28515625" style="6" customWidth="1"/>
    <col min="13114" max="13114" width="1.7109375" style="6" customWidth="1"/>
    <col min="13115" max="13115" width="0.85546875" style="6" customWidth="1"/>
    <col min="13116" max="13116" width="1.5703125" style="6" customWidth="1"/>
    <col min="13117" max="13117" width="1.42578125" style="6" customWidth="1"/>
    <col min="13118" max="13118" width="0.7109375" style="6" customWidth="1"/>
    <col min="13119" max="13312" width="11.42578125" style="6"/>
    <col min="13313" max="13315" width="2.5703125" style="6" customWidth="1"/>
    <col min="13316" max="13316" width="8.140625" style="6" customWidth="1"/>
    <col min="13317" max="13345" width="2.5703125" style="6" customWidth="1"/>
    <col min="13346" max="13346" width="7" style="6" customWidth="1"/>
    <col min="13347" max="13359" width="2.5703125" style="6" customWidth="1"/>
    <col min="13360" max="13360" width="1.42578125" style="6" customWidth="1"/>
    <col min="13361" max="13361" width="2.28515625" style="6" customWidth="1"/>
    <col min="13362" max="13362" width="1.85546875" style="6" customWidth="1"/>
    <col min="13363" max="13363" width="2.42578125" style="6" customWidth="1"/>
    <col min="13364" max="13364" width="2.140625" style="6" customWidth="1"/>
    <col min="13365" max="13366" width="2.28515625" style="6" customWidth="1"/>
    <col min="13367" max="13367" width="1.85546875" style="6" customWidth="1"/>
    <col min="13368" max="13368" width="1.42578125" style="6" customWidth="1"/>
    <col min="13369" max="13369" width="2.28515625" style="6" customWidth="1"/>
    <col min="13370" max="13370" width="1.7109375" style="6" customWidth="1"/>
    <col min="13371" max="13371" width="0.85546875" style="6" customWidth="1"/>
    <col min="13372" max="13372" width="1.5703125" style="6" customWidth="1"/>
    <col min="13373" max="13373" width="1.42578125" style="6" customWidth="1"/>
    <col min="13374" max="13374" width="0.7109375" style="6" customWidth="1"/>
    <col min="13375" max="13568" width="11.42578125" style="6"/>
    <col min="13569" max="13571" width="2.5703125" style="6" customWidth="1"/>
    <col min="13572" max="13572" width="8.140625" style="6" customWidth="1"/>
    <col min="13573" max="13601" width="2.5703125" style="6" customWidth="1"/>
    <col min="13602" max="13602" width="7" style="6" customWidth="1"/>
    <col min="13603" max="13615" width="2.5703125" style="6" customWidth="1"/>
    <col min="13616" max="13616" width="1.42578125" style="6" customWidth="1"/>
    <col min="13617" max="13617" width="2.28515625" style="6" customWidth="1"/>
    <col min="13618" max="13618" width="1.85546875" style="6" customWidth="1"/>
    <col min="13619" max="13619" width="2.42578125" style="6" customWidth="1"/>
    <col min="13620" max="13620" width="2.140625" style="6" customWidth="1"/>
    <col min="13621" max="13622" width="2.28515625" style="6" customWidth="1"/>
    <col min="13623" max="13623" width="1.85546875" style="6" customWidth="1"/>
    <col min="13624" max="13624" width="1.42578125" style="6" customWidth="1"/>
    <col min="13625" max="13625" width="2.28515625" style="6" customWidth="1"/>
    <col min="13626" max="13626" width="1.7109375" style="6" customWidth="1"/>
    <col min="13627" max="13627" width="0.85546875" style="6" customWidth="1"/>
    <col min="13628" max="13628" width="1.5703125" style="6" customWidth="1"/>
    <col min="13629" max="13629" width="1.42578125" style="6" customWidth="1"/>
    <col min="13630" max="13630" width="0.7109375" style="6" customWidth="1"/>
    <col min="13631" max="13824" width="11.42578125" style="6"/>
    <col min="13825" max="13827" width="2.5703125" style="6" customWidth="1"/>
    <col min="13828" max="13828" width="8.140625" style="6" customWidth="1"/>
    <col min="13829" max="13857" width="2.5703125" style="6" customWidth="1"/>
    <col min="13858" max="13858" width="7" style="6" customWidth="1"/>
    <col min="13859" max="13871" width="2.5703125" style="6" customWidth="1"/>
    <col min="13872" max="13872" width="1.42578125" style="6" customWidth="1"/>
    <col min="13873" max="13873" width="2.28515625" style="6" customWidth="1"/>
    <col min="13874" max="13874" width="1.85546875" style="6" customWidth="1"/>
    <col min="13875" max="13875" width="2.42578125" style="6" customWidth="1"/>
    <col min="13876" max="13876" width="2.140625" style="6" customWidth="1"/>
    <col min="13877" max="13878" width="2.28515625" style="6" customWidth="1"/>
    <col min="13879" max="13879" width="1.85546875" style="6" customWidth="1"/>
    <col min="13880" max="13880" width="1.42578125" style="6" customWidth="1"/>
    <col min="13881" max="13881" width="2.28515625" style="6" customWidth="1"/>
    <col min="13882" max="13882" width="1.7109375" style="6" customWidth="1"/>
    <col min="13883" max="13883" width="0.85546875" style="6" customWidth="1"/>
    <col min="13884" max="13884" width="1.5703125" style="6" customWidth="1"/>
    <col min="13885" max="13885" width="1.42578125" style="6" customWidth="1"/>
    <col min="13886" max="13886" width="0.7109375" style="6" customWidth="1"/>
    <col min="13887" max="14080" width="11.42578125" style="6"/>
    <col min="14081" max="14083" width="2.5703125" style="6" customWidth="1"/>
    <col min="14084" max="14084" width="8.140625" style="6" customWidth="1"/>
    <col min="14085" max="14113" width="2.5703125" style="6" customWidth="1"/>
    <col min="14114" max="14114" width="7" style="6" customWidth="1"/>
    <col min="14115" max="14127" width="2.5703125" style="6" customWidth="1"/>
    <col min="14128" max="14128" width="1.42578125" style="6" customWidth="1"/>
    <col min="14129" max="14129" width="2.28515625" style="6" customWidth="1"/>
    <col min="14130" max="14130" width="1.85546875" style="6" customWidth="1"/>
    <col min="14131" max="14131" width="2.42578125" style="6" customWidth="1"/>
    <col min="14132" max="14132" width="2.140625" style="6" customWidth="1"/>
    <col min="14133" max="14134" width="2.28515625" style="6" customWidth="1"/>
    <col min="14135" max="14135" width="1.85546875" style="6" customWidth="1"/>
    <col min="14136" max="14136" width="1.42578125" style="6" customWidth="1"/>
    <col min="14137" max="14137" width="2.28515625" style="6" customWidth="1"/>
    <col min="14138" max="14138" width="1.7109375" style="6" customWidth="1"/>
    <col min="14139" max="14139" width="0.85546875" style="6" customWidth="1"/>
    <col min="14140" max="14140" width="1.5703125" style="6" customWidth="1"/>
    <col min="14141" max="14141" width="1.42578125" style="6" customWidth="1"/>
    <col min="14142" max="14142" width="0.7109375" style="6" customWidth="1"/>
    <col min="14143" max="14336" width="11.42578125" style="6"/>
    <col min="14337" max="14339" width="2.5703125" style="6" customWidth="1"/>
    <col min="14340" max="14340" width="8.140625" style="6" customWidth="1"/>
    <col min="14341" max="14369" width="2.5703125" style="6" customWidth="1"/>
    <col min="14370" max="14370" width="7" style="6" customWidth="1"/>
    <col min="14371" max="14383" width="2.5703125" style="6" customWidth="1"/>
    <col min="14384" max="14384" width="1.42578125" style="6" customWidth="1"/>
    <col min="14385" max="14385" width="2.28515625" style="6" customWidth="1"/>
    <col min="14386" max="14386" width="1.85546875" style="6" customWidth="1"/>
    <col min="14387" max="14387" width="2.42578125" style="6" customWidth="1"/>
    <col min="14388" max="14388" width="2.140625" style="6" customWidth="1"/>
    <col min="14389" max="14390" width="2.28515625" style="6" customWidth="1"/>
    <col min="14391" max="14391" width="1.85546875" style="6" customWidth="1"/>
    <col min="14392" max="14392" width="1.42578125" style="6" customWidth="1"/>
    <col min="14393" max="14393" width="2.28515625" style="6" customWidth="1"/>
    <col min="14394" max="14394" width="1.7109375" style="6" customWidth="1"/>
    <col min="14395" max="14395" width="0.85546875" style="6" customWidth="1"/>
    <col min="14396" max="14396" width="1.5703125" style="6" customWidth="1"/>
    <col min="14397" max="14397" width="1.42578125" style="6" customWidth="1"/>
    <col min="14398" max="14398" width="0.7109375" style="6" customWidth="1"/>
    <col min="14399" max="14592" width="11.42578125" style="6"/>
    <col min="14593" max="14595" width="2.5703125" style="6" customWidth="1"/>
    <col min="14596" max="14596" width="8.140625" style="6" customWidth="1"/>
    <col min="14597" max="14625" width="2.5703125" style="6" customWidth="1"/>
    <col min="14626" max="14626" width="7" style="6" customWidth="1"/>
    <col min="14627" max="14639" width="2.5703125" style="6" customWidth="1"/>
    <col min="14640" max="14640" width="1.42578125" style="6" customWidth="1"/>
    <col min="14641" max="14641" width="2.28515625" style="6" customWidth="1"/>
    <col min="14642" max="14642" width="1.85546875" style="6" customWidth="1"/>
    <col min="14643" max="14643" width="2.42578125" style="6" customWidth="1"/>
    <col min="14644" max="14644" width="2.140625" style="6" customWidth="1"/>
    <col min="14645" max="14646" width="2.28515625" style="6" customWidth="1"/>
    <col min="14647" max="14647" width="1.85546875" style="6" customWidth="1"/>
    <col min="14648" max="14648" width="1.42578125" style="6" customWidth="1"/>
    <col min="14649" max="14649" width="2.28515625" style="6" customWidth="1"/>
    <col min="14650" max="14650" width="1.7109375" style="6" customWidth="1"/>
    <col min="14651" max="14651" width="0.85546875" style="6" customWidth="1"/>
    <col min="14652" max="14652" width="1.5703125" style="6" customWidth="1"/>
    <col min="14653" max="14653" width="1.42578125" style="6" customWidth="1"/>
    <col min="14654" max="14654" width="0.7109375" style="6" customWidth="1"/>
    <col min="14655" max="14848" width="11.42578125" style="6"/>
    <col min="14849" max="14851" width="2.5703125" style="6" customWidth="1"/>
    <col min="14852" max="14852" width="8.140625" style="6" customWidth="1"/>
    <col min="14853" max="14881" width="2.5703125" style="6" customWidth="1"/>
    <col min="14882" max="14882" width="7" style="6" customWidth="1"/>
    <col min="14883" max="14895" width="2.5703125" style="6" customWidth="1"/>
    <col min="14896" max="14896" width="1.42578125" style="6" customWidth="1"/>
    <col min="14897" max="14897" width="2.28515625" style="6" customWidth="1"/>
    <col min="14898" max="14898" width="1.85546875" style="6" customWidth="1"/>
    <col min="14899" max="14899" width="2.42578125" style="6" customWidth="1"/>
    <col min="14900" max="14900" width="2.140625" style="6" customWidth="1"/>
    <col min="14901" max="14902" width="2.28515625" style="6" customWidth="1"/>
    <col min="14903" max="14903" width="1.85546875" style="6" customWidth="1"/>
    <col min="14904" max="14904" width="1.42578125" style="6" customWidth="1"/>
    <col min="14905" max="14905" width="2.28515625" style="6" customWidth="1"/>
    <col min="14906" max="14906" width="1.7109375" style="6" customWidth="1"/>
    <col min="14907" max="14907" width="0.85546875" style="6" customWidth="1"/>
    <col min="14908" max="14908" width="1.5703125" style="6" customWidth="1"/>
    <col min="14909" max="14909" width="1.42578125" style="6" customWidth="1"/>
    <col min="14910" max="14910" width="0.7109375" style="6" customWidth="1"/>
    <col min="14911" max="15104" width="11.42578125" style="6"/>
    <col min="15105" max="15107" width="2.5703125" style="6" customWidth="1"/>
    <col min="15108" max="15108" width="8.140625" style="6" customWidth="1"/>
    <col min="15109" max="15137" width="2.5703125" style="6" customWidth="1"/>
    <col min="15138" max="15138" width="7" style="6" customWidth="1"/>
    <col min="15139" max="15151" width="2.5703125" style="6" customWidth="1"/>
    <col min="15152" max="15152" width="1.42578125" style="6" customWidth="1"/>
    <col min="15153" max="15153" width="2.28515625" style="6" customWidth="1"/>
    <col min="15154" max="15154" width="1.85546875" style="6" customWidth="1"/>
    <col min="15155" max="15155" width="2.42578125" style="6" customWidth="1"/>
    <col min="15156" max="15156" width="2.140625" style="6" customWidth="1"/>
    <col min="15157" max="15158" width="2.28515625" style="6" customWidth="1"/>
    <col min="15159" max="15159" width="1.85546875" style="6" customWidth="1"/>
    <col min="15160" max="15160" width="1.42578125" style="6" customWidth="1"/>
    <col min="15161" max="15161" width="2.28515625" style="6" customWidth="1"/>
    <col min="15162" max="15162" width="1.7109375" style="6" customWidth="1"/>
    <col min="15163" max="15163" width="0.85546875" style="6" customWidth="1"/>
    <col min="15164" max="15164" width="1.5703125" style="6" customWidth="1"/>
    <col min="15165" max="15165" width="1.42578125" style="6" customWidth="1"/>
    <col min="15166" max="15166" width="0.7109375" style="6" customWidth="1"/>
    <col min="15167" max="15360" width="11.42578125" style="6"/>
    <col min="15361" max="15363" width="2.5703125" style="6" customWidth="1"/>
    <col min="15364" max="15364" width="8.140625" style="6" customWidth="1"/>
    <col min="15365" max="15393" width="2.5703125" style="6" customWidth="1"/>
    <col min="15394" max="15394" width="7" style="6" customWidth="1"/>
    <col min="15395" max="15407" width="2.5703125" style="6" customWidth="1"/>
    <col min="15408" max="15408" width="1.42578125" style="6" customWidth="1"/>
    <col min="15409" max="15409" width="2.28515625" style="6" customWidth="1"/>
    <col min="15410" max="15410" width="1.85546875" style="6" customWidth="1"/>
    <col min="15411" max="15411" width="2.42578125" style="6" customWidth="1"/>
    <col min="15412" max="15412" width="2.140625" style="6" customWidth="1"/>
    <col min="15413" max="15414" width="2.28515625" style="6" customWidth="1"/>
    <col min="15415" max="15415" width="1.85546875" style="6" customWidth="1"/>
    <col min="15416" max="15416" width="1.42578125" style="6" customWidth="1"/>
    <col min="15417" max="15417" width="2.28515625" style="6" customWidth="1"/>
    <col min="15418" max="15418" width="1.7109375" style="6" customWidth="1"/>
    <col min="15419" max="15419" width="0.85546875" style="6" customWidth="1"/>
    <col min="15420" max="15420" width="1.5703125" style="6" customWidth="1"/>
    <col min="15421" max="15421" width="1.42578125" style="6" customWidth="1"/>
    <col min="15422" max="15422" width="0.7109375" style="6" customWidth="1"/>
    <col min="15423" max="15616" width="11.42578125" style="6"/>
    <col min="15617" max="15619" width="2.5703125" style="6" customWidth="1"/>
    <col min="15620" max="15620" width="8.140625" style="6" customWidth="1"/>
    <col min="15621" max="15649" width="2.5703125" style="6" customWidth="1"/>
    <col min="15650" max="15650" width="7" style="6" customWidth="1"/>
    <col min="15651" max="15663" width="2.5703125" style="6" customWidth="1"/>
    <col min="15664" max="15664" width="1.42578125" style="6" customWidth="1"/>
    <col min="15665" max="15665" width="2.28515625" style="6" customWidth="1"/>
    <col min="15666" max="15666" width="1.85546875" style="6" customWidth="1"/>
    <col min="15667" max="15667" width="2.42578125" style="6" customWidth="1"/>
    <col min="15668" max="15668" width="2.140625" style="6" customWidth="1"/>
    <col min="15669" max="15670" width="2.28515625" style="6" customWidth="1"/>
    <col min="15671" max="15671" width="1.85546875" style="6" customWidth="1"/>
    <col min="15672" max="15672" width="1.42578125" style="6" customWidth="1"/>
    <col min="15673" max="15673" width="2.28515625" style="6" customWidth="1"/>
    <col min="15674" max="15674" width="1.7109375" style="6" customWidth="1"/>
    <col min="15675" max="15675" width="0.85546875" style="6" customWidth="1"/>
    <col min="15676" max="15676" width="1.5703125" style="6" customWidth="1"/>
    <col min="15677" max="15677" width="1.42578125" style="6" customWidth="1"/>
    <col min="15678" max="15678" width="0.7109375" style="6" customWidth="1"/>
    <col min="15679" max="15872" width="11.42578125" style="6"/>
    <col min="15873" max="15875" width="2.5703125" style="6" customWidth="1"/>
    <col min="15876" max="15876" width="8.140625" style="6" customWidth="1"/>
    <col min="15877" max="15905" width="2.5703125" style="6" customWidth="1"/>
    <col min="15906" max="15906" width="7" style="6" customWidth="1"/>
    <col min="15907" max="15919" width="2.5703125" style="6" customWidth="1"/>
    <col min="15920" max="15920" width="1.42578125" style="6" customWidth="1"/>
    <col min="15921" max="15921" width="2.28515625" style="6" customWidth="1"/>
    <col min="15922" max="15922" width="1.85546875" style="6" customWidth="1"/>
    <col min="15923" max="15923" width="2.42578125" style="6" customWidth="1"/>
    <col min="15924" max="15924" width="2.140625" style="6" customWidth="1"/>
    <col min="15925" max="15926" width="2.28515625" style="6" customWidth="1"/>
    <col min="15927" max="15927" width="1.85546875" style="6" customWidth="1"/>
    <col min="15928" max="15928" width="1.42578125" style="6" customWidth="1"/>
    <col min="15929" max="15929" width="2.28515625" style="6" customWidth="1"/>
    <col min="15930" max="15930" width="1.7109375" style="6" customWidth="1"/>
    <col min="15931" max="15931" width="0.85546875" style="6" customWidth="1"/>
    <col min="15932" max="15932" width="1.5703125" style="6" customWidth="1"/>
    <col min="15933" max="15933" width="1.42578125" style="6" customWidth="1"/>
    <col min="15934" max="15934" width="0.7109375" style="6" customWidth="1"/>
    <col min="15935" max="16128" width="11.42578125" style="6"/>
    <col min="16129" max="16131" width="2.5703125" style="6" customWidth="1"/>
    <col min="16132" max="16132" width="8.140625" style="6" customWidth="1"/>
    <col min="16133" max="16161" width="2.5703125" style="6" customWidth="1"/>
    <col min="16162" max="16162" width="7" style="6" customWidth="1"/>
    <col min="16163" max="16175" width="2.5703125" style="6" customWidth="1"/>
    <col min="16176" max="16176" width="1.42578125" style="6" customWidth="1"/>
    <col min="16177" max="16177" width="2.28515625" style="6" customWidth="1"/>
    <col min="16178" max="16178" width="1.85546875" style="6" customWidth="1"/>
    <col min="16179" max="16179" width="2.42578125" style="6" customWidth="1"/>
    <col min="16180" max="16180" width="2.140625" style="6" customWidth="1"/>
    <col min="16181" max="16182" width="2.28515625" style="6" customWidth="1"/>
    <col min="16183" max="16183" width="1.85546875" style="6" customWidth="1"/>
    <col min="16184" max="16184" width="1.42578125" style="6" customWidth="1"/>
    <col min="16185" max="16185" width="2.28515625" style="6" customWidth="1"/>
    <col min="16186" max="16186" width="1.7109375" style="6" customWidth="1"/>
    <col min="16187" max="16187" width="0.85546875" style="6" customWidth="1"/>
    <col min="16188" max="16188" width="1.5703125" style="6" customWidth="1"/>
    <col min="16189" max="16189" width="1.42578125" style="6" customWidth="1"/>
    <col min="16190" max="16190" width="0.7109375" style="6" customWidth="1"/>
    <col min="16191" max="16384" width="11.42578125" style="6"/>
  </cols>
  <sheetData>
    <row r="1" spans="1:51" ht="13.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2"/>
      <c r="R1" s="2"/>
      <c r="S1" s="2"/>
      <c r="T1" s="2"/>
      <c r="U1" s="2"/>
      <c r="V1" s="2"/>
      <c r="W1" s="2"/>
      <c r="X1" s="2"/>
      <c r="Y1" s="2"/>
      <c r="Z1" s="3" t="s">
        <v>59</v>
      </c>
      <c r="AA1" s="2"/>
      <c r="AB1" s="2"/>
      <c r="AC1" s="2"/>
      <c r="AD1" s="2"/>
      <c r="AE1" s="2"/>
      <c r="AF1" s="2"/>
      <c r="AG1" s="2"/>
      <c r="AH1" s="2"/>
      <c r="AI1" s="4"/>
      <c r="AJ1" s="1"/>
      <c r="AK1" s="1"/>
      <c r="AL1" s="1"/>
      <c r="AM1" s="1"/>
      <c r="AN1" s="1"/>
      <c r="AO1" s="1"/>
      <c r="AP1" s="1"/>
      <c r="AQ1" s="1"/>
      <c r="AR1" s="1"/>
      <c r="AS1" s="5"/>
      <c r="AT1" s="5"/>
      <c r="AU1" s="5"/>
      <c r="AV1" s="5"/>
      <c r="AW1" s="5"/>
    </row>
    <row r="2" spans="1:51" ht="13.5" customHeight="1" x14ac:dyDescent="0.25">
      <c r="A2" s="1"/>
      <c r="B2" s="1"/>
      <c r="C2" s="1"/>
      <c r="E2" s="7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8" t="s">
        <v>60</v>
      </c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5"/>
      <c r="AV2" s="5"/>
      <c r="AW2" s="5"/>
      <c r="AX2" s="5"/>
    </row>
    <row r="3" spans="1:51" ht="13.5" customHeight="1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8" t="s">
        <v>61</v>
      </c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5"/>
      <c r="AT3" s="5"/>
      <c r="AU3" s="5"/>
      <c r="AV3" s="5"/>
      <c r="AW3" s="5"/>
    </row>
    <row r="4" spans="1:51" ht="35.25" customHeight="1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</row>
    <row r="5" spans="1:51" ht="13.5" customHeight="1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</row>
    <row r="6" spans="1:51" ht="13.5" customHeight="1" x14ac:dyDescent="0.25">
      <c r="A6" s="9" t="s">
        <v>62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9" t="s">
        <v>63</v>
      </c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</row>
    <row r="7" spans="1:51" ht="13.5" customHeight="1" x14ac:dyDescent="0.25">
      <c r="A7" s="10" t="s">
        <v>64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0" t="s">
        <v>65</v>
      </c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</row>
    <row r="8" spans="1:51" ht="24" customHeight="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</row>
    <row r="9" spans="1:51" ht="26.25" customHeight="1" x14ac:dyDescent="0.3">
      <c r="A9" s="1" t="s">
        <v>66</v>
      </c>
      <c r="B9" s="1"/>
      <c r="C9" s="1"/>
      <c r="D9" s="1"/>
      <c r="E9" s="1"/>
      <c r="F9" s="1"/>
      <c r="G9" s="1"/>
      <c r="H9" s="10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1" t="s">
        <v>80</v>
      </c>
      <c r="AK9" s="1"/>
      <c r="AL9" s="1"/>
      <c r="AM9" s="1"/>
      <c r="AN9" s="1"/>
      <c r="AO9" s="1"/>
      <c r="AP9" s="1"/>
      <c r="AQ9" s="10"/>
      <c r="AR9" s="1"/>
      <c r="AS9" s="1"/>
      <c r="AT9" s="1"/>
      <c r="AU9" s="1"/>
      <c r="AV9" s="1"/>
      <c r="AW9" s="1"/>
      <c r="AX9" s="1"/>
      <c r="AY9" s="1"/>
    </row>
    <row r="10" spans="1:51" ht="3.75" customHeigh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</row>
    <row r="11" spans="1:51" s="13" customFormat="1" ht="26.25" customHeight="1" x14ac:dyDescent="0.25">
      <c r="A11" s="12" t="s">
        <v>325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12" t="s">
        <v>328</v>
      </c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</row>
    <row r="12" spans="1:51" ht="23.25" customHeight="1" x14ac:dyDescent="0.25">
      <c r="A12" s="14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</row>
    <row r="13" spans="1:51" ht="38.25" customHeight="1" x14ac:dyDescent="0.25">
      <c r="A13" s="354" t="s">
        <v>67</v>
      </c>
      <c r="B13" s="354"/>
      <c r="C13" s="354"/>
      <c r="D13" s="354"/>
      <c r="E13" s="354"/>
      <c r="F13" s="354"/>
      <c r="G13" s="354"/>
      <c r="H13" s="354"/>
      <c r="I13" s="354"/>
      <c r="J13" s="354"/>
      <c r="K13" s="354"/>
      <c r="L13" s="354"/>
      <c r="M13" s="354"/>
      <c r="N13" s="354"/>
      <c r="O13" s="354"/>
      <c r="P13" s="354"/>
      <c r="Q13" s="354"/>
      <c r="R13" s="354"/>
      <c r="S13" s="354"/>
      <c r="T13" s="354"/>
      <c r="U13" s="354"/>
      <c r="V13" s="354"/>
      <c r="W13" s="354"/>
      <c r="X13" s="354"/>
      <c r="Y13" s="354"/>
      <c r="Z13" s="354"/>
      <c r="AA13" s="354"/>
      <c r="AB13" s="354"/>
      <c r="AC13" s="354"/>
      <c r="AD13" s="354"/>
      <c r="AE13" s="354"/>
      <c r="AF13" s="354"/>
      <c r="AG13" s="354"/>
      <c r="AH13" s="354"/>
      <c r="AI13" s="354"/>
      <c r="AJ13" s="354"/>
      <c r="AK13" s="354"/>
      <c r="AL13" s="354"/>
      <c r="AM13" s="354"/>
      <c r="AN13" s="354"/>
      <c r="AO13" s="354"/>
      <c r="AP13" s="354"/>
      <c r="AQ13" s="354"/>
      <c r="AR13" s="354"/>
      <c r="AS13" s="354"/>
      <c r="AT13" s="354"/>
      <c r="AU13" s="354"/>
      <c r="AV13" s="354"/>
      <c r="AW13" s="1"/>
      <c r="AX13" s="1"/>
      <c r="AY13" s="1"/>
    </row>
    <row r="14" spans="1:51" s="13" customFormat="1" ht="13.5" customHeight="1" x14ac:dyDescent="0.25">
      <c r="A14" s="355" t="s">
        <v>68</v>
      </c>
      <c r="B14" s="355"/>
      <c r="C14" s="355"/>
      <c r="D14" s="355"/>
      <c r="E14" s="355"/>
      <c r="F14" s="355"/>
      <c r="G14" s="355"/>
      <c r="H14" s="355"/>
      <c r="I14" s="355"/>
      <c r="J14" s="355"/>
      <c r="K14" s="355"/>
      <c r="L14" s="355"/>
      <c r="M14" s="355"/>
      <c r="N14" s="355"/>
      <c r="O14" s="355"/>
      <c r="P14" s="355"/>
      <c r="Q14" s="355"/>
      <c r="R14" s="355"/>
      <c r="S14" s="355"/>
      <c r="T14" s="355"/>
      <c r="U14" s="355"/>
      <c r="V14" s="355"/>
      <c r="W14" s="355"/>
      <c r="X14" s="355"/>
      <c r="Y14" s="355"/>
      <c r="Z14" s="355"/>
      <c r="AA14" s="355"/>
      <c r="AB14" s="355"/>
      <c r="AC14" s="355"/>
      <c r="AD14" s="355"/>
      <c r="AE14" s="355"/>
      <c r="AF14" s="355"/>
      <c r="AG14" s="355"/>
      <c r="AH14" s="355"/>
      <c r="AI14" s="355"/>
      <c r="AJ14" s="355"/>
      <c r="AK14" s="355"/>
      <c r="AL14" s="355"/>
      <c r="AM14" s="355"/>
      <c r="AN14" s="355"/>
      <c r="AO14" s="355"/>
      <c r="AP14" s="355"/>
      <c r="AQ14" s="355"/>
      <c r="AR14" s="355"/>
      <c r="AS14" s="355"/>
      <c r="AT14" s="355"/>
      <c r="AU14" s="355"/>
      <c r="AV14" s="355"/>
      <c r="AW14" s="2"/>
      <c r="AX14" s="2"/>
      <c r="AY14" s="2"/>
    </row>
    <row r="15" spans="1:51" s="13" customFormat="1" ht="26.25" customHeight="1" x14ac:dyDescent="0.25">
      <c r="A15" s="356" t="s">
        <v>69</v>
      </c>
      <c r="B15" s="356"/>
      <c r="C15" s="356"/>
      <c r="D15" s="356"/>
      <c r="E15" s="356"/>
      <c r="F15" s="356"/>
      <c r="G15" s="356"/>
      <c r="H15" s="356"/>
      <c r="I15" s="356"/>
      <c r="J15" s="356"/>
      <c r="K15" s="356"/>
      <c r="L15" s="356"/>
      <c r="M15" s="356"/>
      <c r="N15" s="356"/>
      <c r="O15" s="356"/>
      <c r="P15" s="356"/>
      <c r="Q15" s="356"/>
      <c r="R15" s="356"/>
      <c r="S15" s="356"/>
      <c r="T15" s="356"/>
      <c r="U15" s="356"/>
      <c r="V15" s="356"/>
      <c r="W15" s="356"/>
      <c r="X15" s="356"/>
      <c r="Y15" s="356"/>
      <c r="Z15" s="356"/>
      <c r="AA15" s="356"/>
      <c r="AB15" s="356"/>
      <c r="AC15" s="356"/>
      <c r="AD15" s="356"/>
      <c r="AE15" s="356"/>
      <c r="AF15" s="356"/>
      <c r="AG15" s="356"/>
      <c r="AH15" s="356"/>
      <c r="AI15" s="356"/>
      <c r="AJ15" s="356"/>
      <c r="AK15" s="356"/>
      <c r="AL15" s="356"/>
      <c r="AM15" s="356"/>
      <c r="AN15" s="356"/>
      <c r="AO15" s="356"/>
      <c r="AP15" s="356"/>
      <c r="AQ15" s="356"/>
      <c r="AR15" s="356"/>
      <c r="AS15" s="356"/>
      <c r="AT15" s="356"/>
      <c r="AU15" s="356"/>
      <c r="AV15" s="356"/>
      <c r="AW15" s="2"/>
      <c r="AX15" s="2"/>
      <c r="AY15" s="2"/>
    </row>
    <row r="16" spans="1:51" s="13" customFormat="1" ht="17.25" customHeight="1" x14ac:dyDescent="0.25">
      <c r="A16" s="357" t="s">
        <v>103</v>
      </c>
      <c r="B16" s="357"/>
      <c r="C16" s="357"/>
      <c r="D16" s="357"/>
      <c r="E16" s="357"/>
      <c r="F16" s="15"/>
      <c r="G16" s="358" t="s">
        <v>81</v>
      </c>
      <c r="H16" s="358"/>
      <c r="I16" s="358"/>
      <c r="J16" s="358"/>
      <c r="K16" s="358"/>
      <c r="L16" s="358"/>
      <c r="M16" s="358"/>
      <c r="N16" s="358"/>
      <c r="O16" s="358"/>
      <c r="P16" s="358"/>
      <c r="Q16" s="358"/>
      <c r="R16" s="358"/>
      <c r="S16" s="358"/>
      <c r="T16" s="358"/>
      <c r="U16" s="358"/>
      <c r="V16" s="358"/>
      <c r="W16" s="358"/>
      <c r="X16" s="358"/>
      <c r="Y16" s="358"/>
      <c r="Z16" s="358"/>
      <c r="AA16" s="358"/>
      <c r="AB16" s="358"/>
      <c r="AC16" s="358"/>
      <c r="AD16" s="358"/>
      <c r="AE16" s="358"/>
      <c r="AF16" s="358"/>
      <c r="AG16" s="358"/>
      <c r="AH16" s="358"/>
      <c r="AI16" s="358"/>
      <c r="AJ16" s="358"/>
      <c r="AK16" s="358"/>
      <c r="AL16" s="358"/>
      <c r="AM16" s="358"/>
      <c r="AN16" s="358"/>
      <c r="AO16" s="358"/>
      <c r="AP16" s="358"/>
      <c r="AQ16" s="358"/>
      <c r="AR16" s="358"/>
      <c r="AS16" s="358"/>
      <c r="AT16" s="358"/>
      <c r="AU16" s="358"/>
      <c r="AV16" s="358"/>
      <c r="AW16" s="2"/>
      <c r="AX16" s="2"/>
      <c r="AY16" s="2"/>
    </row>
    <row r="17" spans="1:62" ht="19.5" customHeight="1" x14ac:dyDescent="0.25">
      <c r="A17" s="353"/>
      <c r="B17" s="353"/>
      <c r="C17" s="353"/>
      <c r="D17" s="353"/>
      <c r="E17" s="353"/>
      <c r="F17" s="353"/>
      <c r="G17" s="353"/>
      <c r="H17" s="353"/>
      <c r="I17" s="353"/>
      <c r="J17" s="353"/>
      <c r="K17" s="353"/>
      <c r="L17" s="353"/>
      <c r="M17" s="353"/>
      <c r="N17" s="353"/>
      <c r="O17" s="353"/>
      <c r="P17" s="353"/>
      <c r="Q17" s="353"/>
      <c r="R17" s="353"/>
      <c r="S17" s="353"/>
      <c r="T17" s="353"/>
      <c r="U17" s="353"/>
      <c r="V17" s="353"/>
      <c r="W17" s="353"/>
      <c r="X17" s="353"/>
      <c r="Y17" s="353"/>
      <c r="Z17" s="353"/>
      <c r="AA17" s="353"/>
      <c r="AB17" s="353"/>
      <c r="AC17" s="353"/>
      <c r="AD17" s="353"/>
      <c r="AE17" s="353"/>
      <c r="AF17" s="353"/>
      <c r="AG17" s="353"/>
      <c r="AH17" s="353"/>
      <c r="AI17" s="353"/>
      <c r="AJ17" s="353"/>
      <c r="AK17" s="353"/>
      <c r="AL17" s="353"/>
      <c r="AM17" s="353"/>
      <c r="AN17" s="353"/>
      <c r="AO17" s="353"/>
      <c r="AP17" s="353"/>
      <c r="AQ17" s="353"/>
      <c r="AR17" s="353"/>
      <c r="AS17" s="353"/>
      <c r="AT17" s="353"/>
      <c r="AU17" s="353"/>
      <c r="AV17" s="16"/>
      <c r="AW17" s="1"/>
      <c r="AX17" s="1"/>
      <c r="AY17" s="1"/>
    </row>
    <row r="18" spans="1:62" s="17" customFormat="1" ht="19.5" customHeight="1" x14ac:dyDescent="0.25">
      <c r="O18" s="360" t="s">
        <v>70</v>
      </c>
      <c r="P18" s="360"/>
      <c r="Q18" s="360"/>
      <c r="R18" s="360"/>
      <c r="S18" s="360"/>
      <c r="T18" s="360"/>
      <c r="U18" s="360"/>
      <c r="V18" s="360"/>
      <c r="W18" s="360"/>
      <c r="X18" s="360"/>
      <c r="Y18" s="360"/>
      <c r="Z18" s="360"/>
      <c r="AA18" s="360"/>
      <c r="AB18" s="360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9"/>
      <c r="AW18" s="18"/>
      <c r="AX18" s="18"/>
      <c r="AY18" s="18"/>
    </row>
    <row r="19" spans="1:62" ht="13.5" customHeight="1" x14ac:dyDescent="0.2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</row>
    <row r="20" spans="1:62" s="13" customFormat="1" ht="13.5" customHeight="1" x14ac:dyDescent="0.25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 t="s">
        <v>71</v>
      </c>
      <c r="P20" s="20"/>
      <c r="Q20" s="20"/>
      <c r="R20" s="20"/>
      <c r="S20" s="20"/>
      <c r="T20" s="20"/>
      <c r="U20" s="20"/>
      <c r="V20" s="20"/>
      <c r="W20" s="20" t="s">
        <v>82</v>
      </c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</row>
    <row r="21" spans="1:62" s="13" customFormat="1" ht="13.5" customHeight="1" x14ac:dyDescent="0.25">
      <c r="A21" s="20"/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</row>
    <row r="22" spans="1:62" s="13" customFormat="1" ht="13.5" customHeight="1" x14ac:dyDescent="0.25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 t="s">
        <v>72</v>
      </c>
      <c r="P22" s="20"/>
      <c r="Q22" s="20"/>
      <c r="R22" s="20"/>
      <c r="S22" s="20"/>
      <c r="T22" s="20"/>
      <c r="U22" s="20"/>
      <c r="V22" s="20"/>
      <c r="W22" s="20" t="s">
        <v>73</v>
      </c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</row>
    <row r="23" spans="1:62" ht="13.5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</row>
    <row r="24" spans="1:62" s="13" customFormat="1" ht="13.5" customHeight="1" x14ac:dyDescent="0.25">
      <c r="A24" s="20"/>
      <c r="B24" s="20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 t="s">
        <v>74</v>
      </c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361" t="s">
        <v>104</v>
      </c>
      <c r="AB24" s="361"/>
      <c r="AC24" s="361"/>
      <c r="AD24" s="361"/>
      <c r="AE24" s="361"/>
      <c r="AF24" s="2" t="s">
        <v>75</v>
      </c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</row>
    <row r="25" spans="1:62" ht="13.5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</row>
    <row r="26" spans="1:62" ht="13.5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</row>
    <row r="27" spans="1:62" s="13" customFormat="1" ht="13.5" customHeight="1" x14ac:dyDescent="0.25">
      <c r="A27" s="20"/>
      <c r="B27" s="20"/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 t="s">
        <v>76</v>
      </c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362">
        <v>45477</v>
      </c>
      <c r="AD27" s="363"/>
      <c r="AE27" s="363"/>
      <c r="AF27" s="363"/>
      <c r="AG27" s="363"/>
      <c r="AH27" s="20"/>
      <c r="AI27" s="364" t="s">
        <v>77</v>
      </c>
      <c r="AJ27" s="364"/>
      <c r="AK27" s="363">
        <v>465</v>
      </c>
      <c r="AL27" s="363"/>
      <c r="AM27" s="363"/>
      <c r="AN27" s="363"/>
      <c r="AO27" s="363"/>
      <c r="AP27" s="363"/>
      <c r="AQ27" s="20"/>
      <c r="AR27" s="20"/>
      <c r="AS27" s="20"/>
      <c r="AT27" s="20"/>
      <c r="AU27" s="20"/>
      <c r="AV27" s="20"/>
      <c r="AW27" s="20"/>
      <c r="AX27" s="20"/>
      <c r="AY27" s="20"/>
    </row>
    <row r="28" spans="1:62" ht="13.5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</row>
    <row r="29" spans="1:62" s="13" customFormat="1" ht="13.5" customHeight="1" x14ac:dyDescent="0.25">
      <c r="A29" s="20"/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 t="s">
        <v>78</v>
      </c>
      <c r="P29" s="20"/>
      <c r="Q29" s="20"/>
      <c r="R29" s="20"/>
      <c r="S29" s="359" t="s">
        <v>326</v>
      </c>
      <c r="T29" s="359"/>
      <c r="U29" s="359"/>
      <c r="V29" s="359"/>
      <c r="W29" s="359"/>
      <c r="X29" s="20"/>
      <c r="Y29" s="20"/>
      <c r="Z29" s="20"/>
      <c r="AA29" s="20" t="s">
        <v>79</v>
      </c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359" t="s">
        <v>324</v>
      </c>
      <c r="AO29" s="359"/>
      <c r="AP29" s="359"/>
      <c r="AQ29" s="359"/>
      <c r="AR29" s="359"/>
      <c r="AS29" s="20"/>
      <c r="AT29" s="20"/>
      <c r="AU29" s="20"/>
      <c r="AV29" s="20"/>
      <c r="AW29" s="20"/>
      <c r="AX29" s="20"/>
      <c r="AY29" s="20"/>
    </row>
    <row r="30" spans="1:62" ht="13.5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</row>
    <row r="31" spans="1:62" ht="13.5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</row>
    <row r="32" spans="1:62" ht="13.5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</row>
    <row r="33" spans="1:51" ht="13.5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</row>
    <row r="34" spans="1:51" ht="13.5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</row>
    <row r="35" spans="1:51" ht="13.5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</row>
    <row r="36" spans="1:51" ht="13.5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</row>
    <row r="37" spans="1:51" ht="13.5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</row>
    <row r="38" spans="1:51" ht="13.5" customHeight="1" x14ac:dyDescent="0.25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</row>
    <row r="39" spans="1:51" ht="13.5" customHeight="1" x14ac:dyDescent="0.25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</row>
    <row r="40" spans="1:51" ht="13.5" customHeight="1" x14ac:dyDescent="0.25">
      <c r="A40" s="7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</row>
    <row r="41" spans="1:51" ht="13.5" customHeight="1" x14ac:dyDescent="0.25">
      <c r="A41" s="7"/>
      <c r="B41" s="7"/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</row>
    <row r="42" spans="1:51" ht="13.5" customHeight="1" x14ac:dyDescent="0.25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</row>
    <row r="43" spans="1:51" ht="13.5" customHeight="1" x14ac:dyDescent="0.25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</row>
    <row r="44" spans="1:51" ht="13.5" customHeight="1" x14ac:dyDescent="0.25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</row>
    <row r="45" spans="1:51" ht="13.5" customHeight="1" x14ac:dyDescent="0.25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</row>
    <row r="46" spans="1:51" ht="13.5" customHeight="1" x14ac:dyDescent="0.25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</row>
    <row r="47" spans="1:51" ht="13.5" customHeight="1" x14ac:dyDescent="0.25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</row>
    <row r="48" spans="1:51" ht="13.5" customHeight="1" x14ac:dyDescent="0.25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</row>
    <row r="49" spans="1:51" ht="13.5" customHeight="1" x14ac:dyDescent="0.25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</row>
    <row r="50" spans="1:51" ht="13.5" customHeight="1" x14ac:dyDescent="0.25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</row>
    <row r="51" spans="1:51" ht="13.5" customHeight="1" x14ac:dyDescent="0.25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</row>
    <row r="52" spans="1:51" ht="13.5" customHeight="1" x14ac:dyDescent="0.25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</row>
    <row r="53" spans="1:51" ht="13.5" customHeight="1" x14ac:dyDescent="0.25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</row>
    <row r="54" spans="1:51" ht="13.5" customHeight="1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</row>
    <row r="55" spans="1:51" ht="13.5" customHeight="1" x14ac:dyDescent="0.25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</row>
    <row r="56" spans="1:51" ht="13.5" customHeight="1" x14ac:dyDescent="0.25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</row>
  </sheetData>
  <mergeCells count="14">
    <mergeCell ref="S29:W29"/>
    <mergeCell ref="AN29:AR29"/>
    <mergeCell ref="O18:AB18"/>
    <mergeCell ref="AA24:AE24"/>
    <mergeCell ref="AC27:AG27"/>
    <mergeCell ref="AI27:AJ27"/>
    <mergeCell ref="AK27:AP27"/>
    <mergeCell ref="A17:F17"/>
    <mergeCell ref="G17:AU17"/>
    <mergeCell ref="A13:AV13"/>
    <mergeCell ref="A14:AV14"/>
    <mergeCell ref="A15:AV15"/>
    <mergeCell ref="A16:E16"/>
    <mergeCell ref="G16:AV16"/>
  </mergeCells>
  <pageMargins left="0.74803149606299213" right="0.74803149606299213" top="0.98425196850393704" bottom="0.98425196850393704" header="0" footer="0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A0A5DB-1891-4138-94DE-23A38114460E}">
  <sheetPr>
    <outlinePr summaryRight="0"/>
  </sheetPr>
  <dimension ref="A1:BF116"/>
  <sheetViews>
    <sheetView showGridLines="0" zoomScale="120" zoomScaleNormal="120" workbookViewId="0">
      <selection activeCell="A3" sqref="A3:A5"/>
    </sheetView>
  </sheetViews>
  <sheetFormatPr defaultColWidth="12.5703125" defaultRowHeight="13.5" customHeight="1" x14ac:dyDescent="0.15"/>
  <cols>
    <col min="1" max="1" width="5.5703125" style="250" customWidth="1"/>
    <col min="2" max="58" width="2.85546875" style="250" customWidth="1"/>
    <col min="59" max="253" width="12.5703125" style="250"/>
    <col min="254" max="254" width="5.5703125" style="250" customWidth="1"/>
    <col min="255" max="314" width="2.85546875" style="250" customWidth="1"/>
    <col min="315" max="509" width="12.5703125" style="250"/>
    <col min="510" max="510" width="5.5703125" style="250" customWidth="1"/>
    <col min="511" max="570" width="2.85546875" style="250" customWidth="1"/>
    <col min="571" max="765" width="12.5703125" style="250"/>
    <col min="766" max="766" width="5.5703125" style="250" customWidth="1"/>
    <col min="767" max="826" width="2.85546875" style="250" customWidth="1"/>
    <col min="827" max="1021" width="12.5703125" style="250"/>
    <col min="1022" max="1022" width="5.5703125" style="250" customWidth="1"/>
    <col min="1023" max="1082" width="2.85546875" style="250" customWidth="1"/>
    <col min="1083" max="1277" width="12.5703125" style="250"/>
    <col min="1278" max="1278" width="5.5703125" style="250" customWidth="1"/>
    <col min="1279" max="1338" width="2.85546875" style="250" customWidth="1"/>
    <col min="1339" max="1533" width="12.5703125" style="250"/>
    <col min="1534" max="1534" width="5.5703125" style="250" customWidth="1"/>
    <col min="1535" max="1594" width="2.85546875" style="250" customWidth="1"/>
    <col min="1595" max="1789" width="12.5703125" style="250"/>
    <col min="1790" max="1790" width="5.5703125" style="250" customWidth="1"/>
    <col min="1791" max="1850" width="2.85546875" style="250" customWidth="1"/>
    <col min="1851" max="2045" width="12.5703125" style="250"/>
    <col min="2046" max="2046" width="5.5703125" style="250" customWidth="1"/>
    <col min="2047" max="2106" width="2.85546875" style="250" customWidth="1"/>
    <col min="2107" max="2301" width="12.5703125" style="250"/>
    <col min="2302" max="2302" width="5.5703125" style="250" customWidth="1"/>
    <col min="2303" max="2362" width="2.85546875" style="250" customWidth="1"/>
    <col min="2363" max="2557" width="12.5703125" style="250"/>
    <col min="2558" max="2558" width="5.5703125" style="250" customWidth="1"/>
    <col min="2559" max="2618" width="2.85546875" style="250" customWidth="1"/>
    <col min="2619" max="2813" width="12.5703125" style="250"/>
    <col min="2814" max="2814" width="5.5703125" style="250" customWidth="1"/>
    <col min="2815" max="2874" width="2.85546875" style="250" customWidth="1"/>
    <col min="2875" max="3069" width="12.5703125" style="250"/>
    <col min="3070" max="3070" width="5.5703125" style="250" customWidth="1"/>
    <col min="3071" max="3130" width="2.85546875" style="250" customWidth="1"/>
    <col min="3131" max="3325" width="12.5703125" style="250"/>
    <col min="3326" max="3326" width="5.5703125" style="250" customWidth="1"/>
    <col min="3327" max="3386" width="2.85546875" style="250" customWidth="1"/>
    <col min="3387" max="3581" width="12.5703125" style="250"/>
    <col min="3582" max="3582" width="5.5703125" style="250" customWidth="1"/>
    <col min="3583" max="3642" width="2.85546875" style="250" customWidth="1"/>
    <col min="3643" max="3837" width="12.5703125" style="250"/>
    <col min="3838" max="3838" width="5.5703125" style="250" customWidth="1"/>
    <col min="3839" max="3898" width="2.85546875" style="250" customWidth="1"/>
    <col min="3899" max="4093" width="12.5703125" style="250"/>
    <col min="4094" max="4094" width="5.5703125" style="250" customWidth="1"/>
    <col min="4095" max="4154" width="2.85546875" style="250" customWidth="1"/>
    <col min="4155" max="4349" width="12.5703125" style="250"/>
    <col min="4350" max="4350" width="5.5703125" style="250" customWidth="1"/>
    <col min="4351" max="4410" width="2.85546875" style="250" customWidth="1"/>
    <col min="4411" max="4605" width="12.5703125" style="250"/>
    <col min="4606" max="4606" width="5.5703125" style="250" customWidth="1"/>
    <col min="4607" max="4666" width="2.85546875" style="250" customWidth="1"/>
    <col min="4667" max="4861" width="12.5703125" style="250"/>
    <col min="4862" max="4862" width="5.5703125" style="250" customWidth="1"/>
    <col min="4863" max="4922" width="2.85546875" style="250" customWidth="1"/>
    <col min="4923" max="5117" width="12.5703125" style="250"/>
    <col min="5118" max="5118" width="5.5703125" style="250" customWidth="1"/>
    <col min="5119" max="5178" width="2.85546875" style="250" customWidth="1"/>
    <col min="5179" max="5373" width="12.5703125" style="250"/>
    <col min="5374" max="5374" width="5.5703125" style="250" customWidth="1"/>
    <col min="5375" max="5434" width="2.85546875" style="250" customWidth="1"/>
    <col min="5435" max="5629" width="12.5703125" style="250"/>
    <col min="5630" max="5630" width="5.5703125" style="250" customWidth="1"/>
    <col min="5631" max="5690" width="2.85546875" style="250" customWidth="1"/>
    <col min="5691" max="5885" width="12.5703125" style="250"/>
    <col min="5886" max="5886" width="5.5703125" style="250" customWidth="1"/>
    <col min="5887" max="5946" width="2.85546875" style="250" customWidth="1"/>
    <col min="5947" max="6141" width="12.5703125" style="250"/>
    <col min="6142" max="6142" width="5.5703125" style="250" customWidth="1"/>
    <col min="6143" max="6202" width="2.85546875" style="250" customWidth="1"/>
    <col min="6203" max="6397" width="12.5703125" style="250"/>
    <col min="6398" max="6398" width="5.5703125" style="250" customWidth="1"/>
    <col min="6399" max="6458" width="2.85546875" style="250" customWidth="1"/>
    <col min="6459" max="6653" width="12.5703125" style="250"/>
    <col min="6654" max="6654" width="5.5703125" style="250" customWidth="1"/>
    <col min="6655" max="6714" width="2.85546875" style="250" customWidth="1"/>
    <col min="6715" max="6909" width="12.5703125" style="250"/>
    <col min="6910" max="6910" width="5.5703125" style="250" customWidth="1"/>
    <col min="6911" max="6970" width="2.85546875" style="250" customWidth="1"/>
    <col min="6971" max="7165" width="12.5703125" style="250"/>
    <col min="7166" max="7166" width="5.5703125" style="250" customWidth="1"/>
    <col min="7167" max="7226" width="2.85546875" style="250" customWidth="1"/>
    <col min="7227" max="7421" width="12.5703125" style="250"/>
    <col min="7422" max="7422" width="5.5703125" style="250" customWidth="1"/>
    <col min="7423" max="7482" width="2.85546875" style="250" customWidth="1"/>
    <col min="7483" max="7677" width="12.5703125" style="250"/>
    <col min="7678" max="7678" width="5.5703125" style="250" customWidth="1"/>
    <col min="7679" max="7738" width="2.85546875" style="250" customWidth="1"/>
    <col min="7739" max="7933" width="12.5703125" style="250"/>
    <col min="7934" max="7934" width="5.5703125" style="250" customWidth="1"/>
    <col min="7935" max="7994" width="2.85546875" style="250" customWidth="1"/>
    <col min="7995" max="8189" width="12.5703125" style="250"/>
    <col min="8190" max="8190" width="5.5703125" style="250" customWidth="1"/>
    <col min="8191" max="8250" width="2.85546875" style="250" customWidth="1"/>
    <col min="8251" max="8445" width="12.5703125" style="250"/>
    <col min="8446" max="8446" width="5.5703125" style="250" customWidth="1"/>
    <col min="8447" max="8506" width="2.85546875" style="250" customWidth="1"/>
    <col min="8507" max="8701" width="12.5703125" style="250"/>
    <col min="8702" max="8702" width="5.5703125" style="250" customWidth="1"/>
    <col min="8703" max="8762" width="2.85546875" style="250" customWidth="1"/>
    <col min="8763" max="8957" width="12.5703125" style="250"/>
    <col min="8958" max="8958" width="5.5703125" style="250" customWidth="1"/>
    <col min="8959" max="9018" width="2.85546875" style="250" customWidth="1"/>
    <col min="9019" max="9213" width="12.5703125" style="250"/>
    <col min="9214" max="9214" width="5.5703125" style="250" customWidth="1"/>
    <col min="9215" max="9274" width="2.85546875" style="250" customWidth="1"/>
    <col min="9275" max="9469" width="12.5703125" style="250"/>
    <col min="9470" max="9470" width="5.5703125" style="250" customWidth="1"/>
    <col min="9471" max="9530" width="2.85546875" style="250" customWidth="1"/>
    <col min="9531" max="9725" width="12.5703125" style="250"/>
    <col min="9726" max="9726" width="5.5703125" style="250" customWidth="1"/>
    <col min="9727" max="9786" width="2.85546875" style="250" customWidth="1"/>
    <col min="9787" max="9981" width="12.5703125" style="250"/>
    <col min="9982" max="9982" width="5.5703125" style="250" customWidth="1"/>
    <col min="9983" max="10042" width="2.85546875" style="250" customWidth="1"/>
    <col min="10043" max="10237" width="12.5703125" style="250"/>
    <col min="10238" max="10238" width="5.5703125" style="250" customWidth="1"/>
    <col min="10239" max="10298" width="2.85546875" style="250" customWidth="1"/>
    <col min="10299" max="10493" width="12.5703125" style="250"/>
    <col min="10494" max="10494" width="5.5703125" style="250" customWidth="1"/>
    <col min="10495" max="10554" width="2.85546875" style="250" customWidth="1"/>
    <col min="10555" max="10749" width="12.5703125" style="250"/>
    <col min="10750" max="10750" width="5.5703125" style="250" customWidth="1"/>
    <col min="10751" max="10810" width="2.85546875" style="250" customWidth="1"/>
    <col min="10811" max="11005" width="12.5703125" style="250"/>
    <col min="11006" max="11006" width="5.5703125" style="250" customWidth="1"/>
    <col min="11007" max="11066" width="2.85546875" style="250" customWidth="1"/>
    <col min="11067" max="11261" width="12.5703125" style="250"/>
    <col min="11262" max="11262" width="5.5703125" style="250" customWidth="1"/>
    <col min="11263" max="11322" width="2.85546875" style="250" customWidth="1"/>
    <col min="11323" max="11517" width="12.5703125" style="250"/>
    <col min="11518" max="11518" width="5.5703125" style="250" customWidth="1"/>
    <col min="11519" max="11578" width="2.85546875" style="250" customWidth="1"/>
    <col min="11579" max="11773" width="12.5703125" style="250"/>
    <col min="11774" max="11774" width="5.5703125" style="250" customWidth="1"/>
    <col min="11775" max="11834" width="2.85546875" style="250" customWidth="1"/>
    <col min="11835" max="12029" width="12.5703125" style="250"/>
    <col min="12030" max="12030" width="5.5703125" style="250" customWidth="1"/>
    <col min="12031" max="12090" width="2.85546875" style="250" customWidth="1"/>
    <col min="12091" max="12285" width="12.5703125" style="250"/>
    <col min="12286" max="12286" width="5.5703125" style="250" customWidth="1"/>
    <col min="12287" max="12346" width="2.85546875" style="250" customWidth="1"/>
    <col min="12347" max="12541" width="12.5703125" style="250"/>
    <col min="12542" max="12542" width="5.5703125" style="250" customWidth="1"/>
    <col min="12543" max="12602" width="2.85546875" style="250" customWidth="1"/>
    <col min="12603" max="12797" width="12.5703125" style="250"/>
    <col min="12798" max="12798" width="5.5703125" style="250" customWidth="1"/>
    <col min="12799" max="12858" width="2.85546875" style="250" customWidth="1"/>
    <col min="12859" max="13053" width="12.5703125" style="250"/>
    <col min="13054" max="13054" width="5.5703125" style="250" customWidth="1"/>
    <col min="13055" max="13114" width="2.85546875" style="250" customWidth="1"/>
    <col min="13115" max="13309" width="12.5703125" style="250"/>
    <col min="13310" max="13310" width="5.5703125" style="250" customWidth="1"/>
    <col min="13311" max="13370" width="2.85546875" style="250" customWidth="1"/>
    <col min="13371" max="13565" width="12.5703125" style="250"/>
    <col min="13566" max="13566" width="5.5703125" style="250" customWidth="1"/>
    <col min="13567" max="13626" width="2.85546875" style="250" customWidth="1"/>
    <col min="13627" max="13821" width="12.5703125" style="250"/>
    <col min="13822" max="13822" width="5.5703125" style="250" customWidth="1"/>
    <col min="13823" max="13882" width="2.85546875" style="250" customWidth="1"/>
    <col min="13883" max="14077" width="12.5703125" style="250"/>
    <col min="14078" max="14078" width="5.5703125" style="250" customWidth="1"/>
    <col min="14079" max="14138" width="2.85546875" style="250" customWidth="1"/>
    <col min="14139" max="14333" width="12.5703125" style="250"/>
    <col min="14334" max="14334" width="5.5703125" style="250" customWidth="1"/>
    <col min="14335" max="14394" width="2.85546875" style="250" customWidth="1"/>
    <col min="14395" max="14589" width="12.5703125" style="250"/>
    <col min="14590" max="14590" width="5.5703125" style="250" customWidth="1"/>
    <col min="14591" max="14650" width="2.85546875" style="250" customWidth="1"/>
    <col min="14651" max="14845" width="12.5703125" style="250"/>
    <col min="14846" max="14846" width="5.5703125" style="250" customWidth="1"/>
    <col min="14847" max="14906" width="2.85546875" style="250" customWidth="1"/>
    <col min="14907" max="15101" width="12.5703125" style="250"/>
    <col min="15102" max="15102" width="5.5703125" style="250" customWidth="1"/>
    <col min="15103" max="15162" width="2.85546875" style="250" customWidth="1"/>
    <col min="15163" max="15357" width="12.5703125" style="250"/>
    <col min="15358" max="15358" width="5.5703125" style="250" customWidth="1"/>
    <col min="15359" max="15418" width="2.85546875" style="250" customWidth="1"/>
    <col min="15419" max="15613" width="12.5703125" style="250"/>
    <col min="15614" max="15614" width="5.5703125" style="250" customWidth="1"/>
    <col min="15615" max="15674" width="2.85546875" style="250" customWidth="1"/>
    <col min="15675" max="15869" width="12.5703125" style="250"/>
    <col min="15870" max="15870" width="5.5703125" style="250" customWidth="1"/>
    <col min="15871" max="15930" width="2.85546875" style="250" customWidth="1"/>
    <col min="15931" max="16125" width="12.5703125" style="250"/>
    <col min="16126" max="16126" width="5.5703125" style="250" customWidth="1"/>
    <col min="16127" max="16186" width="2.85546875" style="250" customWidth="1"/>
    <col min="16187" max="16384" width="12.5703125" style="250"/>
  </cols>
  <sheetData>
    <row r="1" spans="1:58" ht="7.5" customHeight="1" x14ac:dyDescent="0.15">
      <c r="A1" s="251"/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  <c r="AC1" s="251"/>
      <c r="AD1" s="251"/>
      <c r="AE1" s="251"/>
      <c r="AF1" s="251"/>
      <c r="AG1" s="251"/>
      <c r="AH1" s="251"/>
    </row>
    <row r="2" spans="1:58" ht="19.5" customHeight="1" x14ac:dyDescent="0.15">
      <c r="A2" s="23" t="s">
        <v>327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spans="1:58" ht="11.25" customHeight="1" x14ac:dyDescent="0.15">
      <c r="A3" s="367" t="s">
        <v>105</v>
      </c>
      <c r="B3" s="367" t="s">
        <v>0</v>
      </c>
      <c r="C3" s="367"/>
      <c r="D3" s="367"/>
      <c r="E3" s="367"/>
      <c r="F3" s="365" t="s">
        <v>106</v>
      </c>
      <c r="G3" s="367" t="s">
        <v>1</v>
      </c>
      <c r="H3" s="367"/>
      <c r="I3" s="367"/>
      <c r="J3" s="365" t="s">
        <v>107</v>
      </c>
      <c r="K3" s="367" t="s">
        <v>2</v>
      </c>
      <c r="L3" s="367"/>
      <c r="M3" s="367"/>
      <c r="N3" s="256"/>
      <c r="O3" s="367" t="s">
        <v>3</v>
      </c>
      <c r="P3" s="367"/>
      <c r="Q3" s="367"/>
      <c r="R3" s="367"/>
      <c r="S3" s="365" t="s">
        <v>108</v>
      </c>
      <c r="T3" s="367" t="s">
        <v>4</v>
      </c>
      <c r="U3" s="367"/>
      <c r="V3" s="367"/>
      <c r="W3" s="365" t="s">
        <v>109</v>
      </c>
      <c r="X3" s="367" t="s">
        <v>5</v>
      </c>
      <c r="Y3" s="367"/>
      <c r="Z3" s="367"/>
      <c r="AA3" s="365" t="s">
        <v>110</v>
      </c>
      <c r="AB3" s="367" t="s">
        <v>6</v>
      </c>
      <c r="AC3" s="367"/>
      <c r="AD3" s="367"/>
      <c r="AE3" s="367"/>
      <c r="AF3" s="365" t="s">
        <v>111</v>
      </c>
      <c r="AG3" s="367" t="s">
        <v>7</v>
      </c>
      <c r="AH3" s="367"/>
      <c r="AI3" s="367"/>
      <c r="AJ3" s="365" t="s">
        <v>112</v>
      </c>
      <c r="AK3" s="367" t="s">
        <v>8</v>
      </c>
      <c r="AL3" s="367"/>
      <c r="AM3" s="367"/>
      <c r="AN3" s="367"/>
      <c r="AO3" s="367" t="s">
        <v>9</v>
      </c>
      <c r="AP3" s="367"/>
      <c r="AQ3" s="367"/>
      <c r="AR3" s="367"/>
      <c r="AS3" s="365" t="s">
        <v>113</v>
      </c>
      <c r="AT3" s="367" t="s">
        <v>10</v>
      </c>
      <c r="AU3" s="367"/>
      <c r="AV3" s="367"/>
      <c r="AW3" s="365" t="s">
        <v>114</v>
      </c>
      <c r="AX3" s="367" t="s">
        <v>11</v>
      </c>
      <c r="AY3" s="367"/>
      <c r="AZ3" s="367"/>
    </row>
    <row r="4" spans="1:58" ht="60.75" customHeight="1" x14ac:dyDescent="0.15">
      <c r="A4" s="367"/>
      <c r="B4" s="24" t="s">
        <v>115</v>
      </c>
      <c r="C4" s="24" t="s">
        <v>116</v>
      </c>
      <c r="D4" s="24" t="s">
        <v>117</v>
      </c>
      <c r="E4" s="24" t="s">
        <v>118</v>
      </c>
      <c r="F4" s="366"/>
      <c r="G4" s="24" t="s">
        <v>119</v>
      </c>
      <c r="H4" s="24" t="s">
        <v>120</v>
      </c>
      <c r="I4" s="24" t="s">
        <v>121</v>
      </c>
      <c r="J4" s="366"/>
      <c r="K4" s="24" t="s">
        <v>122</v>
      </c>
      <c r="L4" s="24" t="s">
        <v>123</v>
      </c>
      <c r="M4" s="24" t="s">
        <v>124</v>
      </c>
      <c r="N4" s="24" t="s">
        <v>125</v>
      </c>
      <c r="O4" s="24" t="s">
        <v>115</v>
      </c>
      <c r="P4" s="24" t="s">
        <v>116</v>
      </c>
      <c r="Q4" s="24" t="s">
        <v>117</v>
      </c>
      <c r="R4" s="24" t="s">
        <v>118</v>
      </c>
      <c r="S4" s="366"/>
      <c r="T4" s="24" t="s">
        <v>126</v>
      </c>
      <c r="U4" s="24" t="s">
        <v>127</v>
      </c>
      <c r="V4" s="24" t="s">
        <v>128</v>
      </c>
      <c r="W4" s="366"/>
      <c r="X4" s="24" t="s">
        <v>129</v>
      </c>
      <c r="Y4" s="24" t="s">
        <v>130</v>
      </c>
      <c r="Z4" s="24" t="s">
        <v>131</v>
      </c>
      <c r="AA4" s="366"/>
      <c r="AB4" s="24" t="s">
        <v>129</v>
      </c>
      <c r="AC4" s="24" t="s">
        <v>130</v>
      </c>
      <c r="AD4" s="24" t="s">
        <v>131</v>
      </c>
      <c r="AE4" s="24" t="s">
        <v>132</v>
      </c>
      <c r="AF4" s="366"/>
      <c r="AG4" s="24" t="s">
        <v>119</v>
      </c>
      <c r="AH4" s="24" t="s">
        <v>120</v>
      </c>
      <c r="AI4" s="24" t="s">
        <v>121</v>
      </c>
      <c r="AJ4" s="366"/>
      <c r="AK4" s="24" t="s">
        <v>133</v>
      </c>
      <c r="AL4" s="24" t="s">
        <v>134</v>
      </c>
      <c r="AM4" s="24" t="s">
        <v>135</v>
      </c>
      <c r="AN4" s="24" t="s">
        <v>136</v>
      </c>
      <c r="AO4" s="24" t="s">
        <v>115</v>
      </c>
      <c r="AP4" s="24" t="s">
        <v>116</v>
      </c>
      <c r="AQ4" s="24" t="s">
        <v>117</v>
      </c>
      <c r="AR4" s="24" t="s">
        <v>118</v>
      </c>
      <c r="AS4" s="366"/>
      <c r="AT4" s="24" t="s">
        <v>119</v>
      </c>
      <c r="AU4" s="24" t="s">
        <v>120</v>
      </c>
      <c r="AV4" s="24" t="s">
        <v>121</v>
      </c>
      <c r="AW4" s="366"/>
      <c r="AX4" s="24" t="s">
        <v>122</v>
      </c>
      <c r="AY4" s="24" t="s">
        <v>123</v>
      </c>
      <c r="AZ4" s="24" t="s">
        <v>124</v>
      </c>
      <c r="BA4" s="24" t="s">
        <v>125</v>
      </c>
    </row>
    <row r="5" spans="1:58" ht="9.75" customHeight="1" x14ac:dyDescent="0.15">
      <c r="A5" s="367"/>
      <c r="B5" s="254" t="s">
        <v>137</v>
      </c>
      <c r="C5" s="254" t="s">
        <v>138</v>
      </c>
      <c r="D5" s="254" t="s">
        <v>139</v>
      </c>
      <c r="E5" s="254" t="s">
        <v>140</v>
      </c>
      <c r="F5" s="254" t="s">
        <v>141</v>
      </c>
      <c r="G5" s="254" t="s">
        <v>142</v>
      </c>
      <c r="H5" s="254" t="s">
        <v>143</v>
      </c>
      <c r="I5" s="254" t="s">
        <v>144</v>
      </c>
      <c r="J5" s="254" t="s">
        <v>145</v>
      </c>
      <c r="K5" s="254" t="s">
        <v>146</v>
      </c>
      <c r="L5" s="254" t="s">
        <v>147</v>
      </c>
      <c r="M5" s="254" t="s">
        <v>148</v>
      </c>
      <c r="N5" s="254" t="s">
        <v>149</v>
      </c>
      <c r="O5" s="254" t="s">
        <v>150</v>
      </c>
      <c r="P5" s="254" t="s">
        <v>151</v>
      </c>
      <c r="Q5" s="254" t="s">
        <v>152</v>
      </c>
      <c r="R5" s="254" t="s">
        <v>153</v>
      </c>
      <c r="S5" s="254" t="s">
        <v>154</v>
      </c>
      <c r="T5" s="254" t="s">
        <v>155</v>
      </c>
      <c r="U5" s="254" t="s">
        <v>156</v>
      </c>
      <c r="V5" s="254" t="s">
        <v>157</v>
      </c>
      <c r="W5" s="254" t="s">
        <v>158</v>
      </c>
      <c r="X5" s="254" t="s">
        <v>159</v>
      </c>
      <c r="Y5" s="254" t="s">
        <v>160</v>
      </c>
      <c r="Z5" s="254" t="s">
        <v>161</v>
      </c>
      <c r="AA5" s="254" t="s">
        <v>162</v>
      </c>
      <c r="AB5" s="254" t="s">
        <v>163</v>
      </c>
      <c r="AC5" s="254" t="s">
        <v>164</v>
      </c>
      <c r="AD5" s="254" t="s">
        <v>165</v>
      </c>
      <c r="AE5" s="254" t="s">
        <v>166</v>
      </c>
      <c r="AF5" s="254" t="s">
        <v>167</v>
      </c>
      <c r="AG5" s="254" t="s">
        <v>168</v>
      </c>
      <c r="AH5" s="254" t="s">
        <v>169</v>
      </c>
      <c r="AI5" s="254" t="s">
        <v>170</v>
      </c>
      <c r="AJ5" s="254" t="s">
        <v>171</v>
      </c>
      <c r="AK5" s="254" t="s">
        <v>172</v>
      </c>
      <c r="AL5" s="254" t="s">
        <v>173</v>
      </c>
      <c r="AM5" s="254" t="s">
        <v>174</v>
      </c>
      <c r="AN5" s="254" t="s">
        <v>175</v>
      </c>
      <c r="AO5" s="254" t="s">
        <v>176</v>
      </c>
      <c r="AP5" s="254" t="s">
        <v>177</v>
      </c>
      <c r="AQ5" s="254" t="s">
        <v>178</v>
      </c>
      <c r="AR5" s="254" t="s">
        <v>179</v>
      </c>
      <c r="AS5" s="254" t="s">
        <v>180</v>
      </c>
      <c r="AT5" s="254" t="s">
        <v>181</v>
      </c>
      <c r="AU5" s="254" t="s">
        <v>182</v>
      </c>
      <c r="AV5" s="254" t="s">
        <v>183</v>
      </c>
      <c r="AW5" s="254" t="s">
        <v>184</v>
      </c>
      <c r="AX5" s="254" t="s">
        <v>185</v>
      </c>
      <c r="AY5" s="254" t="s">
        <v>186</v>
      </c>
      <c r="AZ5" s="254" t="s">
        <v>187</v>
      </c>
      <c r="BA5" s="254" t="s">
        <v>187</v>
      </c>
    </row>
    <row r="6" spans="1:58" ht="13.5" hidden="1" customHeight="1" x14ac:dyDescent="0.15">
      <c r="A6" s="254"/>
      <c r="B6" s="368"/>
      <c r="C6" s="368"/>
      <c r="D6" s="368"/>
      <c r="E6" s="368"/>
      <c r="F6" s="368"/>
      <c r="G6" s="368"/>
      <c r="H6" s="368"/>
      <c r="I6" s="368"/>
      <c r="J6" s="368"/>
      <c r="K6" s="368"/>
      <c r="L6" s="368"/>
      <c r="M6" s="368"/>
      <c r="N6" s="368"/>
      <c r="O6" s="368"/>
      <c r="P6" s="368"/>
      <c r="Q6" s="368"/>
      <c r="R6" s="368"/>
      <c r="S6" s="368"/>
      <c r="T6" s="368"/>
      <c r="U6" s="368"/>
      <c r="V6" s="368"/>
      <c r="W6" s="368"/>
      <c r="X6" s="368"/>
      <c r="Y6" s="368"/>
      <c r="Z6" s="368"/>
      <c r="AA6" s="368"/>
      <c r="AB6" s="368"/>
      <c r="AC6" s="368"/>
      <c r="AD6" s="368"/>
      <c r="AE6" s="368"/>
      <c r="AF6" s="368"/>
      <c r="AG6" s="368"/>
      <c r="AH6" s="368"/>
      <c r="AI6" s="368"/>
      <c r="AJ6" s="368"/>
      <c r="AK6" s="368"/>
      <c r="AL6" s="368"/>
      <c r="AM6" s="368"/>
      <c r="AN6" s="368"/>
      <c r="AO6" s="368"/>
      <c r="AP6" s="368"/>
      <c r="AQ6" s="368"/>
      <c r="AR6" s="368"/>
      <c r="AS6" s="368"/>
      <c r="AT6" s="368"/>
      <c r="AU6" s="368"/>
      <c r="AV6" s="368"/>
      <c r="AW6" s="368"/>
      <c r="AX6" s="368"/>
      <c r="AY6" s="368"/>
      <c r="AZ6" s="368"/>
    </row>
    <row r="7" spans="1:58" ht="13.5" hidden="1" customHeight="1" x14ac:dyDescent="0.15">
      <c r="A7" s="369" t="s">
        <v>188</v>
      </c>
      <c r="B7" s="370"/>
      <c r="C7" s="370"/>
      <c r="D7" s="370"/>
      <c r="E7" s="370"/>
      <c r="F7" s="370"/>
      <c r="G7" s="370"/>
      <c r="H7" s="370"/>
      <c r="I7" s="370"/>
      <c r="J7" s="370"/>
      <c r="K7" s="370"/>
      <c r="L7" s="370"/>
      <c r="M7" s="370"/>
      <c r="N7" s="370"/>
      <c r="O7" s="370"/>
      <c r="P7" s="370"/>
      <c r="Q7" s="370"/>
      <c r="R7" s="370"/>
      <c r="S7" s="370"/>
      <c r="T7" s="370"/>
      <c r="U7" s="370"/>
      <c r="V7" s="370"/>
      <c r="W7" s="370"/>
      <c r="X7" s="370"/>
      <c r="Y7" s="370"/>
      <c r="Z7" s="370"/>
      <c r="AA7" s="370"/>
      <c r="AB7" s="370"/>
      <c r="AC7" s="370"/>
      <c r="AD7" s="370"/>
      <c r="AE7" s="370"/>
      <c r="AF7" s="370"/>
      <c r="AG7" s="370"/>
      <c r="AH7" s="370"/>
      <c r="AI7" s="370"/>
      <c r="AJ7" s="370"/>
      <c r="AK7" s="370"/>
      <c r="AL7" s="370"/>
      <c r="AM7" s="370"/>
      <c r="AN7" s="370"/>
      <c r="AO7" s="370"/>
      <c r="AP7" s="370"/>
      <c r="AQ7" s="370"/>
      <c r="AR7" s="370"/>
      <c r="AS7" s="370"/>
      <c r="AT7" s="370"/>
      <c r="AU7" s="370"/>
      <c r="AV7" s="370"/>
      <c r="AW7" s="370"/>
      <c r="AX7" s="370"/>
      <c r="AY7" s="370"/>
      <c r="AZ7" s="370"/>
      <c r="BA7" s="370"/>
    </row>
    <row r="8" spans="1:58" ht="13.5" hidden="1" customHeight="1" x14ac:dyDescent="0.15">
      <c r="A8" s="369"/>
      <c r="B8" s="370"/>
      <c r="C8" s="370"/>
      <c r="D8" s="370"/>
      <c r="E8" s="370"/>
      <c r="F8" s="370"/>
      <c r="G8" s="370"/>
      <c r="H8" s="370"/>
      <c r="I8" s="370"/>
      <c r="J8" s="370"/>
      <c r="K8" s="370"/>
      <c r="L8" s="370"/>
      <c r="M8" s="370"/>
      <c r="N8" s="370"/>
      <c r="O8" s="370"/>
      <c r="P8" s="370"/>
      <c r="Q8" s="370"/>
      <c r="R8" s="370"/>
      <c r="S8" s="370"/>
      <c r="T8" s="370"/>
      <c r="U8" s="370"/>
      <c r="V8" s="370"/>
      <c r="W8" s="370"/>
      <c r="X8" s="370"/>
      <c r="Y8" s="370"/>
      <c r="Z8" s="370"/>
      <c r="AA8" s="370"/>
      <c r="AB8" s="370"/>
      <c r="AC8" s="370"/>
      <c r="AD8" s="370"/>
      <c r="AE8" s="370"/>
      <c r="AF8" s="370"/>
      <c r="AG8" s="370"/>
      <c r="AH8" s="370"/>
      <c r="AI8" s="370"/>
      <c r="AJ8" s="370"/>
      <c r="AK8" s="370"/>
      <c r="AL8" s="370"/>
      <c r="AM8" s="370"/>
      <c r="AN8" s="370"/>
      <c r="AO8" s="370"/>
      <c r="AP8" s="370"/>
      <c r="AQ8" s="370"/>
      <c r="AR8" s="370"/>
      <c r="AS8" s="370"/>
      <c r="AT8" s="370"/>
      <c r="AU8" s="370"/>
      <c r="AV8" s="370"/>
      <c r="AW8" s="370"/>
      <c r="AX8" s="370"/>
      <c r="AY8" s="370"/>
      <c r="AZ8" s="370"/>
      <c r="BA8" s="370"/>
    </row>
    <row r="9" spans="1:58" ht="13.5" hidden="1" customHeight="1" x14ac:dyDescent="0.15">
      <c r="A9" s="254"/>
      <c r="B9" s="368"/>
      <c r="C9" s="368"/>
      <c r="D9" s="368"/>
      <c r="E9" s="368"/>
      <c r="F9" s="368"/>
      <c r="G9" s="368"/>
      <c r="H9" s="368"/>
      <c r="I9" s="368"/>
      <c r="J9" s="368"/>
      <c r="K9" s="368"/>
      <c r="L9" s="368"/>
      <c r="M9" s="368"/>
      <c r="N9" s="368"/>
      <c r="O9" s="368"/>
      <c r="P9" s="368"/>
      <c r="Q9" s="368"/>
      <c r="R9" s="368"/>
      <c r="S9" s="368"/>
      <c r="T9" s="368"/>
      <c r="U9" s="368"/>
      <c r="V9" s="368"/>
      <c r="W9" s="368"/>
      <c r="X9" s="368"/>
      <c r="Y9" s="368"/>
      <c r="Z9" s="368"/>
      <c r="AA9" s="368"/>
      <c r="AB9" s="368"/>
      <c r="AC9" s="368"/>
      <c r="AD9" s="368"/>
      <c r="AE9" s="368"/>
      <c r="AF9" s="368"/>
      <c r="AG9" s="368"/>
      <c r="AH9" s="368"/>
      <c r="AI9" s="368"/>
      <c r="AJ9" s="368"/>
      <c r="AK9" s="368"/>
      <c r="AL9" s="368"/>
      <c r="AM9" s="368"/>
      <c r="AN9" s="368"/>
      <c r="AO9" s="368"/>
      <c r="AP9" s="368"/>
      <c r="AQ9" s="368"/>
      <c r="AR9" s="368"/>
      <c r="AS9" s="368"/>
      <c r="AT9" s="368"/>
      <c r="AU9" s="368"/>
      <c r="AV9" s="368"/>
      <c r="AW9" s="368"/>
      <c r="AX9" s="368"/>
      <c r="AY9" s="368"/>
      <c r="AZ9" s="368"/>
    </row>
    <row r="10" spans="1:58" ht="13.5" hidden="1" customHeight="1" x14ac:dyDescent="0.15">
      <c r="A10" s="369" t="s">
        <v>189</v>
      </c>
      <c r="B10" s="370"/>
      <c r="C10" s="370"/>
      <c r="D10" s="370"/>
      <c r="E10" s="370"/>
      <c r="F10" s="370"/>
      <c r="G10" s="370"/>
      <c r="H10" s="370"/>
      <c r="I10" s="370"/>
      <c r="J10" s="370"/>
      <c r="K10" s="370"/>
      <c r="L10" s="370"/>
      <c r="M10" s="370"/>
      <c r="N10" s="370"/>
      <c r="O10" s="370"/>
      <c r="P10" s="370"/>
      <c r="Q10" s="370"/>
      <c r="R10" s="370"/>
      <c r="S10" s="370"/>
      <c r="T10" s="370"/>
      <c r="U10" s="370"/>
      <c r="V10" s="370"/>
      <c r="W10" s="370"/>
      <c r="X10" s="370"/>
      <c r="Y10" s="370"/>
      <c r="Z10" s="370"/>
      <c r="AA10" s="370"/>
      <c r="AB10" s="370"/>
      <c r="AC10" s="370"/>
      <c r="AD10" s="370"/>
      <c r="AE10" s="370"/>
      <c r="AF10" s="370"/>
      <c r="AG10" s="370"/>
      <c r="AH10" s="370"/>
      <c r="AI10" s="370"/>
      <c r="AJ10" s="370"/>
      <c r="AK10" s="370"/>
      <c r="AL10" s="370"/>
      <c r="AM10" s="370"/>
      <c r="AN10" s="370"/>
      <c r="AO10" s="370"/>
      <c r="AP10" s="370"/>
      <c r="AQ10" s="370"/>
      <c r="AR10" s="370"/>
      <c r="AS10" s="370"/>
      <c r="AT10" s="370"/>
      <c r="AU10" s="370"/>
      <c r="AV10" s="370"/>
      <c r="AW10" s="370"/>
      <c r="AX10" s="370"/>
      <c r="AY10" s="370"/>
      <c r="AZ10" s="370"/>
      <c r="BA10" s="370"/>
      <c r="BB10" s="257"/>
      <c r="BC10" s="251"/>
      <c r="BD10" s="257"/>
      <c r="BE10" s="257"/>
      <c r="BF10" s="251"/>
    </row>
    <row r="11" spans="1:58" ht="13.5" hidden="1" customHeight="1" x14ac:dyDescent="0.15">
      <c r="A11" s="369"/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  <c r="P11" s="370"/>
      <c r="Q11" s="370"/>
      <c r="R11" s="370"/>
      <c r="S11" s="370"/>
      <c r="T11" s="370"/>
      <c r="U11" s="370"/>
      <c r="V11" s="370"/>
      <c r="W11" s="370"/>
      <c r="X11" s="370"/>
      <c r="Y11" s="370"/>
      <c r="Z11" s="370"/>
      <c r="AA11" s="370"/>
      <c r="AB11" s="370"/>
      <c r="AC11" s="370"/>
      <c r="AD11" s="370"/>
      <c r="AE11" s="370"/>
      <c r="AF11" s="370"/>
      <c r="AG11" s="370"/>
      <c r="AH11" s="370"/>
      <c r="AI11" s="370"/>
      <c r="AJ11" s="370"/>
      <c r="AK11" s="370"/>
      <c r="AL11" s="370"/>
      <c r="AM11" s="370"/>
      <c r="AN11" s="370"/>
      <c r="AO11" s="370"/>
      <c r="AP11" s="370"/>
      <c r="AQ11" s="370"/>
      <c r="AR11" s="370"/>
      <c r="AS11" s="370"/>
      <c r="AT11" s="370"/>
      <c r="AU11" s="370"/>
      <c r="AV11" s="370"/>
      <c r="AW11" s="370"/>
      <c r="AX11" s="370"/>
      <c r="AY11" s="370"/>
      <c r="AZ11" s="370"/>
      <c r="BA11" s="370"/>
      <c r="BB11" s="257"/>
      <c r="BC11" s="251"/>
      <c r="BD11" s="257"/>
      <c r="BE11" s="257"/>
      <c r="BF11" s="251"/>
    </row>
    <row r="12" spans="1:58" ht="13.5" hidden="1" customHeight="1" x14ac:dyDescent="0.15">
      <c r="A12" s="254"/>
      <c r="B12" s="368"/>
      <c r="C12" s="368"/>
      <c r="D12" s="368"/>
      <c r="E12" s="368"/>
      <c r="F12" s="368"/>
      <c r="G12" s="368"/>
      <c r="H12" s="368"/>
      <c r="I12" s="368"/>
      <c r="J12" s="368"/>
      <c r="K12" s="368"/>
      <c r="L12" s="368"/>
      <c r="M12" s="368"/>
      <c r="N12" s="368"/>
      <c r="O12" s="368"/>
      <c r="P12" s="368"/>
      <c r="Q12" s="368"/>
      <c r="R12" s="368"/>
      <c r="S12" s="368"/>
      <c r="T12" s="368"/>
      <c r="U12" s="368"/>
      <c r="V12" s="368"/>
      <c r="W12" s="368"/>
      <c r="X12" s="368"/>
      <c r="Y12" s="368"/>
      <c r="Z12" s="368"/>
      <c r="AA12" s="368"/>
      <c r="AB12" s="368"/>
      <c r="AC12" s="368"/>
      <c r="AD12" s="368"/>
      <c r="AE12" s="368"/>
      <c r="AF12" s="368"/>
      <c r="AG12" s="368"/>
      <c r="AH12" s="368"/>
      <c r="AI12" s="368"/>
      <c r="AJ12" s="368"/>
      <c r="AK12" s="368"/>
      <c r="AL12" s="368"/>
      <c r="AM12" s="368"/>
      <c r="AN12" s="368"/>
      <c r="AO12" s="368"/>
      <c r="AP12" s="368"/>
      <c r="AQ12" s="368"/>
      <c r="AR12" s="368"/>
      <c r="AS12" s="368"/>
      <c r="AT12" s="368"/>
      <c r="AU12" s="368"/>
      <c r="AV12" s="368"/>
      <c r="AW12" s="368"/>
      <c r="AX12" s="368"/>
      <c r="AY12" s="368"/>
      <c r="AZ12" s="368"/>
      <c r="BA12" s="257"/>
      <c r="BB12" s="257"/>
      <c r="BC12" s="251"/>
      <c r="BD12" s="257"/>
      <c r="BE12" s="257"/>
      <c r="BF12" s="251"/>
    </row>
    <row r="13" spans="1:58" ht="13.5" hidden="1" customHeight="1" x14ac:dyDescent="0.15">
      <c r="A13" s="369" t="s">
        <v>17</v>
      </c>
      <c r="B13" s="370"/>
      <c r="C13" s="370"/>
      <c r="D13" s="370"/>
      <c r="E13" s="370"/>
      <c r="F13" s="370"/>
      <c r="G13" s="370"/>
      <c r="H13" s="370"/>
      <c r="I13" s="370"/>
      <c r="J13" s="370"/>
      <c r="K13" s="370"/>
      <c r="L13" s="370"/>
      <c r="M13" s="370"/>
      <c r="N13" s="370"/>
      <c r="O13" s="370"/>
      <c r="P13" s="370"/>
      <c r="Q13" s="370"/>
      <c r="R13" s="370"/>
      <c r="S13" s="370"/>
      <c r="T13" s="370"/>
      <c r="U13" s="370"/>
      <c r="V13" s="370"/>
      <c r="W13" s="370"/>
      <c r="X13" s="370"/>
      <c r="Y13" s="370"/>
      <c r="Z13" s="370"/>
      <c r="AA13" s="370"/>
      <c r="AB13" s="370"/>
      <c r="AC13" s="370"/>
      <c r="AD13" s="370"/>
      <c r="AE13" s="370"/>
      <c r="AF13" s="370"/>
      <c r="AG13" s="370"/>
      <c r="AH13" s="370"/>
      <c r="AI13" s="370"/>
      <c r="AJ13" s="370"/>
      <c r="AK13" s="370"/>
      <c r="AL13" s="370"/>
      <c r="AM13" s="370"/>
      <c r="AN13" s="370"/>
      <c r="AO13" s="370"/>
      <c r="AP13" s="370"/>
      <c r="AQ13" s="370"/>
      <c r="AR13" s="370"/>
      <c r="AS13" s="370"/>
      <c r="AT13" s="370"/>
      <c r="AU13" s="370"/>
      <c r="AV13" s="370"/>
      <c r="AW13" s="370"/>
      <c r="AX13" s="370"/>
      <c r="AY13" s="370"/>
      <c r="AZ13" s="370"/>
      <c r="BA13" s="370"/>
      <c r="BB13" s="257"/>
      <c r="BC13" s="251"/>
      <c r="BD13" s="257"/>
      <c r="BE13" s="257"/>
      <c r="BF13" s="251"/>
    </row>
    <row r="14" spans="1:58" ht="13.5" hidden="1" customHeight="1" x14ac:dyDescent="0.15">
      <c r="A14" s="369"/>
      <c r="B14" s="370"/>
      <c r="C14" s="370"/>
      <c r="D14" s="370"/>
      <c r="E14" s="370"/>
      <c r="F14" s="370"/>
      <c r="G14" s="370"/>
      <c r="H14" s="370"/>
      <c r="I14" s="370"/>
      <c r="J14" s="370"/>
      <c r="K14" s="370"/>
      <c r="L14" s="370"/>
      <c r="M14" s="370"/>
      <c r="N14" s="370"/>
      <c r="O14" s="370"/>
      <c r="P14" s="370"/>
      <c r="Q14" s="370"/>
      <c r="R14" s="370"/>
      <c r="S14" s="370"/>
      <c r="T14" s="370"/>
      <c r="U14" s="370"/>
      <c r="V14" s="370"/>
      <c r="W14" s="370"/>
      <c r="X14" s="370"/>
      <c r="Y14" s="370"/>
      <c r="Z14" s="370"/>
      <c r="AA14" s="370"/>
      <c r="AB14" s="370"/>
      <c r="AC14" s="370"/>
      <c r="AD14" s="370"/>
      <c r="AE14" s="370"/>
      <c r="AF14" s="370"/>
      <c r="AG14" s="370"/>
      <c r="AH14" s="370"/>
      <c r="AI14" s="370"/>
      <c r="AJ14" s="370"/>
      <c r="AK14" s="370"/>
      <c r="AL14" s="370"/>
      <c r="AM14" s="370"/>
      <c r="AN14" s="370"/>
      <c r="AO14" s="370"/>
      <c r="AP14" s="370"/>
      <c r="AQ14" s="370"/>
      <c r="AR14" s="370"/>
      <c r="AS14" s="370"/>
      <c r="AT14" s="370"/>
      <c r="AU14" s="370"/>
      <c r="AV14" s="370"/>
      <c r="AW14" s="370"/>
      <c r="AX14" s="370"/>
      <c r="AY14" s="370"/>
      <c r="AZ14" s="370"/>
      <c r="BA14" s="370"/>
      <c r="BB14" s="257"/>
      <c r="BC14" s="251"/>
      <c r="BD14" s="257"/>
      <c r="BE14" s="257"/>
      <c r="BF14" s="251"/>
    </row>
    <row r="15" spans="1:58" ht="13.5" hidden="1" customHeight="1" x14ac:dyDescent="0.15">
      <c r="A15" s="254"/>
      <c r="B15" s="368"/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68"/>
      <c r="W15" s="368"/>
      <c r="X15" s="368"/>
      <c r="Y15" s="368"/>
      <c r="Z15" s="368"/>
      <c r="AA15" s="368"/>
      <c r="AB15" s="368"/>
      <c r="AC15" s="368"/>
      <c r="AD15" s="368"/>
      <c r="AE15" s="368"/>
      <c r="AF15" s="368"/>
      <c r="AG15" s="368"/>
      <c r="AH15" s="368"/>
      <c r="AI15" s="368"/>
      <c r="AJ15" s="368"/>
      <c r="AK15" s="368"/>
      <c r="AL15" s="368"/>
      <c r="AM15" s="368"/>
      <c r="AN15" s="368"/>
      <c r="AO15" s="368"/>
      <c r="AP15" s="368"/>
      <c r="AQ15" s="368"/>
      <c r="AR15" s="368"/>
      <c r="AS15" s="368"/>
      <c r="AT15" s="368"/>
      <c r="AU15" s="368"/>
      <c r="AV15" s="368"/>
      <c r="AW15" s="368"/>
      <c r="AX15" s="368"/>
      <c r="AY15" s="368"/>
      <c r="AZ15" s="368"/>
      <c r="BA15" s="257"/>
      <c r="BB15" s="257"/>
      <c r="BC15" s="251"/>
      <c r="BD15" s="257"/>
      <c r="BE15" s="257"/>
      <c r="BF15" s="251"/>
    </row>
    <row r="16" spans="1:58" ht="13.5" hidden="1" customHeight="1" x14ac:dyDescent="0.15">
      <c r="A16" s="369" t="s">
        <v>190</v>
      </c>
      <c r="B16" s="370"/>
      <c r="C16" s="370"/>
      <c r="D16" s="370"/>
      <c r="E16" s="370"/>
      <c r="F16" s="370"/>
      <c r="G16" s="370"/>
      <c r="H16" s="370"/>
      <c r="I16" s="370"/>
      <c r="J16" s="370"/>
      <c r="K16" s="370"/>
      <c r="L16" s="370"/>
      <c r="M16" s="370"/>
      <c r="N16" s="370"/>
      <c r="O16" s="370"/>
      <c r="P16" s="370"/>
      <c r="Q16" s="370"/>
      <c r="R16" s="370"/>
      <c r="S16" s="370"/>
      <c r="T16" s="370"/>
      <c r="U16" s="370"/>
      <c r="V16" s="370"/>
      <c r="W16" s="370"/>
      <c r="X16" s="370"/>
      <c r="Y16" s="370"/>
      <c r="Z16" s="370"/>
      <c r="AA16" s="370"/>
      <c r="AB16" s="370"/>
      <c r="AC16" s="370"/>
      <c r="AD16" s="370"/>
      <c r="AE16" s="370"/>
      <c r="AF16" s="370"/>
      <c r="AG16" s="370"/>
      <c r="AH16" s="370"/>
      <c r="AI16" s="370"/>
      <c r="AJ16" s="370"/>
      <c r="AK16" s="370"/>
      <c r="AL16" s="370"/>
      <c r="AM16" s="370"/>
      <c r="AN16" s="370"/>
      <c r="AO16" s="370"/>
      <c r="AP16" s="370"/>
      <c r="AQ16" s="370"/>
      <c r="AR16" s="370"/>
      <c r="AS16" s="370"/>
      <c r="AT16" s="370"/>
      <c r="AU16" s="370"/>
      <c r="AV16" s="370"/>
      <c r="AW16" s="370"/>
      <c r="AX16" s="370"/>
      <c r="AY16" s="370"/>
      <c r="AZ16" s="370"/>
      <c r="BA16" s="370"/>
      <c r="BB16" s="257"/>
      <c r="BC16" s="251"/>
      <c r="BD16" s="257"/>
      <c r="BE16" s="257"/>
      <c r="BF16" s="251"/>
    </row>
    <row r="17" spans="1:58" ht="13.5" hidden="1" customHeight="1" x14ac:dyDescent="0.15">
      <c r="A17" s="369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370"/>
      <c r="P17" s="370"/>
      <c r="Q17" s="370"/>
      <c r="R17" s="370"/>
      <c r="S17" s="370"/>
      <c r="T17" s="370"/>
      <c r="U17" s="370"/>
      <c r="V17" s="370"/>
      <c r="W17" s="370"/>
      <c r="X17" s="370"/>
      <c r="Y17" s="370"/>
      <c r="Z17" s="370"/>
      <c r="AA17" s="370"/>
      <c r="AB17" s="370"/>
      <c r="AC17" s="370"/>
      <c r="AD17" s="370"/>
      <c r="AE17" s="370"/>
      <c r="AF17" s="370"/>
      <c r="AG17" s="370"/>
      <c r="AH17" s="370"/>
      <c r="AI17" s="370"/>
      <c r="AJ17" s="370"/>
      <c r="AK17" s="370"/>
      <c r="AL17" s="370"/>
      <c r="AM17" s="370"/>
      <c r="AN17" s="370"/>
      <c r="AO17" s="370"/>
      <c r="AP17" s="370"/>
      <c r="AQ17" s="370"/>
      <c r="AR17" s="370"/>
      <c r="AS17" s="370"/>
      <c r="AT17" s="370"/>
      <c r="AU17" s="370"/>
      <c r="AV17" s="370"/>
      <c r="AW17" s="370"/>
      <c r="AX17" s="370"/>
      <c r="AY17" s="370"/>
      <c r="AZ17" s="370"/>
      <c r="BA17" s="370"/>
      <c r="BB17" s="257"/>
      <c r="BC17" s="251"/>
      <c r="BD17" s="257"/>
      <c r="BE17" s="257"/>
      <c r="BF17" s="251"/>
    </row>
    <row r="18" spans="1:58" ht="13.5" hidden="1" customHeight="1" x14ac:dyDescent="0.15">
      <c r="A18" s="254"/>
      <c r="B18" s="368"/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68"/>
      <c r="W18" s="368"/>
      <c r="X18" s="368"/>
      <c r="Y18" s="368"/>
      <c r="Z18" s="368"/>
      <c r="AA18" s="368"/>
      <c r="AB18" s="368"/>
      <c r="AC18" s="368"/>
      <c r="AD18" s="368"/>
      <c r="AE18" s="368"/>
      <c r="AF18" s="368"/>
      <c r="AG18" s="368"/>
      <c r="AH18" s="368"/>
      <c r="AI18" s="368"/>
      <c r="AJ18" s="368"/>
      <c r="AK18" s="368"/>
      <c r="AL18" s="368"/>
      <c r="AM18" s="368"/>
      <c r="AN18" s="368"/>
      <c r="AO18" s="368"/>
      <c r="AP18" s="368"/>
      <c r="AQ18" s="368"/>
      <c r="AR18" s="368"/>
      <c r="AS18" s="368"/>
      <c r="AT18" s="368"/>
      <c r="AU18" s="368"/>
      <c r="AV18" s="368"/>
      <c r="AW18" s="368"/>
      <c r="AX18" s="368"/>
      <c r="AY18" s="368"/>
      <c r="AZ18" s="368"/>
      <c r="BA18" s="257"/>
      <c r="BB18" s="257"/>
      <c r="BC18" s="251"/>
      <c r="BD18" s="257"/>
      <c r="BE18" s="257"/>
      <c r="BF18" s="251"/>
    </row>
    <row r="19" spans="1:58" ht="13.5" hidden="1" customHeight="1" x14ac:dyDescent="0.15">
      <c r="A19" s="369" t="s">
        <v>191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370"/>
      <c r="O19" s="370"/>
      <c r="P19" s="370"/>
      <c r="Q19" s="370"/>
      <c r="R19" s="370"/>
      <c r="S19" s="370"/>
      <c r="T19" s="370"/>
      <c r="U19" s="370"/>
      <c r="V19" s="370"/>
      <c r="W19" s="370"/>
      <c r="X19" s="370"/>
      <c r="Y19" s="370"/>
      <c r="Z19" s="370"/>
      <c r="AA19" s="370"/>
      <c r="AB19" s="370"/>
      <c r="AC19" s="370"/>
      <c r="AD19" s="370"/>
      <c r="AE19" s="370"/>
      <c r="AF19" s="370"/>
      <c r="AG19" s="370"/>
      <c r="AH19" s="370"/>
      <c r="AI19" s="370"/>
      <c r="AJ19" s="370"/>
      <c r="AK19" s="370"/>
      <c r="AL19" s="370"/>
      <c r="AM19" s="370"/>
      <c r="AN19" s="370"/>
      <c r="AO19" s="370"/>
      <c r="AP19" s="370"/>
      <c r="AQ19" s="370"/>
      <c r="AR19" s="370"/>
      <c r="AS19" s="370"/>
      <c r="AT19" s="370"/>
      <c r="AU19" s="370"/>
      <c r="AV19" s="370"/>
      <c r="AW19" s="370"/>
      <c r="AX19" s="370"/>
      <c r="AY19" s="370"/>
      <c r="AZ19" s="370"/>
      <c r="BA19" s="370"/>
      <c r="BB19" s="257"/>
      <c r="BC19" s="251"/>
      <c r="BD19" s="257"/>
      <c r="BE19" s="257"/>
      <c r="BF19" s="251"/>
    </row>
    <row r="20" spans="1:58" ht="13.5" hidden="1" customHeight="1" x14ac:dyDescent="0.15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0"/>
      <c r="Z20" s="370"/>
      <c r="AA20" s="370"/>
      <c r="AB20" s="370"/>
      <c r="AC20" s="370"/>
      <c r="AD20" s="370"/>
      <c r="AE20" s="370"/>
      <c r="AF20" s="370"/>
      <c r="AG20" s="370"/>
      <c r="AH20" s="370"/>
      <c r="AI20" s="370"/>
      <c r="AJ20" s="370"/>
      <c r="AK20" s="370"/>
      <c r="AL20" s="370"/>
      <c r="AM20" s="370"/>
      <c r="AN20" s="370"/>
      <c r="AO20" s="370"/>
      <c r="AP20" s="370"/>
      <c r="AQ20" s="370"/>
      <c r="AR20" s="370"/>
      <c r="AS20" s="370"/>
      <c r="AT20" s="370"/>
      <c r="AU20" s="370"/>
      <c r="AV20" s="370"/>
      <c r="AW20" s="370"/>
      <c r="AX20" s="370"/>
      <c r="AY20" s="370"/>
      <c r="AZ20" s="370"/>
      <c r="BA20" s="370"/>
      <c r="BB20" s="257"/>
      <c r="BC20" s="251"/>
      <c r="BD20" s="257"/>
      <c r="BE20" s="257"/>
      <c r="BF20" s="251"/>
    </row>
    <row r="21" spans="1:58" ht="13.5" hidden="1" customHeight="1" x14ac:dyDescent="0.15">
      <c r="B21" s="251"/>
      <c r="C21" s="251"/>
      <c r="D21" s="251"/>
      <c r="E21" s="251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251"/>
      <c r="X21" s="251"/>
      <c r="Y21" s="251"/>
      <c r="Z21" s="251"/>
      <c r="AA21" s="251"/>
      <c r="AB21" s="251"/>
      <c r="AC21" s="251"/>
      <c r="AD21" s="251"/>
      <c r="AE21" s="251"/>
      <c r="AF21" s="251"/>
      <c r="AG21" s="251"/>
      <c r="AH21" s="251"/>
      <c r="AI21" s="251"/>
      <c r="AJ21" s="251"/>
      <c r="AK21" s="251"/>
      <c r="AL21" s="251"/>
      <c r="AM21" s="251"/>
      <c r="AN21" s="251"/>
      <c r="AO21" s="251"/>
      <c r="AP21" s="251"/>
      <c r="AQ21" s="251"/>
      <c r="AR21" s="251"/>
      <c r="AS21" s="251"/>
      <c r="AT21" s="251"/>
      <c r="AU21" s="251"/>
      <c r="AV21" s="251"/>
      <c r="AW21" s="251"/>
      <c r="AX21" s="251"/>
      <c r="AY21" s="251"/>
      <c r="AZ21" s="251"/>
      <c r="BA21" s="251"/>
      <c r="BB21" s="257"/>
      <c r="BC21" s="251"/>
      <c r="BD21" s="257"/>
      <c r="BE21" s="257"/>
      <c r="BF21" s="251"/>
    </row>
    <row r="22" spans="1:58" ht="13.5" hidden="1" customHeight="1" x14ac:dyDescent="0.15">
      <c r="A22" s="369" t="s">
        <v>192</v>
      </c>
      <c r="B22" s="370"/>
      <c r="C22" s="370"/>
      <c r="D22" s="370"/>
      <c r="E22" s="370"/>
      <c r="F22" s="370"/>
      <c r="G22" s="370"/>
      <c r="H22" s="370"/>
      <c r="I22" s="370"/>
      <c r="J22" s="370"/>
      <c r="K22" s="370"/>
      <c r="L22" s="370"/>
      <c r="M22" s="370"/>
      <c r="N22" s="370"/>
      <c r="O22" s="370"/>
      <c r="P22" s="370"/>
      <c r="Q22" s="370"/>
      <c r="R22" s="370"/>
      <c r="S22" s="370"/>
      <c r="T22" s="370"/>
      <c r="U22" s="370"/>
      <c r="V22" s="370"/>
      <c r="W22" s="370"/>
      <c r="X22" s="370"/>
      <c r="Y22" s="370"/>
      <c r="Z22" s="370"/>
      <c r="AA22" s="370"/>
      <c r="AB22" s="370"/>
      <c r="AC22" s="370"/>
      <c r="AD22" s="370"/>
      <c r="AE22" s="370"/>
      <c r="AF22" s="370"/>
      <c r="AG22" s="370"/>
      <c r="AH22" s="370"/>
      <c r="AI22" s="370"/>
      <c r="AJ22" s="370"/>
      <c r="AK22" s="370"/>
      <c r="AL22" s="370"/>
      <c r="AM22" s="370"/>
      <c r="AN22" s="370"/>
      <c r="AO22" s="370"/>
      <c r="AP22" s="370"/>
      <c r="AQ22" s="370"/>
      <c r="AR22" s="370"/>
      <c r="AS22" s="370"/>
      <c r="AT22" s="370"/>
      <c r="AU22" s="370"/>
      <c r="AV22" s="370"/>
      <c r="AW22" s="370"/>
      <c r="AX22" s="370"/>
      <c r="AY22" s="370"/>
      <c r="AZ22" s="370"/>
      <c r="BA22" s="370"/>
      <c r="BB22" s="257"/>
      <c r="BC22" s="251"/>
      <c r="BD22" s="257"/>
      <c r="BE22" s="257"/>
      <c r="BF22" s="251"/>
    </row>
    <row r="23" spans="1:58" ht="13.5" hidden="1" customHeight="1" x14ac:dyDescent="0.15">
      <c r="A23" s="369"/>
      <c r="B23" s="370"/>
      <c r="C23" s="370"/>
      <c r="D23" s="370"/>
      <c r="E23" s="370"/>
      <c r="F23" s="370"/>
      <c r="G23" s="370"/>
      <c r="H23" s="370"/>
      <c r="I23" s="370"/>
      <c r="J23" s="370"/>
      <c r="K23" s="370"/>
      <c r="L23" s="370"/>
      <c r="M23" s="370"/>
      <c r="N23" s="370"/>
      <c r="O23" s="370"/>
      <c r="P23" s="370"/>
      <c r="Q23" s="370"/>
      <c r="R23" s="370"/>
      <c r="S23" s="370"/>
      <c r="T23" s="370"/>
      <c r="U23" s="370"/>
      <c r="V23" s="370"/>
      <c r="W23" s="370"/>
      <c r="X23" s="370"/>
      <c r="Y23" s="370"/>
      <c r="Z23" s="370"/>
      <c r="AA23" s="370"/>
      <c r="AB23" s="370"/>
      <c r="AC23" s="370"/>
      <c r="AD23" s="370"/>
      <c r="AE23" s="370"/>
      <c r="AF23" s="370"/>
      <c r="AG23" s="370"/>
      <c r="AH23" s="370"/>
      <c r="AI23" s="370"/>
      <c r="AJ23" s="370"/>
      <c r="AK23" s="370"/>
      <c r="AL23" s="370"/>
      <c r="AM23" s="370"/>
      <c r="AN23" s="370"/>
      <c r="AO23" s="370"/>
      <c r="AP23" s="370"/>
      <c r="AQ23" s="370"/>
      <c r="AR23" s="370"/>
      <c r="AS23" s="370"/>
      <c r="AT23" s="370"/>
      <c r="AU23" s="370"/>
      <c r="AV23" s="370"/>
      <c r="AW23" s="370"/>
      <c r="AX23" s="370"/>
      <c r="AY23" s="370"/>
      <c r="AZ23" s="370"/>
      <c r="BA23" s="370"/>
      <c r="BB23" s="257"/>
      <c r="BC23" s="251"/>
      <c r="BD23" s="257"/>
      <c r="BE23" s="257"/>
      <c r="BF23" s="251"/>
    </row>
    <row r="24" spans="1:58" ht="13.5" hidden="1" customHeight="1" x14ac:dyDescent="0.15">
      <c r="A24" s="254"/>
      <c r="B24" s="251"/>
      <c r="C24" s="251"/>
      <c r="D24" s="251"/>
      <c r="E24" s="251"/>
      <c r="F24" s="251"/>
      <c r="G24" s="251"/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  <c r="Y24" s="251"/>
      <c r="Z24" s="251"/>
      <c r="AA24" s="251"/>
      <c r="AB24" s="251"/>
      <c r="AC24" s="251"/>
      <c r="AD24" s="251"/>
      <c r="AE24" s="251"/>
      <c r="AF24" s="251"/>
      <c r="AG24" s="251"/>
      <c r="AH24" s="251"/>
      <c r="AI24" s="251"/>
      <c r="AJ24" s="251"/>
      <c r="AK24" s="251"/>
      <c r="AL24" s="251"/>
      <c r="AM24" s="251"/>
      <c r="AN24" s="251"/>
      <c r="AO24" s="251"/>
      <c r="AP24" s="251"/>
      <c r="AQ24" s="251"/>
      <c r="AR24" s="251"/>
      <c r="AS24" s="251"/>
      <c r="AT24" s="251"/>
      <c r="AU24" s="251"/>
      <c r="AV24" s="251"/>
      <c r="AW24" s="251"/>
      <c r="AX24" s="251"/>
      <c r="AY24" s="251"/>
      <c r="AZ24" s="251"/>
      <c r="BA24" s="251"/>
      <c r="BB24" s="257"/>
      <c r="BC24" s="251"/>
      <c r="BD24" s="257"/>
      <c r="BE24" s="257"/>
      <c r="BF24" s="251"/>
    </row>
    <row r="25" spans="1:58" ht="13.5" hidden="1" customHeight="1" x14ac:dyDescent="0.15">
      <c r="A25" s="369" t="s">
        <v>193</v>
      </c>
      <c r="B25" s="370"/>
      <c r="C25" s="370"/>
      <c r="D25" s="370"/>
      <c r="E25" s="370"/>
      <c r="F25" s="370"/>
      <c r="G25" s="370"/>
      <c r="H25" s="370"/>
      <c r="I25" s="370"/>
      <c r="J25" s="370"/>
      <c r="K25" s="370"/>
      <c r="L25" s="370"/>
      <c r="M25" s="370"/>
      <c r="N25" s="370"/>
      <c r="O25" s="370"/>
      <c r="P25" s="370"/>
      <c r="Q25" s="370"/>
      <c r="R25" s="370"/>
      <c r="S25" s="370"/>
      <c r="T25" s="370"/>
      <c r="U25" s="370"/>
      <c r="V25" s="370"/>
      <c r="W25" s="370"/>
      <c r="X25" s="370"/>
      <c r="Y25" s="370"/>
      <c r="Z25" s="370"/>
      <c r="AA25" s="370"/>
      <c r="AB25" s="370"/>
      <c r="AC25" s="370"/>
      <c r="AD25" s="370"/>
      <c r="AE25" s="370"/>
      <c r="AF25" s="370"/>
      <c r="AG25" s="370"/>
      <c r="AH25" s="370"/>
      <c r="AI25" s="370"/>
      <c r="AJ25" s="370"/>
      <c r="AK25" s="370"/>
      <c r="AL25" s="370"/>
      <c r="AM25" s="370"/>
      <c r="AN25" s="370"/>
      <c r="AO25" s="370"/>
      <c r="AP25" s="370"/>
      <c r="AQ25" s="370"/>
      <c r="AR25" s="370"/>
      <c r="AS25" s="370"/>
      <c r="AT25" s="370"/>
      <c r="AU25" s="370"/>
      <c r="AV25" s="370"/>
      <c r="AW25" s="370"/>
      <c r="AX25" s="370"/>
      <c r="AY25" s="370"/>
      <c r="AZ25" s="370"/>
      <c r="BA25" s="370"/>
      <c r="BB25" s="257"/>
      <c r="BC25" s="251"/>
      <c r="BD25" s="257"/>
      <c r="BE25" s="257"/>
      <c r="BF25" s="251"/>
    </row>
    <row r="26" spans="1:58" ht="13.5" hidden="1" customHeight="1" x14ac:dyDescent="0.15">
      <c r="A26" s="369"/>
      <c r="B26" s="370"/>
      <c r="C26" s="370"/>
      <c r="D26" s="370"/>
      <c r="E26" s="370"/>
      <c r="F26" s="370"/>
      <c r="G26" s="370"/>
      <c r="H26" s="370"/>
      <c r="I26" s="370"/>
      <c r="J26" s="370"/>
      <c r="K26" s="370"/>
      <c r="L26" s="370"/>
      <c r="M26" s="370"/>
      <c r="N26" s="370"/>
      <c r="O26" s="370"/>
      <c r="P26" s="370"/>
      <c r="Q26" s="370"/>
      <c r="R26" s="370"/>
      <c r="S26" s="370"/>
      <c r="T26" s="370"/>
      <c r="U26" s="370"/>
      <c r="V26" s="370"/>
      <c r="W26" s="370"/>
      <c r="X26" s="370"/>
      <c r="Y26" s="370"/>
      <c r="Z26" s="370"/>
      <c r="AA26" s="370"/>
      <c r="AB26" s="370"/>
      <c r="AC26" s="370"/>
      <c r="AD26" s="370"/>
      <c r="AE26" s="370"/>
      <c r="AF26" s="370"/>
      <c r="AG26" s="370"/>
      <c r="AH26" s="370"/>
      <c r="AI26" s="370"/>
      <c r="AJ26" s="370"/>
      <c r="AK26" s="370"/>
      <c r="AL26" s="370"/>
      <c r="AM26" s="370"/>
      <c r="AN26" s="370"/>
      <c r="AO26" s="370"/>
      <c r="AP26" s="370"/>
      <c r="AQ26" s="370"/>
      <c r="AR26" s="370"/>
      <c r="AS26" s="370"/>
      <c r="AT26" s="370"/>
      <c r="AU26" s="370"/>
      <c r="AV26" s="370"/>
      <c r="AW26" s="370"/>
      <c r="AX26" s="370"/>
      <c r="AY26" s="370"/>
      <c r="AZ26" s="370"/>
      <c r="BA26" s="370"/>
      <c r="BB26" s="257"/>
      <c r="BC26" s="251"/>
      <c r="BD26" s="257"/>
      <c r="BE26" s="257"/>
      <c r="BF26" s="251"/>
    </row>
    <row r="27" spans="1:58" ht="13.5" hidden="1" customHeight="1" x14ac:dyDescent="0.15">
      <c r="A27" s="254"/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1"/>
      <c r="P27" s="251"/>
      <c r="Q27" s="251"/>
      <c r="R27" s="251"/>
      <c r="S27" s="251"/>
      <c r="T27" s="251"/>
      <c r="U27" s="251"/>
      <c r="V27" s="251"/>
      <c r="W27" s="251"/>
      <c r="X27" s="251"/>
      <c r="Y27" s="251"/>
      <c r="Z27" s="251"/>
      <c r="AA27" s="251"/>
      <c r="AB27" s="251"/>
      <c r="AC27" s="251"/>
      <c r="AD27" s="251"/>
      <c r="AE27" s="251"/>
      <c r="AF27" s="251"/>
      <c r="AG27" s="251"/>
      <c r="AH27" s="251"/>
      <c r="AI27" s="251"/>
      <c r="AJ27" s="251"/>
      <c r="AK27" s="251"/>
      <c r="AL27" s="251"/>
      <c r="AM27" s="251"/>
      <c r="AN27" s="251"/>
      <c r="AO27" s="251"/>
      <c r="AP27" s="251"/>
      <c r="AQ27" s="251"/>
      <c r="AR27" s="251"/>
      <c r="AS27" s="251"/>
      <c r="AT27" s="251"/>
      <c r="AU27" s="251"/>
      <c r="AV27" s="251"/>
      <c r="AW27" s="251"/>
      <c r="AX27" s="251"/>
      <c r="AY27" s="251"/>
      <c r="AZ27" s="251"/>
      <c r="BA27" s="251"/>
      <c r="BB27" s="257"/>
      <c r="BC27" s="251"/>
      <c r="BD27" s="257"/>
      <c r="BE27" s="257"/>
      <c r="BF27" s="251"/>
    </row>
    <row r="28" spans="1:58" ht="13.5" hidden="1" customHeight="1" x14ac:dyDescent="0.15">
      <c r="A28" s="369" t="s">
        <v>194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370"/>
      <c r="O28" s="370"/>
      <c r="P28" s="370"/>
      <c r="Q28" s="370"/>
      <c r="R28" s="370"/>
      <c r="S28" s="370"/>
      <c r="T28" s="370"/>
      <c r="U28" s="370"/>
      <c r="V28" s="370"/>
      <c r="W28" s="370"/>
      <c r="X28" s="370"/>
      <c r="Y28" s="370"/>
      <c r="Z28" s="370"/>
      <c r="AA28" s="370"/>
      <c r="AB28" s="370"/>
      <c r="AC28" s="370"/>
      <c r="AD28" s="370"/>
      <c r="AE28" s="370"/>
      <c r="AF28" s="370"/>
      <c r="AG28" s="370"/>
      <c r="AH28" s="370"/>
      <c r="AI28" s="370"/>
      <c r="AJ28" s="370"/>
      <c r="AK28" s="370"/>
      <c r="AL28" s="370"/>
      <c r="AM28" s="370"/>
      <c r="AN28" s="370"/>
      <c r="AO28" s="370"/>
      <c r="AP28" s="370"/>
      <c r="AQ28" s="370"/>
      <c r="AR28" s="370"/>
      <c r="AS28" s="370"/>
      <c r="AT28" s="370"/>
      <c r="AU28" s="370"/>
      <c r="AV28" s="370"/>
      <c r="AW28" s="370"/>
      <c r="AX28" s="370"/>
      <c r="AY28" s="370"/>
      <c r="AZ28" s="370"/>
      <c r="BA28" s="370"/>
      <c r="BB28" s="257"/>
      <c r="BC28" s="251"/>
      <c r="BD28" s="257"/>
      <c r="BE28" s="257"/>
      <c r="BF28" s="251"/>
    </row>
    <row r="29" spans="1:58" ht="13.5" hidden="1" customHeight="1" x14ac:dyDescent="0.15">
      <c r="A29" s="369"/>
      <c r="B29" s="370"/>
      <c r="C29" s="370"/>
      <c r="D29" s="370"/>
      <c r="E29" s="370"/>
      <c r="F29" s="370"/>
      <c r="G29" s="370"/>
      <c r="H29" s="370"/>
      <c r="I29" s="370"/>
      <c r="J29" s="370"/>
      <c r="K29" s="370"/>
      <c r="L29" s="370"/>
      <c r="M29" s="370"/>
      <c r="N29" s="370"/>
      <c r="O29" s="370"/>
      <c r="P29" s="370"/>
      <c r="Q29" s="370"/>
      <c r="R29" s="370"/>
      <c r="S29" s="370"/>
      <c r="T29" s="370"/>
      <c r="U29" s="370"/>
      <c r="V29" s="370"/>
      <c r="W29" s="370"/>
      <c r="X29" s="370"/>
      <c r="Y29" s="370"/>
      <c r="Z29" s="370"/>
      <c r="AA29" s="370"/>
      <c r="AB29" s="370"/>
      <c r="AC29" s="370"/>
      <c r="AD29" s="370"/>
      <c r="AE29" s="370"/>
      <c r="AF29" s="370"/>
      <c r="AG29" s="370"/>
      <c r="AH29" s="370"/>
      <c r="AI29" s="370"/>
      <c r="AJ29" s="370"/>
      <c r="AK29" s="370"/>
      <c r="AL29" s="370"/>
      <c r="AM29" s="370"/>
      <c r="AN29" s="370"/>
      <c r="AO29" s="370"/>
      <c r="AP29" s="370"/>
      <c r="AQ29" s="370"/>
      <c r="AR29" s="370"/>
      <c r="AS29" s="370"/>
      <c r="AT29" s="370"/>
      <c r="AU29" s="370"/>
      <c r="AV29" s="370"/>
      <c r="AW29" s="370"/>
      <c r="AX29" s="370"/>
      <c r="AY29" s="370"/>
      <c r="AZ29" s="370"/>
      <c r="BA29" s="370"/>
      <c r="BB29" s="257"/>
      <c r="BC29" s="251"/>
      <c r="BD29" s="257"/>
      <c r="BE29" s="257"/>
      <c r="BF29" s="251"/>
    </row>
    <row r="30" spans="1:58" ht="13.5" hidden="1" customHeight="1" x14ac:dyDescent="0.15">
      <c r="A30" s="251"/>
      <c r="B30" s="251"/>
      <c r="C30" s="251"/>
      <c r="D30" s="251"/>
      <c r="E30" s="251"/>
      <c r="F30" s="251"/>
      <c r="G30" s="251"/>
      <c r="H30" s="251"/>
      <c r="I30" s="251"/>
      <c r="J30" s="251"/>
      <c r="K30" s="251"/>
      <c r="L30" s="251"/>
      <c r="M30" s="251"/>
      <c r="N30" s="251"/>
      <c r="O30" s="251"/>
      <c r="P30" s="251"/>
      <c r="Q30" s="251"/>
      <c r="R30" s="251"/>
      <c r="S30" s="251"/>
      <c r="T30" s="251"/>
      <c r="U30" s="251"/>
      <c r="V30" s="251"/>
      <c r="W30" s="251"/>
      <c r="X30" s="251"/>
      <c r="Y30" s="251"/>
      <c r="Z30" s="251"/>
      <c r="AA30" s="251"/>
      <c r="AB30" s="251"/>
      <c r="AC30" s="251"/>
      <c r="AD30" s="251"/>
      <c r="AE30" s="251"/>
      <c r="AF30" s="251"/>
      <c r="AG30" s="251"/>
      <c r="AH30" s="251"/>
      <c r="AI30" s="251"/>
      <c r="AJ30" s="251"/>
      <c r="AK30" s="251"/>
      <c r="AL30" s="251"/>
      <c r="AM30" s="251"/>
      <c r="AN30" s="251"/>
      <c r="AO30" s="251"/>
      <c r="AP30" s="251"/>
      <c r="AQ30" s="251"/>
      <c r="AR30" s="251"/>
      <c r="AS30" s="251"/>
      <c r="AT30" s="251"/>
      <c r="AU30" s="251"/>
      <c r="AV30" s="251"/>
      <c r="AW30" s="251"/>
      <c r="AX30" s="251"/>
      <c r="AY30" s="251"/>
      <c r="AZ30" s="251"/>
      <c r="BA30" s="251"/>
      <c r="BB30" s="257"/>
      <c r="BC30" s="251"/>
      <c r="BD30" s="257"/>
      <c r="BE30" s="257"/>
      <c r="BF30" s="251"/>
    </row>
    <row r="31" spans="1:58" ht="13.5" hidden="1" customHeight="1" x14ac:dyDescent="0.15">
      <c r="A31" s="369" t="s">
        <v>195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370"/>
      <c r="O31" s="370"/>
      <c r="P31" s="370"/>
      <c r="Q31" s="370"/>
      <c r="R31" s="370"/>
      <c r="S31" s="370"/>
      <c r="T31" s="370"/>
      <c r="U31" s="370"/>
      <c r="V31" s="370"/>
      <c r="W31" s="370"/>
      <c r="X31" s="370"/>
      <c r="Y31" s="370"/>
      <c r="Z31" s="370"/>
      <c r="AA31" s="370"/>
      <c r="AB31" s="370"/>
      <c r="AC31" s="370"/>
      <c r="AD31" s="370"/>
      <c r="AE31" s="370"/>
      <c r="AF31" s="370"/>
      <c r="AG31" s="370"/>
      <c r="AH31" s="370"/>
      <c r="AI31" s="370"/>
      <c r="AJ31" s="370"/>
      <c r="AK31" s="370"/>
      <c r="AL31" s="370"/>
      <c r="AM31" s="370"/>
      <c r="AN31" s="370"/>
      <c r="AO31" s="370"/>
      <c r="AP31" s="370"/>
      <c r="AQ31" s="370"/>
      <c r="AR31" s="370"/>
      <c r="AS31" s="370"/>
      <c r="AT31" s="370"/>
      <c r="AU31" s="370"/>
      <c r="AV31" s="370"/>
      <c r="AW31" s="370"/>
      <c r="AX31" s="370"/>
      <c r="AY31" s="370"/>
      <c r="AZ31" s="370"/>
      <c r="BA31" s="370"/>
      <c r="BB31" s="257"/>
      <c r="BC31" s="251"/>
      <c r="BD31" s="257"/>
      <c r="BE31" s="257"/>
      <c r="BF31" s="251"/>
    </row>
    <row r="32" spans="1:58" ht="13.5" hidden="1" customHeight="1" x14ac:dyDescent="0.15">
      <c r="A32" s="369"/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370"/>
      <c r="O32" s="370"/>
      <c r="P32" s="370"/>
      <c r="Q32" s="370"/>
      <c r="R32" s="370"/>
      <c r="S32" s="370"/>
      <c r="T32" s="370"/>
      <c r="U32" s="370"/>
      <c r="V32" s="370"/>
      <c r="W32" s="370"/>
      <c r="X32" s="370"/>
      <c r="Y32" s="370"/>
      <c r="Z32" s="370"/>
      <c r="AA32" s="370"/>
      <c r="AB32" s="370"/>
      <c r="AC32" s="370"/>
      <c r="AD32" s="370"/>
      <c r="AE32" s="370"/>
      <c r="AF32" s="370"/>
      <c r="AG32" s="370"/>
      <c r="AH32" s="370"/>
      <c r="AI32" s="370"/>
      <c r="AJ32" s="370"/>
      <c r="AK32" s="370"/>
      <c r="AL32" s="370"/>
      <c r="AM32" s="370"/>
      <c r="AN32" s="370"/>
      <c r="AO32" s="370"/>
      <c r="AP32" s="370"/>
      <c r="AQ32" s="370"/>
      <c r="AR32" s="370"/>
      <c r="AS32" s="370"/>
      <c r="AT32" s="370"/>
      <c r="AU32" s="370"/>
      <c r="AV32" s="370"/>
      <c r="AW32" s="370"/>
      <c r="AX32" s="370"/>
      <c r="AY32" s="370"/>
      <c r="AZ32" s="370"/>
      <c r="BA32" s="370"/>
      <c r="BB32" s="257"/>
      <c r="BC32" s="251"/>
      <c r="BD32" s="257"/>
      <c r="BE32" s="257"/>
      <c r="BF32" s="251"/>
    </row>
    <row r="33" spans="1:58" ht="13.5" hidden="1" customHeight="1" x14ac:dyDescent="0.15">
      <c r="A33" s="254"/>
      <c r="B33" s="251"/>
      <c r="C33" s="251"/>
      <c r="D33" s="251"/>
      <c r="E33" s="251"/>
      <c r="F33" s="251"/>
      <c r="G33" s="251"/>
      <c r="H33" s="251"/>
      <c r="I33" s="251"/>
      <c r="J33" s="251"/>
      <c r="K33" s="251"/>
      <c r="L33" s="251"/>
      <c r="M33" s="251"/>
      <c r="N33" s="251"/>
      <c r="O33" s="251"/>
      <c r="P33" s="251"/>
      <c r="Q33" s="251"/>
      <c r="R33" s="251"/>
      <c r="S33" s="251"/>
      <c r="T33" s="251"/>
      <c r="U33" s="251"/>
      <c r="V33" s="251"/>
      <c r="W33" s="251"/>
      <c r="X33" s="251"/>
      <c r="Y33" s="251"/>
      <c r="Z33" s="251"/>
      <c r="AA33" s="251"/>
      <c r="AB33" s="251"/>
      <c r="AC33" s="251"/>
      <c r="AD33" s="251"/>
      <c r="AE33" s="251"/>
      <c r="AF33" s="251"/>
      <c r="AG33" s="251"/>
      <c r="AH33" s="251"/>
      <c r="AI33" s="251"/>
      <c r="AJ33" s="251"/>
      <c r="AK33" s="251"/>
      <c r="AL33" s="251"/>
      <c r="AM33" s="251"/>
      <c r="AN33" s="251"/>
      <c r="AO33" s="251"/>
      <c r="AP33" s="251"/>
      <c r="AQ33" s="251"/>
      <c r="AR33" s="251"/>
      <c r="AS33" s="251"/>
      <c r="AT33" s="251"/>
      <c r="AU33" s="251"/>
      <c r="AV33" s="251"/>
      <c r="AW33" s="251"/>
      <c r="AX33" s="251"/>
      <c r="AY33" s="251"/>
      <c r="AZ33" s="251"/>
      <c r="BA33" s="251"/>
      <c r="BB33" s="257"/>
      <c r="BC33" s="251"/>
      <c r="BD33" s="257"/>
      <c r="BE33" s="257"/>
      <c r="BF33" s="251"/>
    </row>
    <row r="34" spans="1:58" ht="13.5" hidden="1" customHeight="1" x14ac:dyDescent="0.15">
      <c r="A34" s="369" t="s">
        <v>196</v>
      </c>
      <c r="B34" s="370"/>
      <c r="C34" s="370"/>
      <c r="D34" s="370"/>
      <c r="E34" s="370"/>
      <c r="F34" s="370"/>
      <c r="G34" s="370"/>
      <c r="H34" s="370"/>
      <c r="I34" s="370"/>
      <c r="J34" s="370"/>
      <c r="K34" s="370"/>
      <c r="L34" s="370"/>
      <c r="M34" s="370"/>
      <c r="N34" s="370"/>
      <c r="O34" s="370"/>
      <c r="P34" s="370"/>
      <c r="Q34" s="370"/>
      <c r="R34" s="370"/>
      <c r="S34" s="370"/>
      <c r="T34" s="370"/>
      <c r="U34" s="370"/>
      <c r="V34" s="370"/>
      <c r="W34" s="370"/>
      <c r="X34" s="370"/>
      <c r="Y34" s="370"/>
      <c r="Z34" s="370"/>
      <c r="AA34" s="370"/>
      <c r="AB34" s="370"/>
      <c r="AC34" s="370"/>
      <c r="AD34" s="370"/>
      <c r="AE34" s="370"/>
      <c r="AF34" s="370"/>
      <c r="AG34" s="370"/>
      <c r="AH34" s="370"/>
      <c r="AI34" s="370"/>
      <c r="AJ34" s="370"/>
      <c r="AK34" s="370"/>
      <c r="AL34" s="370"/>
      <c r="AM34" s="370"/>
      <c r="AN34" s="370"/>
      <c r="AO34" s="370"/>
      <c r="AP34" s="370"/>
      <c r="AQ34" s="370"/>
      <c r="AR34" s="370"/>
      <c r="AS34" s="370"/>
      <c r="AT34" s="370"/>
      <c r="AU34" s="370"/>
      <c r="AV34" s="370"/>
      <c r="AW34" s="370"/>
      <c r="AX34" s="370"/>
      <c r="AY34" s="370"/>
      <c r="AZ34" s="370"/>
      <c r="BA34" s="370"/>
      <c r="BB34" s="257"/>
      <c r="BC34" s="251"/>
      <c r="BD34" s="257"/>
      <c r="BE34" s="257"/>
      <c r="BF34" s="251"/>
    </row>
    <row r="35" spans="1:58" ht="13.5" hidden="1" customHeight="1" x14ac:dyDescent="0.15">
      <c r="A35" s="369"/>
      <c r="B35" s="370"/>
      <c r="C35" s="370"/>
      <c r="D35" s="370"/>
      <c r="E35" s="370"/>
      <c r="F35" s="370"/>
      <c r="G35" s="370"/>
      <c r="H35" s="370"/>
      <c r="I35" s="370"/>
      <c r="J35" s="370"/>
      <c r="K35" s="370"/>
      <c r="L35" s="370"/>
      <c r="M35" s="370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0"/>
      <c r="AE35" s="370"/>
      <c r="AF35" s="370"/>
      <c r="AG35" s="370"/>
      <c r="AH35" s="370"/>
      <c r="AI35" s="370"/>
      <c r="AJ35" s="370"/>
      <c r="AK35" s="370"/>
      <c r="AL35" s="370"/>
      <c r="AM35" s="370"/>
      <c r="AN35" s="370"/>
      <c r="AO35" s="370"/>
      <c r="AP35" s="370"/>
      <c r="AQ35" s="370"/>
      <c r="AR35" s="370"/>
      <c r="AS35" s="370"/>
      <c r="AT35" s="370"/>
      <c r="AU35" s="370"/>
      <c r="AV35" s="370"/>
      <c r="AW35" s="370"/>
      <c r="AX35" s="370"/>
      <c r="AY35" s="370"/>
      <c r="AZ35" s="370"/>
      <c r="BA35" s="370"/>
      <c r="BB35" s="257"/>
      <c r="BC35" s="251"/>
      <c r="BD35" s="257"/>
      <c r="BE35" s="257"/>
      <c r="BF35" s="251"/>
    </row>
    <row r="36" spans="1:58" ht="13.5" hidden="1" customHeight="1" x14ac:dyDescent="0.15">
      <c r="A36" s="254"/>
      <c r="B36" s="251"/>
      <c r="C36" s="251"/>
      <c r="D36" s="251"/>
      <c r="E36" s="251"/>
      <c r="F36" s="251"/>
      <c r="G36" s="251"/>
      <c r="H36" s="251"/>
      <c r="I36" s="251"/>
      <c r="J36" s="251"/>
      <c r="K36" s="251"/>
      <c r="L36" s="251"/>
      <c r="M36" s="251"/>
      <c r="N36" s="251"/>
      <c r="O36" s="251"/>
      <c r="P36" s="251"/>
      <c r="Q36" s="251"/>
      <c r="R36" s="251"/>
      <c r="S36" s="251"/>
      <c r="T36" s="251"/>
      <c r="U36" s="251"/>
      <c r="V36" s="251"/>
      <c r="W36" s="251"/>
      <c r="X36" s="251"/>
      <c r="Y36" s="251"/>
      <c r="Z36" s="251"/>
      <c r="AA36" s="251"/>
      <c r="AB36" s="251"/>
      <c r="AC36" s="251"/>
      <c r="AD36" s="251"/>
      <c r="AE36" s="251"/>
      <c r="AF36" s="251"/>
      <c r="AG36" s="251"/>
      <c r="AH36" s="251"/>
      <c r="AI36" s="251"/>
      <c r="AJ36" s="251"/>
      <c r="AK36" s="251"/>
      <c r="AL36" s="251"/>
      <c r="AM36" s="251"/>
      <c r="AN36" s="251"/>
      <c r="AO36" s="251"/>
      <c r="AP36" s="251"/>
      <c r="AQ36" s="251"/>
      <c r="AR36" s="251"/>
      <c r="AS36" s="251"/>
      <c r="AT36" s="251"/>
      <c r="AU36" s="251"/>
      <c r="AV36" s="251"/>
      <c r="AW36" s="251"/>
      <c r="AX36" s="251"/>
      <c r="AY36" s="251"/>
      <c r="AZ36" s="251"/>
      <c r="BA36" s="251"/>
      <c r="BB36" s="257"/>
      <c r="BC36" s="251"/>
      <c r="BD36" s="257"/>
      <c r="BE36" s="257"/>
      <c r="BF36" s="251"/>
    </row>
    <row r="37" spans="1:58" ht="13.5" hidden="1" customHeight="1" x14ac:dyDescent="0.15">
      <c r="A37" s="369" t="s">
        <v>197</v>
      </c>
      <c r="B37" s="370"/>
      <c r="C37" s="370"/>
      <c r="D37" s="370"/>
      <c r="E37" s="370"/>
      <c r="F37" s="370"/>
      <c r="G37" s="370"/>
      <c r="H37" s="370"/>
      <c r="I37" s="370"/>
      <c r="J37" s="370"/>
      <c r="K37" s="370"/>
      <c r="L37" s="370"/>
      <c r="M37" s="370"/>
      <c r="N37" s="370"/>
      <c r="O37" s="370"/>
      <c r="P37" s="370"/>
      <c r="Q37" s="370"/>
      <c r="R37" s="370"/>
      <c r="S37" s="370"/>
      <c r="T37" s="370"/>
      <c r="U37" s="370"/>
      <c r="V37" s="370"/>
      <c r="W37" s="370"/>
      <c r="X37" s="370"/>
      <c r="Y37" s="370"/>
      <c r="Z37" s="370"/>
      <c r="AA37" s="370"/>
      <c r="AB37" s="370"/>
      <c r="AC37" s="370"/>
      <c r="AD37" s="370"/>
      <c r="AE37" s="370"/>
      <c r="AF37" s="370"/>
      <c r="AG37" s="370"/>
      <c r="AH37" s="370"/>
      <c r="AI37" s="370"/>
      <c r="AJ37" s="370"/>
      <c r="AK37" s="370"/>
      <c r="AL37" s="370"/>
      <c r="AM37" s="370"/>
      <c r="AN37" s="370"/>
      <c r="AO37" s="370"/>
      <c r="AP37" s="370"/>
      <c r="AQ37" s="370"/>
      <c r="AR37" s="370"/>
      <c r="AS37" s="370"/>
      <c r="AT37" s="370"/>
      <c r="AU37" s="370"/>
      <c r="AV37" s="370"/>
      <c r="AW37" s="370"/>
      <c r="AX37" s="370"/>
      <c r="AY37" s="370"/>
      <c r="AZ37" s="370"/>
      <c r="BA37" s="370"/>
      <c r="BB37" s="257"/>
      <c r="BC37" s="251"/>
      <c r="BD37" s="257"/>
      <c r="BE37" s="257"/>
      <c r="BF37" s="251"/>
    </row>
    <row r="38" spans="1:58" ht="13.5" hidden="1" customHeight="1" x14ac:dyDescent="0.15">
      <c r="A38" s="369"/>
      <c r="B38" s="370"/>
      <c r="C38" s="370"/>
      <c r="D38" s="370"/>
      <c r="E38" s="370"/>
      <c r="F38" s="370"/>
      <c r="G38" s="370"/>
      <c r="H38" s="370"/>
      <c r="I38" s="370"/>
      <c r="J38" s="370"/>
      <c r="K38" s="370"/>
      <c r="L38" s="370"/>
      <c r="M38" s="370"/>
      <c r="N38" s="370"/>
      <c r="O38" s="370"/>
      <c r="P38" s="370"/>
      <c r="Q38" s="370"/>
      <c r="R38" s="370"/>
      <c r="S38" s="370"/>
      <c r="T38" s="370"/>
      <c r="U38" s="370"/>
      <c r="V38" s="370"/>
      <c r="W38" s="370"/>
      <c r="X38" s="370"/>
      <c r="Y38" s="370"/>
      <c r="Z38" s="370"/>
      <c r="AA38" s="370"/>
      <c r="AB38" s="370"/>
      <c r="AC38" s="370"/>
      <c r="AD38" s="370"/>
      <c r="AE38" s="370"/>
      <c r="AF38" s="370"/>
      <c r="AG38" s="370"/>
      <c r="AH38" s="370"/>
      <c r="AI38" s="370"/>
      <c r="AJ38" s="370"/>
      <c r="AK38" s="370"/>
      <c r="AL38" s="370"/>
      <c r="AM38" s="370"/>
      <c r="AN38" s="370"/>
      <c r="AO38" s="370"/>
      <c r="AP38" s="370"/>
      <c r="AQ38" s="370"/>
      <c r="AR38" s="370"/>
      <c r="AS38" s="370"/>
      <c r="AT38" s="370"/>
      <c r="AU38" s="370"/>
      <c r="AV38" s="370"/>
      <c r="AW38" s="370"/>
      <c r="AX38" s="370"/>
      <c r="AY38" s="370"/>
      <c r="AZ38" s="370"/>
      <c r="BA38" s="370"/>
      <c r="BB38" s="257"/>
      <c r="BC38" s="251"/>
      <c r="BD38" s="257"/>
      <c r="BE38" s="257"/>
      <c r="BF38" s="251"/>
    </row>
    <row r="39" spans="1:58" ht="2.25" customHeight="1" x14ac:dyDescent="0.15">
      <c r="A39" s="254"/>
      <c r="B39" s="368"/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68"/>
      <c r="W39" s="368"/>
      <c r="X39" s="368"/>
      <c r="Y39" s="368"/>
      <c r="Z39" s="368"/>
      <c r="AA39" s="368"/>
      <c r="AB39" s="368"/>
      <c r="AC39" s="368"/>
      <c r="AD39" s="368"/>
      <c r="AE39" s="368"/>
      <c r="AF39" s="368"/>
      <c r="AG39" s="368"/>
      <c r="AH39" s="368"/>
      <c r="AI39" s="368"/>
      <c r="AJ39" s="368"/>
      <c r="AK39" s="368"/>
      <c r="AL39" s="368"/>
      <c r="AM39" s="368"/>
      <c r="AN39" s="368"/>
      <c r="AO39" s="368"/>
      <c r="AP39" s="368"/>
      <c r="AQ39" s="368"/>
      <c r="AR39" s="368"/>
      <c r="AS39" s="368"/>
      <c r="AT39" s="368"/>
      <c r="AU39" s="368"/>
      <c r="AV39" s="368"/>
      <c r="AW39" s="368"/>
      <c r="AX39" s="368"/>
      <c r="AY39" s="368"/>
      <c r="AZ39" s="368"/>
      <c r="BA39" s="257"/>
      <c r="BB39" s="257"/>
      <c r="BC39" s="251"/>
      <c r="BD39" s="257"/>
      <c r="BE39" s="257"/>
      <c r="BF39" s="251"/>
    </row>
    <row r="40" spans="1:58" ht="3" customHeight="1" x14ac:dyDescent="0.15">
      <c r="A40" s="369" t="s">
        <v>188</v>
      </c>
      <c r="B40" s="371"/>
      <c r="C40" s="371"/>
      <c r="D40" s="371"/>
      <c r="E40" s="371"/>
      <c r="F40" s="371"/>
      <c r="G40" s="371"/>
      <c r="H40" s="372">
        <v>17</v>
      </c>
      <c r="I40" s="371"/>
      <c r="J40" s="371"/>
      <c r="K40" s="371"/>
      <c r="L40" s="371"/>
      <c r="M40" s="371"/>
      <c r="N40" s="371"/>
      <c r="O40" s="371"/>
      <c r="P40" s="371"/>
      <c r="Q40" s="371"/>
      <c r="R40" s="371"/>
      <c r="S40" s="371" t="s">
        <v>198</v>
      </c>
      <c r="T40" s="371" t="s">
        <v>198</v>
      </c>
      <c r="U40" s="371"/>
      <c r="V40" s="371"/>
      <c r="W40" s="371"/>
      <c r="X40" s="371"/>
      <c r="Y40" s="371"/>
      <c r="Z40" s="371"/>
      <c r="AA40" s="372">
        <v>22</v>
      </c>
      <c r="AB40" s="371"/>
      <c r="AC40" s="371"/>
      <c r="AD40" s="371"/>
      <c r="AE40" s="371"/>
      <c r="AF40" s="371"/>
      <c r="AG40" s="371"/>
      <c r="AH40" s="371"/>
      <c r="AI40" s="371"/>
      <c r="AJ40" s="371"/>
      <c r="AK40" s="371"/>
      <c r="AL40" s="371"/>
      <c r="AM40" s="371"/>
      <c r="AN40" s="371"/>
      <c r="AO40" s="371"/>
      <c r="AP40" s="371"/>
      <c r="AQ40" s="371" t="s">
        <v>199</v>
      </c>
      <c r="AR40" s="371" t="s">
        <v>199</v>
      </c>
      <c r="AS40" s="371" t="s">
        <v>198</v>
      </c>
      <c r="AT40" s="371" t="s">
        <v>198</v>
      </c>
      <c r="AU40" s="371" t="s">
        <v>198</v>
      </c>
      <c r="AV40" s="371" t="s">
        <v>198</v>
      </c>
      <c r="AW40" s="371" t="s">
        <v>198</v>
      </c>
      <c r="AX40" s="371" t="s">
        <v>198</v>
      </c>
      <c r="AY40" s="371" t="s">
        <v>198</v>
      </c>
      <c r="AZ40" s="371" t="s">
        <v>198</v>
      </c>
      <c r="BA40" s="371" t="s">
        <v>198</v>
      </c>
      <c r="BB40" s="257"/>
      <c r="BC40" s="251"/>
      <c r="BD40" s="257"/>
      <c r="BE40" s="257"/>
      <c r="BF40" s="251"/>
    </row>
    <row r="41" spans="1:58" ht="3" customHeight="1" x14ac:dyDescent="0.15">
      <c r="A41" s="369"/>
      <c r="B41" s="371"/>
      <c r="C41" s="371"/>
      <c r="D41" s="371"/>
      <c r="E41" s="371"/>
      <c r="F41" s="371"/>
      <c r="G41" s="371"/>
      <c r="H41" s="372"/>
      <c r="I41" s="371"/>
      <c r="J41" s="371"/>
      <c r="K41" s="371"/>
      <c r="L41" s="371"/>
      <c r="M41" s="371"/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371"/>
      <c r="Z41" s="371"/>
      <c r="AA41" s="372"/>
      <c r="AB41" s="371"/>
      <c r="AC41" s="371"/>
      <c r="AD41" s="371"/>
      <c r="AE41" s="371"/>
      <c r="AF41" s="371"/>
      <c r="AG41" s="371"/>
      <c r="AH41" s="371"/>
      <c r="AI41" s="371"/>
      <c r="AJ41" s="371"/>
      <c r="AK41" s="371"/>
      <c r="AL41" s="371"/>
      <c r="AM41" s="371"/>
      <c r="AN41" s="371"/>
      <c r="AO41" s="371"/>
      <c r="AP41" s="371"/>
      <c r="AQ41" s="371"/>
      <c r="AR41" s="371"/>
      <c r="AS41" s="371"/>
      <c r="AT41" s="371"/>
      <c r="AU41" s="371"/>
      <c r="AV41" s="371"/>
      <c r="AW41" s="371"/>
      <c r="AX41" s="371"/>
      <c r="AY41" s="371"/>
      <c r="AZ41" s="371"/>
      <c r="BA41" s="371"/>
      <c r="BB41" s="257"/>
      <c r="BC41" s="251"/>
      <c r="BD41" s="257"/>
      <c r="BE41" s="257"/>
      <c r="BF41" s="251"/>
    </row>
    <row r="42" spans="1:58" ht="3" customHeight="1" x14ac:dyDescent="0.15">
      <c r="A42" s="369"/>
      <c r="B42" s="371"/>
      <c r="C42" s="371"/>
      <c r="D42" s="371"/>
      <c r="E42" s="371"/>
      <c r="F42" s="371"/>
      <c r="G42" s="371"/>
      <c r="H42" s="372"/>
      <c r="I42" s="371"/>
      <c r="J42" s="371"/>
      <c r="K42" s="371"/>
      <c r="L42" s="371"/>
      <c r="M42" s="371"/>
      <c r="N42" s="371"/>
      <c r="O42" s="371"/>
      <c r="P42" s="371"/>
      <c r="Q42" s="371"/>
      <c r="R42" s="371"/>
      <c r="S42" s="371"/>
      <c r="T42" s="371"/>
      <c r="U42" s="371"/>
      <c r="V42" s="371"/>
      <c r="W42" s="371"/>
      <c r="X42" s="371"/>
      <c r="Y42" s="371"/>
      <c r="Z42" s="371"/>
      <c r="AA42" s="372"/>
      <c r="AB42" s="371"/>
      <c r="AC42" s="371"/>
      <c r="AD42" s="371"/>
      <c r="AE42" s="371"/>
      <c r="AF42" s="371"/>
      <c r="AG42" s="371"/>
      <c r="AH42" s="371"/>
      <c r="AI42" s="371"/>
      <c r="AJ42" s="371"/>
      <c r="AK42" s="371"/>
      <c r="AL42" s="371"/>
      <c r="AM42" s="371"/>
      <c r="AN42" s="371"/>
      <c r="AO42" s="371"/>
      <c r="AP42" s="371"/>
      <c r="AQ42" s="371"/>
      <c r="AR42" s="371"/>
      <c r="AS42" s="371"/>
      <c r="AT42" s="371"/>
      <c r="AU42" s="371"/>
      <c r="AV42" s="371"/>
      <c r="AW42" s="371"/>
      <c r="AX42" s="371"/>
      <c r="AY42" s="371"/>
      <c r="AZ42" s="371"/>
      <c r="BA42" s="371"/>
      <c r="BB42" s="257"/>
      <c r="BC42" s="251"/>
      <c r="BD42" s="257"/>
      <c r="BE42" s="257"/>
      <c r="BF42" s="251"/>
    </row>
    <row r="43" spans="1:58" ht="3" customHeight="1" x14ac:dyDescent="0.15">
      <c r="A43" s="369"/>
      <c r="B43" s="371"/>
      <c r="C43" s="371"/>
      <c r="D43" s="371"/>
      <c r="E43" s="371"/>
      <c r="F43" s="371"/>
      <c r="G43" s="371"/>
      <c r="H43" s="372"/>
      <c r="I43" s="371"/>
      <c r="J43" s="371"/>
      <c r="K43" s="371"/>
      <c r="L43" s="371"/>
      <c r="M43" s="371"/>
      <c r="N43" s="371"/>
      <c r="O43" s="371"/>
      <c r="P43" s="371"/>
      <c r="Q43" s="371"/>
      <c r="R43" s="371"/>
      <c r="S43" s="371"/>
      <c r="T43" s="371"/>
      <c r="U43" s="371"/>
      <c r="V43" s="371"/>
      <c r="W43" s="371"/>
      <c r="X43" s="371"/>
      <c r="Y43" s="371"/>
      <c r="Z43" s="371"/>
      <c r="AA43" s="372"/>
      <c r="AB43" s="371"/>
      <c r="AC43" s="371"/>
      <c r="AD43" s="371"/>
      <c r="AE43" s="371"/>
      <c r="AF43" s="371"/>
      <c r="AG43" s="371"/>
      <c r="AH43" s="371"/>
      <c r="AI43" s="371"/>
      <c r="AJ43" s="371"/>
      <c r="AK43" s="371"/>
      <c r="AL43" s="371"/>
      <c r="AM43" s="371"/>
      <c r="AN43" s="371"/>
      <c r="AO43" s="371"/>
      <c r="AP43" s="371"/>
      <c r="AQ43" s="371"/>
      <c r="AR43" s="371"/>
      <c r="AS43" s="371"/>
      <c r="AT43" s="371"/>
      <c r="AU43" s="371"/>
      <c r="AV43" s="371"/>
      <c r="AW43" s="371"/>
      <c r="AX43" s="371"/>
      <c r="AY43" s="371"/>
      <c r="AZ43" s="371"/>
      <c r="BA43" s="371"/>
      <c r="BB43" s="257"/>
      <c r="BC43" s="251"/>
      <c r="BD43" s="257"/>
      <c r="BE43" s="257"/>
      <c r="BF43" s="251"/>
    </row>
    <row r="44" spans="1:58" ht="3" customHeight="1" x14ac:dyDescent="0.15">
      <c r="A44" s="369"/>
      <c r="B44" s="371"/>
      <c r="C44" s="371"/>
      <c r="D44" s="371"/>
      <c r="E44" s="371"/>
      <c r="F44" s="371"/>
      <c r="G44" s="371"/>
      <c r="H44" s="372"/>
      <c r="I44" s="371"/>
      <c r="J44" s="371"/>
      <c r="K44" s="371"/>
      <c r="L44" s="371"/>
      <c r="M44" s="371"/>
      <c r="N44" s="371"/>
      <c r="O44" s="371"/>
      <c r="P44" s="371"/>
      <c r="Q44" s="371"/>
      <c r="R44" s="371"/>
      <c r="S44" s="371"/>
      <c r="T44" s="371"/>
      <c r="U44" s="371"/>
      <c r="V44" s="371"/>
      <c r="W44" s="371"/>
      <c r="X44" s="371"/>
      <c r="Y44" s="371"/>
      <c r="Z44" s="371"/>
      <c r="AA44" s="372"/>
      <c r="AB44" s="371"/>
      <c r="AC44" s="371"/>
      <c r="AD44" s="371"/>
      <c r="AE44" s="371"/>
      <c r="AF44" s="371"/>
      <c r="AG44" s="371"/>
      <c r="AH44" s="371"/>
      <c r="AI44" s="371"/>
      <c r="AJ44" s="371"/>
      <c r="AK44" s="371"/>
      <c r="AL44" s="371"/>
      <c r="AM44" s="371"/>
      <c r="AN44" s="371"/>
      <c r="AO44" s="371"/>
      <c r="AP44" s="371"/>
      <c r="AQ44" s="371"/>
      <c r="AR44" s="371"/>
      <c r="AS44" s="371"/>
      <c r="AT44" s="371"/>
      <c r="AU44" s="371"/>
      <c r="AV44" s="371"/>
      <c r="AW44" s="371"/>
      <c r="AX44" s="371"/>
      <c r="AY44" s="371"/>
      <c r="AZ44" s="371"/>
      <c r="BA44" s="371"/>
      <c r="BB44" s="257"/>
      <c r="BC44" s="251"/>
      <c r="BD44" s="257"/>
      <c r="BE44" s="257"/>
      <c r="BF44" s="251"/>
    </row>
    <row r="45" spans="1:58" ht="3" customHeight="1" x14ac:dyDescent="0.15">
      <c r="A45" s="369"/>
      <c r="B45" s="371"/>
      <c r="C45" s="371"/>
      <c r="D45" s="371"/>
      <c r="E45" s="371"/>
      <c r="F45" s="371"/>
      <c r="G45" s="371"/>
      <c r="H45" s="372"/>
      <c r="I45" s="371"/>
      <c r="J45" s="371"/>
      <c r="K45" s="371"/>
      <c r="L45" s="371"/>
      <c r="M45" s="371"/>
      <c r="N45" s="371"/>
      <c r="O45" s="371"/>
      <c r="P45" s="371"/>
      <c r="Q45" s="371"/>
      <c r="R45" s="371"/>
      <c r="S45" s="371"/>
      <c r="T45" s="371"/>
      <c r="U45" s="371"/>
      <c r="V45" s="371"/>
      <c r="W45" s="371"/>
      <c r="X45" s="371"/>
      <c r="Y45" s="371"/>
      <c r="Z45" s="371"/>
      <c r="AA45" s="372"/>
      <c r="AB45" s="371"/>
      <c r="AC45" s="371"/>
      <c r="AD45" s="371"/>
      <c r="AE45" s="371"/>
      <c r="AF45" s="371"/>
      <c r="AG45" s="371"/>
      <c r="AH45" s="371"/>
      <c r="AI45" s="371"/>
      <c r="AJ45" s="371"/>
      <c r="AK45" s="371"/>
      <c r="AL45" s="371"/>
      <c r="AM45" s="371"/>
      <c r="AN45" s="371"/>
      <c r="AO45" s="371"/>
      <c r="AP45" s="371"/>
      <c r="AQ45" s="371"/>
      <c r="AR45" s="371"/>
      <c r="AS45" s="371"/>
      <c r="AT45" s="371"/>
      <c r="AU45" s="371"/>
      <c r="AV45" s="371"/>
      <c r="AW45" s="371"/>
      <c r="AX45" s="371"/>
      <c r="AY45" s="371"/>
      <c r="AZ45" s="371"/>
      <c r="BA45" s="371"/>
      <c r="BB45" s="257"/>
      <c r="BC45" s="251"/>
      <c r="BD45" s="257"/>
      <c r="BE45" s="257"/>
      <c r="BF45" s="251"/>
    </row>
    <row r="46" spans="1:58" ht="2.25" customHeight="1" x14ac:dyDescent="0.15">
      <c r="A46" s="254"/>
      <c r="B46" s="368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68"/>
      <c r="W46" s="368"/>
      <c r="X46" s="368"/>
      <c r="Y46" s="368"/>
      <c r="Z46" s="368"/>
      <c r="AA46" s="368"/>
      <c r="AB46" s="368"/>
      <c r="AC46" s="368"/>
      <c r="AD46" s="368"/>
      <c r="AE46" s="368"/>
      <c r="AF46" s="368"/>
      <c r="AG46" s="368"/>
      <c r="AH46" s="368"/>
      <c r="AI46" s="368"/>
      <c r="AJ46" s="368"/>
      <c r="AK46" s="368"/>
      <c r="AL46" s="368"/>
      <c r="AM46" s="368"/>
      <c r="AN46" s="368"/>
      <c r="AO46" s="368"/>
      <c r="AP46" s="368"/>
      <c r="AQ46" s="368"/>
      <c r="AR46" s="368"/>
      <c r="AS46" s="368"/>
      <c r="AT46" s="368"/>
      <c r="AU46" s="368"/>
      <c r="AV46" s="368"/>
      <c r="AW46" s="368"/>
      <c r="AX46" s="368"/>
      <c r="AY46" s="368"/>
      <c r="AZ46" s="368"/>
      <c r="BA46" s="257"/>
      <c r="BB46" s="257"/>
      <c r="BC46" s="251"/>
      <c r="BD46" s="257"/>
      <c r="BE46" s="257"/>
      <c r="BF46" s="251"/>
    </row>
    <row r="47" spans="1:58" ht="3" customHeight="1" x14ac:dyDescent="0.15">
      <c r="A47" s="369" t="s">
        <v>189</v>
      </c>
      <c r="B47" s="371"/>
      <c r="C47" s="371"/>
      <c r="D47" s="371"/>
      <c r="E47" s="371"/>
      <c r="F47" s="371"/>
      <c r="G47" s="371"/>
      <c r="H47" s="372">
        <v>15</v>
      </c>
      <c r="I47" s="371"/>
      <c r="J47" s="371"/>
      <c r="K47" s="371"/>
      <c r="L47" s="371"/>
      <c r="M47" s="371"/>
      <c r="N47" s="371"/>
      <c r="O47" s="373"/>
      <c r="P47" s="373"/>
      <c r="Q47" s="373">
        <v>0</v>
      </c>
      <c r="R47" s="373">
        <v>0</v>
      </c>
      <c r="S47" s="371" t="s">
        <v>198</v>
      </c>
      <c r="T47" s="371" t="s">
        <v>198</v>
      </c>
      <c r="U47" s="371"/>
      <c r="V47" s="371"/>
      <c r="W47" s="371"/>
      <c r="X47" s="371"/>
      <c r="Y47" s="371"/>
      <c r="Z47" s="371"/>
      <c r="AA47" s="372">
        <v>17</v>
      </c>
      <c r="AB47" s="371"/>
      <c r="AC47" s="371"/>
      <c r="AD47" s="371"/>
      <c r="AE47" s="371"/>
      <c r="AF47" s="371"/>
      <c r="AG47" s="371"/>
      <c r="AH47" s="371"/>
      <c r="AI47" s="371"/>
      <c r="AJ47" s="371"/>
      <c r="AK47" s="371"/>
      <c r="AL47" s="373">
        <v>0</v>
      </c>
      <c r="AM47" s="373">
        <v>0</v>
      </c>
      <c r="AN47" s="371">
        <v>8</v>
      </c>
      <c r="AO47" s="371">
        <v>8</v>
      </c>
      <c r="AP47" s="371">
        <v>8</v>
      </c>
      <c r="AQ47" s="371">
        <v>8</v>
      </c>
      <c r="AR47" s="373" t="s">
        <v>15</v>
      </c>
      <c r="AS47" s="371" t="s">
        <v>198</v>
      </c>
      <c r="AT47" s="371" t="s">
        <v>198</v>
      </c>
      <c r="AU47" s="371" t="s">
        <v>198</v>
      </c>
      <c r="AV47" s="371" t="s">
        <v>198</v>
      </c>
      <c r="AW47" s="371" t="s">
        <v>198</v>
      </c>
      <c r="AX47" s="371" t="s">
        <v>198</v>
      </c>
      <c r="AY47" s="371" t="s">
        <v>198</v>
      </c>
      <c r="AZ47" s="371" t="s">
        <v>198</v>
      </c>
      <c r="BA47" s="371" t="s">
        <v>198</v>
      </c>
      <c r="BB47" s="257"/>
      <c r="BC47" s="251"/>
      <c r="BD47" s="257"/>
      <c r="BE47" s="257"/>
      <c r="BF47" s="251"/>
    </row>
    <row r="48" spans="1:58" ht="3" customHeight="1" x14ac:dyDescent="0.15">
      <c r="A48" s="369"/>
      <c r="B48" s="371"/>
      <c r="C48" s="371"/>
      <c r="D48" s="371"/>
      <c r="E48" s="371"/>
      <c r="F48" s="371"/>
      <c r="G48" s="371"/>
      <c r="H48" s="372"/>
      <c r="I48" s="371"/>
      <c r="J48" s="371"/>
      <c r="K48" s="371"/>
      <c r="L48" s="371"/>
      <c r="M48" s="371"/>
      <c r="N48" s="371"/>
      <c r="O48" s="374"/>
      <c r="P48" s="374"/>
      <c r="Q48" s="374"/>
      <c r="R48" s="374"/>
      <c r="S48" s="371"/>
      <c r="T48" s="371"/>
      <c r="U48" s="371"/>
      <c r="V48" s="371"/>
      <c r="W48" s="371"/>
      <c r="X48" s="371"/>
      <c r="Y48" s="371"/>
      <c r="Z48" s="371"/>
      <c r="AA48" s="372"/>
      <c r="AB48" s="371"/>
      <c r="AC48" s="371"/>
      <c r="AD48" s="371"/>
      <c r="AE48" s="371"/>
      <c r="AF48" s="371"/>
      <c r="AG48" s="371"/>
      <c r="AH48" s="371"/>
      <c r="AI48" s="371"/>
      <c r="AJ48" s="371"/>
      <c r="AK48" s="371"/>
      <c r="AL48" s="374"/>
      <c r="AM48" s="374"/>
      <c r="AN48" s="371"/>
      <c r="AO48" s="371"/>
      <c r="AP48" s="371"/>
      <c r="AQ48" s="371"/>
      <c r="AR48" s="374"/>
      <c r="AS48" s="371"/>
      <c r="AT48" s="371"/>
      <c r="AU48" s="371"/>
      <c r="AV48" s="371"/>
      <c r="AW48" s="371"/>
      <c r="AX48" s="371"/>
      <c r="AY48" s="371"/>
      <c r="AZ48" s="371"/>
      <c r="BA48" s="371"/>
      <c r="BB48" s="257"/>
      <c r="BC48" s="251"/>
      <c r="BD48" s="257"/>
      <c r="BE48" s="257"/>
      <c r="BF48" s="251"/>
    </row>
    <row r="49" spans="1:58" ht="3" customHeight="1" x14ac:dyDescent="0.15">
      <c r="A49" s="369"/>
      <c r="B49" s="371"/>
      <c r="C49" s="371"/>
      <c r="D49" s="371"/>
      <c r="E49" s="371"/>
      <c r="F49" s="371"/>
      <c r="G49" s="371"/>
      <c r="H49" s="372"/>
      <c r="I49" s="371"/>
      <c r="J49" s="371"/>
      <c r="K49" s="371"/>
      <c r="L49" s="371"/>
      <c r="M49" s="371"/>
      <c r="N49" s="371"/>
      <c r="O49" s="374"/>
      <c r="P49" s="374"/>
      <c r="Q49" s="374"/>
      <c r="R49" s="374"/>
      <c r="S49" s="371"/>
      <c r="T49" s="371"/>
      <c r="U49" s="371"/>
      <c r="V49" s="371"/>
      <c r="W49" s="371"/>
      <c r="X49" s="371"/>
      <c r="Y49" s="371"/>
      <c r="Z49" s="371"/>
      <c r="AA49" s="372"/>
      <c r="AB49" s="371"/>
      <c r="AC49" s="371"/>
      <c r="AD49" s="371"/>
      <c r="AE49" s="371"/>
      <c r="AF49" s="371"/>
      <c r="AG49" s="371"/>
      <c r="AH49" s="371"/>
      <c r="AI49" s="371"/>
      <c r="AJ49" s="371"/>
      <c r="AK49" s="371"/>
      <c r="AL49" s="374"/>
      <c r="AM49" s="374"/>
      <c r="AN49" s="371"/>
      <c r="AO49" s="371"/>
      <c r="AP49" s="371"/>
      <c r="AQ49" s="371"/>
      <c r="AR49" s="374"/>
      <c r="AS49" s="371"/>
      <c r="AT49" s="371"/>
      <c r="AU49" s="371"/>
      <c r="AV49" s="371"/>
      <c r="AW49" s="371"/>
      <c r="AX49" s="371"/>
      <c r="AY49" s="371"/>
      <c r="AZ49" s="371"/>
      <c r="BA49" s="371"/>
      <c r="BB49" s="257"/>
      <c r="BC49" s="251"/>
      <c r="BD49" s="257"/>
      <c r="BE49" s="257"/>
      <c r="BF49" s="251"/>
    </row>
    <row r="50" spans="1:58" ht="3" customHeight="1" x14ac:dyDescent="0.15">
      <c r="A50" s="369"/>
      <c r="B50" s="371"/>
      <c r="C50" s="371"/>
      <c r="D50" s="371"/>
      <c r="E50" s="371"/>
      <c r="F50" s="371"/>
      <c r="G50" s="371"/>
      <c r="H50" s="372"/>
      <c r="I50" s="371"/>
      <c r="J50" s="371"/>
      <c r="K50" s="371"/>
      <c r="L50" s="371"/>
      <c r="M50" s="371"/>
      <c r="N50" s="371"/>
      <c r="O50" s="374"/>
      <c r="P50" s="374"/>
      <c r="Q50" s="374"/>
      <c r="R50" s="374"/>
      <c r="S50" s="371"/>
      <c r="T50" s="371"/>
      <c r="U50" s="371"/>
      <c r="V50" s="371"/>
      <c r="W50" s="371"/>
      <c r="X50" s="371"/>
      <c r="Y50" s="371"/>
      <c r="Z50" s="371"/>
      <c r="AA50" s="372"/>
      <c r="AB50" s="371"/>
      <c r="AC50" s="371"/>
      <c r="AD50" s="371"/>
      <c r="AE50" s="371"/>
      <c r="AF50" s="371"/>
      <c r="AG50" s="371"/>
      <c r="AH50" s="371"/>
      <c r="AI50" s="371"/>
      <c r="AJ50" s="371"/>
      <c r="AK50" s="371"/>
      <c r="AL50" s="374"/>
      <c r="AM50" s="374"/>
      <c r="AN50" s="371"/>
      <c r="AO50" s="371"/>
      <c r="AP50" s="371"/>
      <c r="AQ50" s="371"/>
      <c r="AR50" s="374"/>
      <c r="AS50" s="371"/>
      <c r="AT50" s="371"/>
      <c r="AU50" s="371"/>
      <c r="AV50" s="371"/>
      <c r="AW50" s="371"/>
      <c r="AX50" s="371"/>
      <c r="AY50" s="371"/>
      <c r="AZ50" s="371"/>
      <c r="BA50" s="371"/>
      <c r="BB50" s="257"/>
      <c r="BC50" s="251"/>
      <c r="BD50" s="257"/>
      <c r="BE50" s="257"/>
      <c r="BF50" s="251"/>
    </row>
    <row r="51" spans="1:58" ht="3" customHeight="1" x14ac:dyDescent="0.15">
      <c r="A51" s="369"/>
      <c r="B51" s="371"/>
      <c r="C51" s="371"/>
      <c r="D51" s="371"/>
      <c r="E51" s="371"/>
      <c r="F51" s="371"/>
      <c r="G51" s="371"/>
      <c r="H51" s="372"/>
      <c r="I51" s="371"/>
      <c r="J51" s="371"/>
      <c r="K51" s="371"/>
      <c r="L51" s="371"/>
      <c r="M51" s="371"/>
      <c r="N51" s="371"/>
      <c r="O51" s="374"/>
      <c r="P51" s="374"/>
      <c r="Q51" s="374"/>
      <c r="R51" s="374"/>
      <c r="S51" s="371"/>
      <c r="T51" s="371"/>
      <c r="U51" s="371"/>
      <c r="V51" s="371"/>
      <c r="W51" s="371"/>
      <c r="X51" s="371"/>
      <c r="Y51" s="371"/>
      <c r="Z51" s="371"/>
      <c r="AA51" s="372"/>
      <c r="AB51" s="371"/>
      <c r="AC51" s="371"/>
      <c r="AD51" s="371"/>
      <c r="AE51" s="371"/>
      <c r="AF51" s="371"/>
      <c r="AG51" s="371"/>
      <c r="AH51" s="371"/>
      <c r="AI51" s="371"/>
      <c r="AJ51" s="371"/>
      <c r="AK51" s="371"/>
      <c r="AL51" s="374"/>
      <c r="AM51" s="374"/>
      <c r="AN51" s="371"/>
      <c r="AO51" s="371"/>
      <c r="AP51" s="371"/>
      <c r="AQ51" s="371"/>
      <c r="AR51" s="374"/>
      <c r="AS51" s="371"/>
      <c r="AT51" s="371"/>
      <c r="AU51" s="371"/>
      <c r="AV51" s="371"/>
      <c r="AW51" s="371"/>
      <c r="AX51" s="371"/>
      <c r="AY51" s="371"/>
      <c r="AZ51" s="371"/>
      <c r="BA51" s="371"/>
      <c r="BB51" s="257"/>
      <c r="BC51" s="251"/>
      <c r="BD51" s="257"/>
      <c r="BE51" s="257"/>
      <c r="BF51" s="251"/>
    </row>
    <row r="52" spans="1:58" ht="3" customHeight="1" x14ac:dyDescent="0.15">
      <c r="A52" s="369"/>
      <c r="B52" s="371"/>
      <c r="C52" s="371"/>
      <c r="D52" s="371"/>
      <c r="E52" s="371"/>
      <c r="F52" s="371"/>
      <c r="G52" s="371"/>
      <c r="H52" s="372"/>
      <c r="I52" s="371"/>
      <c r="J52" s="371"/>
      <c r="K52" s="371"/>
      <c r="L52" s="371"/>
      <c r="M52" s="371"/>
      <c r="N52" s="371"/>
      <c r="O52" s="375"/>
      <c r="P52" s="375"/>
      <c r="Q52" s="375"/>
      <c r="R52" s="375"/>
      <c r="S52" s="371"/>
      <c r="T52" s="371"/>
      <c r="U52" s="371"/>
      <c r="V52" s="371"/>
      <c r="W52" s="371"/>
      <c r="X52" s="371"/>
      <c r="Y52" s="371"/>
      <c r="Z52" s="371"/>
      <c r="AA52" s="372"/>
      <c r="AB52" s="371"/>
      <c r="AC52" s="371"/>
      <c r="AD52" s="371"/>
      <c r="AE52" s="371"/>
      <c r="AF52" s="371"/>
      <c r="AG52" s="371"/>
      <c r="AH52" s="371"/>
      <c r="AI52" s="371"/>
      <c r="AJ52" s="371"/>
      <c r="AK52" s="371"/>
      <c r="AL52" s="375"/>
      <c r="AM52" s="375"/>
      <c r="AN52" s="371"/>
      <c r="AO52" s="371"/>
      <c r="AP52" s="371"/>
      <c r="AQ52" s="371"/>
      <c r="AR52" s="375"/>
      <c r="AS52" s="371"/>
      <c r="AT52" s="371"/>
      <c r="AU52" s="371"/>
      <c r="AV52" s="371"/>
      <c r="AW52" s="371"/>
      <c r="AX52" s="371"/>
      <c r="AY52" s="371"/>
      <c r="AZ52" s="371"/>
      <c r="BA52" s="371"/>
      <c r="BB52" s="257"/>
      <c r="BC52" s="251"/>
      <c r="BD52" s="257"/>
      <c r="BE52" s="257"/>
      <c r="BF52" s="251"/>
    </row>
    <row r="53" spans="1:58" ht="2.25" customHeight="1" x14ac:dyDescent="0.15">
      <c r="A53" s="254"/>
      <c r="B53" s="368"/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68"/>
      <c r="W53" s="368"/>
      <c r="X53" s="368"/>
      <c r="Y53" s="368"/>
      <c r="Z53" s="368"/>
      <c r="AA53" s="368"/>
      <c r="AB53" s="368"/>
      <c r="AC53" s="368"/>
      <c r="AD53" s="368"/>
      <c r="AE53" s="368"/>
      <c r="AF53" s="368"/>
      <c r="AG53" s="368"/>
      <c r="AH53" s="368"/>
      <c r="AI53" s="368"/>
      <c r="AJ53" s="368"/>
      <c r="AK53" s="368"/>
      <c r="AL53" s="368"/>
      <c r="AM53" s="368"/>
      <c r="AN53" s="368"/>
      <c r="AO53" s="368"/>
      <c r="AP53" s="368"/>
      <c r="AQ53" s="368"/>
      <c r="AR53" s="368"/>
      <c r="AS53" s="368"/>
      <c r="AT53" s="368"/>
      <c r="AU53" s="368"/>
      <c r="AV53" s="368"/>
      <c r="AW53" s="368"/>
      <c r="AX53" s="368"/>
      <c r="AY53" s="368"/>
      <c r="AZ53" s="368"/>
      <c r="BA53" s="257"/>
      <c r="BB53" s="257"/>
      <c r="BC53" s="251"/>
      <c r="BD53" s="257"/>
      <c r="BE53" s="257"/>
      <c r="BF53" s="251"/>
    </row>
    <row r="54" spans="1:58" ht="3" customHeight="1" x14ac:dyDescent="0.15">
      <c r="A54" s="369" t="s">
        <v>17</v>
      </c>
      <c r="B54" s="371"/>
      <c r="C54" s="371"/>
      <c r="D54" s="371"/>
      <c r="E54" s="371"/>
      <c r="F54" s="371"/>
      <c r="G54" s="371"/>
      <c r="H54" s="372">
        <v>11</v>
      </c>
      <c r="I54" s="371"/>
      <c r="J54" s="371"/>
      <c r="K54" s="371"/>
      <c r="L54" s="371"/>
      <c r="M54" s="373">
        <v>0</v>
      </c>
      <c r="N54" s="373">
        <v>0</v>
      </c>
      <c r="O54" s="373">
        <v>0</v>
      </c>
      <c r="P54" s="371">
        <v>8</v>
      </c>
      <c r="Q54" s="371">
        <v>8</v>
      </c>
      <c r="R54" s="371" t="s">
        <v>199</v>
      </c>
      <c r="S54" s="371" t="s">
        <v>198</v>
      </c>
      <c r="T54" s="371" t="s">
        <v>198</v>
      </c>
      <c r="U54" s="371"/>
      <c r="V54" s="371"/>
      <c r="W54" s="371"/>
      <c r="X54" s="371"/>
      <c r="Y54" s="371"/>
      <c r="Z54" s="371"/>
      <c r="AA54" s="372">
        <v>9</v>
      </c>
      <c r="AB54" s="373"/>
      <c r="AC54" s="373"/>
      <c r="AD54" s="373">
        <v>0</v>
      </c>
      <c r="AE54" s="373">
        <v>0</v>
      </c>
      <c r="AF54" s="371">
        <v>8</v>
      </c>
      <c r="AG54" s="371">
        <v>8</v>
      </c>
      <c r="AH54" s="371" t="s">
        <v>199</v>
      </c>
      <c r="AI54" s="371" t="s">
        <v>200</v>
      </c>
      <c r="AJ54" s="371" t="s">
        <v>200</v>
      </c>
      <c r="AK54" s="371" t="s">
        <v>200</v>
      </c>
      <c r="AL54" s="371" t="s">
        <v>200</v>
      </c>
      <c r="AM54" s="371" t="s">
        <v>17</v>
      </c>
      <c r="AN54" s="371" t="s">
        <v>17</v>
      </c>
      <c r="AO54" s="371" t="s">
        <v>17</v>
      </c>
      <c r="AP54" s="371" t="s">
        <v>17</v>
      </c>
      <c r="AQ54" s="371" t="s">
        <v>17</v>
      </c>
      <c r="AR54" s="371" t="s">
        <v>17</v>
      </c>
      <c r="AS54" s="371" t="s">
        <v>201</v>
      </c>
      <c r="AT54" s="371" t="s">
        <v>201</v>
      </c>
      <c r="AU54" s="371" t="s">
        <v>201</v>
      </c>
      <c r="AV54" s="371" t="s">
        <v>201</v>
      </c>
      <c r="AW54" s="371" t="s">
        <v>201</v>
      </c>
      <c r="AX54" s="371" t="s">
        <v>201</v>
      </c>
      <c r="AY54" s="371" t="s">
        <v>201</v>
      </c>
      <c r="AZ54" s="371" t="s">
        <v>201</v>
      </c>
      <c r="BA54" s="371" t="s">
        <v>201</v>
      </c>
      <c r="BB54" s="257"/>
      <c r="BC54" s="251"/>
      <c r="BD54" s="257"/>
      <c r="BE54" s="257"/>
      <c r="BF54" s="251"/>
    </row>
    <row r="55" spans="1:58" ht="3" customHeight="1" x14ac:dyDescent="0.15">
      <c r="A55" s="369"/>
      <c r="B55" s="371"/>
      <c r="C55" s="371"/>
      <c r="D55" s="371"/>
      <c r="E55" s="371"/>
      <c r="F55" s="371"/>
      <c r="G55" s="371"/>
      <c r="H55" s="372"/>
      <c r="I55" s="371"/>
      <c r="J55" s="371"/>
      <c r="K55" s="371"/>
      <c r="L55" s="371"/>
      <c r="M55" s="374"/>
      <c r="N55" s="374"/>
      <c r="O55" s="374"/>
      <c r="P55" s="371"/>
      <c r="Q55" s="371"/>
      <c r="R55" s="371"/>
      <c r="S55" s="371"/>
      <c r="T55" s="371"/>
      <c r="U55" s="371"/>
      <c r="V55" s="371"/>
      <c r="W55" s="371"/>
      <c r="X55" s="371"/>
      <c r="Y55" s="371"/>
      <c r="Z55" s="371"/>
      <c r="AA55" s="372"/>
      <c r="AB55" s="374"/>
      <c r="AC55" s="374"/>
      <c r="AD55" s="374"/>
      <c r="AE55" s="374"/>
      <c r="AF55" s="371"/>
      <c r="AG55" s="371"/>
      <c r="AH55" s="371"/>
      <c r="AI55" s="371"/>
      <c r="AJ55" s="371"/>
      <c r="AK55" s="371"/>
      <c r="AL55" s="371"/>
      <c r="AM55" s="371"/>
      <c r="AN55" s="371"/>
      <c r="AO55" s="371"/>
      <c r="AP55" s="371"/>
      <c r="AQ55" s="371"/>
      <c r="AR55" s="371"/>
      <c r="AS55" s="371"/>
      <c r="AT55" s="371"/>
      <c r="AU55" s="371"/>
      <c r="AV55" s="371"/>
      <c r="AW55" s="371"/>
      <c r="AX55" s="371"/>
      <c r="AY55" s="371"/>
      <c r="AZ55" s="371"/>
      <c r="BA55" s="371"/>
      <c r="BB55" s="257"/>
      <c r="BC55" s="251"/>
      <c r="BD55" s="257"/>
      <c r="BE55" s="257"/>
      <c r="BF55" s="251"/>
    </row>
    <row r="56" spans="1:58" ht="3" customHeight="1" x14ac:dyDescent="0.15">
      <c r="A56" s="369"/>
      <c r="B56" s="371"/>
      <c r="C56" s="371"/>
      <c r="D56" s="371"/>
      <c r="E56" s="371"/>
      <c r="F56" s="371"/>
      <c r="G56" s="371"/>
      <c r="H56" s="372"/>
      <c r="I56" s="371"/>
      <c r="J56" s="371"/>
      <c r="K56" s="371"/>
      <c r="L56" s="371"/>
      <c r="M56" s="374"/>
      <c r="N56" s="374"/>
      <c r="O56" s="374"/>
      <c r="P56" s="371"/>
      <c r="Q56" s="371"/>
      <c r="R56" s="371"/>
      <c r="S56" s="371"/>
      <c r="T56" s="371"/>
      <c r="U56" s="371"/>
      <c r="V56" s="371"/>
      <c r="W56" s="371"/>
      <c r="X56" s="371"/>
      <c r="Y56" s="371"/>
      <c r="Z56" s="371"/>
      <c r="AA56" s="372"/>
      <c r="AB56" s="374"/>
      <c r="AC56" s="374"/>
      <c r="AD56" s="374"/>
      <c r="AE56" s="374"/>
      <c r="AF56" s="371"/>
      <c r="AG56" s="371"/>
      <c r="AH56" s="371"/>
      <c r="AI56" s="371"/>
      <c r="AJ56" s="371"/>
      <c r="AK56" s="371"/>
      <c r="AL56" s="371"/>
      <c r="AM56" s="371"/>
      <c r="AN56" s="371"/>
      <c r="AO56" s="371"/>
      <c r="AP56" s="371"/>
      <c r="AQ56" s="371"/>
      <c r="AR56" s="371"/>
      <c r="AS56" s="371"/>
      <c r="AT56" s="371"/>
      <c r="AU56" s="371"/>
      <c r="AV56" s="371"/>
      <c r="AW56" s="371"/>
      <c r="AX56" s="371"/>
      <c r="AY56" s="371"/>
      <c r="AZ56" s="371"/>
      <c r="BA56" s="371"/>
      <c r="BB56" s="257"/>
      <c r="BC56" s="251"/>
      <c r="BD56" s="257"/>
      <c r="BE56" s="257"/>
      <c r="BF56" s="251"/>
    </row>
    <row r="57" spans="1:58" ht="3" customHeight="1" x14ac:dyDescent="0.15">
      <c r="A57" s="369"/>
      <c r="B57" s="371"/>
      <c r="C57" s="371"/>
      <c r="D57" s="371"/>
      <c r="E57" s="371"/>
      <c r="F57" s="371"/>
      <c r="G57" s="371"/>
      <c r="H57" s="372"/>
      <c r="I57" s="371"/>
      <c r="J57" s="371"/>
      <c r="K57" s="371"/>
      <c r="L57" s="371"/>
      <c r="M57" s="374"/>
      <c r="N57" s="374"/>
      <c r="O57" s="374"/>
      <c r="P57" s="371"/>
      <c r="Q57" s="371"/>
      <c r="R57" s="371"/>
      <c r="S57" s="371"/>
      <c r="T57" s="371"/>
      <c r="U57" s="371"/>
      <c r="V57" s="371"/>
      <c r="W57" s="371"/>
      <c r="X57" s="371"/>
      <c r="Y57" s="371"/>
      <c r="Z57" s="371"/>
      <c r="AA57" s="372"/>
      <c r="AB57" s="374"/>
      <c r="AC57" s="374"/>
      <c r="AD57" s="374"/>
      <c r="AE57" s="374"/>
      <c r="AF57" s="371"/>
      <c r="AG57" s="371"/>
      <c r="AH57" s="371"/>
      <c r="AI57" s="371"/>
      <c r="AJ57" s="371"/>
      <c r="AK57" s="371"/>
      <c r="AL57" s="371"/>
      <c r="AM57" s="371"/>
      <c r="AN57" s="371"/>
      <c r="AO57" s="371"/>
      <c r="AP57" s="371"/>
      <c r="AQ57" s="371"/>
      <c r="AR57" s="371"/>
      <c r="AS57" s="371"/>
      <c r="AT57" s="371"/>
      <c r="AU57" s="371"/>
      <c r="AV57" s="371"/>
      <c r="AW57" s="371"/>
      <c r="AX57" s="371"/>
      <c r="AY57" s="371"/>
      <c r="AZ57" s="371"/>
      <c r="BA57" s="371"/>
      <c r="BB57" s="257"/>
      <c r="BC57" s="251"/>
      <c r="BD57" s="257"/>
      <c r="BE57" s="257"/>
      <c r="BF57" s="251"/>
    </row>
    <row r="58" spans="1:58" ht="3" customHeight="1" x14ac:dyDescent="0.15">
      <c r="A58" s="369"/>
      <c r="B58" s="371"/>
      <c r="C58" s="371"/>
      <c r="D58" s="371"/>
      <c r="E58" s="371"/>
      <c r="F58" s="371"/>
      <c r="G58" s="371"/>
      <c r="H58" s="372"/>
      <c r="I58" s="371"/>
      <c r="J58" s="371"/>
      <c r="K58" s="371"/>
      <c r="L58" s="371"/>
      <c r="M58" s="374"/>
      <c r="N58" s="374"/>
      <c r="O58" s="374"/>
      <c r="P58" s="371"/>
      <c r="Q58" s="371"/>
      <c r="R58" s="371"/>
      <c r="S58" s="371"/>
      <c r="T58" s="371"/>
      <c r="U58" s="371"/>
      <c r="V58" s="371"/>
      <c r="W58" s="371"/>
      <c r="X58" s="371"/>
      <c r="Y58" s="371"/>
      <c r="Z58" s="371"/>
      <c r="AA58" s="372"/>
      <c r="AB58" s="374"/>
      <c r="AC58" s="374"/>
      <c r="AD58" s="374"/>
      <c r="AE58" s="374"/>
      <c r="AF58" s="371"/>
      <c r="AG58" s="371"/>
      <c r="AH58" s="371"/>
      <c r="AI58" s="371"/>
      <c r="AJ58" s="371"/>
      <c r="AK58" s="371"/>
      <c r="AL58" s="371"/>
      <c r="AM58" s="371"/>
      <c r="AN58" s="371"/>
      <c r="AO58" s="371"/>
      <c r="AP58" s="371"/>
      <c r="AQ58" s="371"/>
      <c r="AR58" s="371"/>
      <c r="AS58" s="371"/>
      <c r="AT58" s="371"/>
      <c r="AU58" s="371"/>
      <c r="AV58" s="371"/>
      <c r="AW58" s="371"/>
      <c r="AX58" s="371"/>
      <c r="AY58" s="371"/>
      <c r="AZ58" s="371"/>
      <c r="BA58" s="371"/>
      <c r="BB58" s="257"/>
      <c r="BC58" s="251"/>
      <c r="BD58" s="257"/>
      <c r="BE58" s="257"/>
      <c r="BF58" s="251"/>
    </row>
    <row r="59" spans="1:58" ht="3" customHeight="1" x14ac:dyDescent="0.15">
      <c r="A59" s="369"/>
      <c r="B59" s="371"/>
      <c r="C59" s="371"/>
      <c r="D59" s="371"/>
      <c r="E59" s="371"/>
      <c r="F59" s="371"/>
      <c r="G59" s="371"/>
      <c r="H59" s="372"/>
      <c r="I59" s="371"/>
      <c r="J59" s="371"/>
      <c r="K59" s="371"/>
      <c r="L59" s="371"/>
      <c r="M59" s="375"/>
      <c r="N59" s="375"/>
      <c r="O59" s="375"/>
      <c r="P59" s="371"/>
      <c r="Q59" s="371"/>
      <c r="R59" s="371"/>
      <c r="S59" s="371"/>
      <c r="T59" s="371"/>
      <c r="U59" s="371"/>
      <c r="V59" s="371"/>
      <c r="W59" s="371"/>
      <c r="X59" s="371"/>
      <c r="Y59" s="371"/>
      <c r="Z59" s="371"/>
      <c r="AA59" s="372"/>
      <c r="AB59" s="375"/>
      <c r="AC59" s="375"/>
      <c r="AD59" s="375"/>
      <c r="AE59" s="375"/>
      <c r="AF59" s="371"/>
      <c r="AG59" s="371"/>
      <c r="AH59" s="371"/>
      <c r="AI59" s="371"/>
      <c r="AJ59" s="371"/>
      <c r="AK59" s="371"/>
      <c r="AL59" s="371"/>
      <c r="AM59" s="371"/>
      <c r="AN59" s="371"/>
      <c r="AO59" s="371"/>
      <c r="AP59" s="371"/>
      <c r="AQ59" s="371"/>
      <c r="AR59" s="371"/>
      <c r="AS59" s="371"/>
      <c r="AT59" s="371"/>
      <c r="AU59" s="371"/>
      <c r="AV59" s="371"/>
      <c r="AW59" s="371"/>
      <c r="AX59" s="371"/>
      <c r="AY59" s="371"/>
      <c r="AZ59" s="371"/>
      <c r="BA59" s="371"/>
      <c r="BB59" s="257"/>
      <c r="BC59" s="251"/>
      <c r="BD59" s="257"/>
      <c r="BE59" s="257"/>
      <c r="BF59" s="251"/>
    </row>
    <row r="60" spans="1:58" ht="2.25" customHeight="1" x14ac:dyDescent="0.15">
      <c r="A60" s="254"/>
      <c r="B60" s="368"/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68"/>
      <c r="W60" s="368"/>
      <c r="X60" s="368"/>
      <c r="Y60" s="368"/>
      <c r="Z60" s="368"/>
      <c r="AA60" s="368"/>
      <c r="AB60" s="368"/>
      <c r="AC60" s="368"/>
      <c r="AD60" s="368"/>
      <c r="AE60" s="368"/>
      <c r="AF60" s="368"/>
      <c r="AG60" s="368"/>
      <c r="AH60" s="368"/>
      <c r="AI60" s="368"/>
      <c r="AJ60" s="368"/>
      <c r="AK60" s="368"/>
      <c r="AL60" s="368"/>
      <c r="AM60" s="368"/>
      <c r="AN60" s="368"/>
      <c r="AO60" s="368"/>
      <c r="AP60" s="368"/>
      <c r="AQ60" s="368"/>
      <c r="AR60" s="368"/>
      <c r="AS60" s="368"/>
      <c r="AT60" s="368"/>
      <c r="AU60" s="368"/>
      <c r="AV60" s="368"/>
      <c r="AW60" s="368"/>
      <c r="AX60" s="368"/>
      <c r="AY60" s="368"/>
      <c r="AZ60" s="368"/>
      <c r="BA60" s="257"/>
      <c r="BB60" s="257"/>
      <c r="BC60" s="251"/>
      <c r="BD60" s="257"/>
      <c r="BE60" s="257"/>
      <c r="BF60" s="251"/>
    </row>
    <row r="61" spans="1:58" ht="12.75" customHeight="1" x14ac:dyDescent="0.15">
      <c r="A61" s="376" t="s">
        <v>18</v>
      </c>
      <c r="B61" s="376"/>
      <c r="C61" s="376"/>
      <c r="D61" s="376"/>
      <c r="E61" s="376"/>
      <c r="F61" s="376"/>
      <c r="G61" s="256"/>
      <c r="H61" s="377" t="s">
        <v>202</v>
      </c>
      <c r="I61" s="377"/>
      <c r="J61" s="377"/>
      <c r="K61" s="377"/>
      <c r="L61" s="377"/>
      <c r="M61" s="377"/>
      <c r="N61" s="377"/>
      <c r="O61" s="377"/>
      <c r="P61" s="377"/>
      <c r="Q61" s="377"/>
      <c r="R61" s="377"/>
      <c r="S61" s="377"/>
      <c r="T61" s="377"/>
      <c r="U61" s="377"/>
      <c r="V61" s="377"/>
      <c r="W61" s="377"/>
      <c r="X61" s="251"/>
      <c r="Y61" s="256" t="s">
        <v>203</v>
      </c>
      <c r="Z61" s="378" t="s">
        <v>204</v>
      </c>
      <c r="AA61" s="378"/>
      <c r="AB61" s="378"/>
      <c r="AC61" s="378"/>
      <c r="AD61" s="378"/>
      <c r="AE61" s="378"/>
      <c r="AF61" s="378"/>
      <c r="AG61" s="251"/>
      <c r="AH61" s="251"/>
      <c r="AI61" s="251"/>
      <c r="AJ61" s="251"/>
      <c r="AK61" s="251"/>
      <c r="AL61" s="251"/>
      <c r="AM61" s="251"/>
      <c r="AN61" s="251"/>
      <c r="AO61" s="258"/>
      <c r="AP61" s="251"/>
      <c r="AQ61" s="251"/>
      <c r="AR61" s="25"/>
      <c r="AS61" s="378"/>
      <c r="AT61" s="378"/>
      <c r="AU61" s="378"/>
      <c r="AV61" s="378"/>
      <c r="AW61" s="378"/>
      <c r="AX61" s="378"/>
      <c r="AY61" s="378"/>
      <c r="AZ61" s="378"/>
      <c r="BA61" s="378"/>
      <c r="BB61" s="378"/>
      <c r="BC61" s="378"/>
      <c r="BD61" s="378"/>
      <c r="BE61" s="378"/>
      <c r="BF61" s="378"/>
    </row>
    <row r="62" spans="1:58" ht="3.75" customHeight="1" x14ac:dyDescent="0.15">
      <c r="A62" s="251"/>
      <c r="B62" s="251"/>
      <c r="C62" s="251"/>
      <c r="D62" s="251"/>
      <c r="E62" s="251"/>
      <c r="F62" s="251"/>
      <c r="G62" s="251"/>
      <c r="H62" s="251"/>
      <c r="I62" s="251"/>
      <c r="J62" s="251"/>
      <c r="K62" s="251"/>
      <c r="L62" s="251"/>
      <c r="M62" s="251"/>
      <c r="N62" s="251"/>
      <c r="O62" s="251"/>
      <c r="P62" s="251"/>
      <c r="Q62" s="251"/>
      <c r="R62" s="251"/>
      <c r="S62" s="251"/>
      <c r="T62" s="251"/>
      <c r="U62" s="251"/>
      <c r="V62" s="251"/>
      <c r="W62" s="251"/>
      <c r="X62" s="251"/>
      <c r="Y62" s="251"/>
      <c r="Z62" s="251"/>
      <c r="AA62" s="258"/>
      <c r="AB62" s="251"/>
      <c r="AC62" s="251"/>
      <c r="AD62" s="251"/>
      <c r="AE62" s="251"/>
      <c r="AF62" s="251"/>
      <c r="AG62" s="251"/>
      <c r="AH62" s="251"/>
      <c r="AI62" s="251"/>
      <c r="AJ62" s="251"/>
      <c r="AK62" s="251"/>
      <c r="AL62" s="251"/>
      <c r="AM62" s="251"/>
      <c r="AN62" s="251"/>
      <c r="AO62" s="251"/>
      <c r="AP62" s="251"/>
      <c r="AQ62" s="251"/>
      <c r="AR62" s="251"/>
      <c r="AS62" s="251"/>
      <c r="AT62" s="251"/>
      <c r="AU62" s="251"/>
      <c r="AV62" s="251"/>
      <c r="AW62" s="251"/>
      <c r="AX62" s="251"/>
      <c r="AY62" s="251"/>
      <c r="AZ62" s="251"/>
      <c r="BA62" s="251"/>
      <c r="BB62" s="257"/>
      <c r="BC62" s="251"/>
      <c r="BD62" s="257"/>
      <c r="BE62" s="257"/>
      <c r="BF62" s="251"/>
    </row>
    <row r="63" spans="1:58" ht="12" customHeight="1" x14ac:dyDescent="0.15">
      <c r="A63" s="251"/>
      <c r="B63" s="251"/>
      <c r="C63" s="251"/>
      <c r="D63" s="251"/>
      <c r="E63" s="251"/>
      <c r="F63" s="251"/>
      <c r="G63" s="256" t="s">
        <v>15</v>
      </c>
      <c r="H63" s="377" t="s">
        <v>205</v>
      </c>
      <c r="I63" s="377"/>
      <c r="J63" s="377"/>
      <c r="K63" s="377"/>
      <c r="L63" s="377"/>
      <c r="M63" s="377"/>
      <c r="N63" s="377"/>
      <c r="O63" s="377"/>
      <c r="P63" s="377"/>
      <c r="Q63" s="377"/>
      <c r="R63" s="251"/>
      <c r="S63" s="251"/>
      <c r="T63" s="251"/>
      <c r="U63" s="257"/>
      <c r="V63" s="251"/>
      <c r="W63" s="251"/>
      <c r="X63" s="251"/>
      <c r="Y63" s="256" t="s">
        <v>144</v>
      </c>
      <c r="Z63" s="377" t="s">
        <v>206</v>
      </c>
      <c r="AA63" s="377"/>
      <c r="AB63" s="377"/>
      <c r="AC63" s="377"/>
      <c r="AD63" s="377"/>
      <c r="AE63" s="377"/>
      <c r="AF63" s="377"/>
      <c r="AG63" s="377"/>
      <c r="AH63" s="377"/>
      <c r="AI63" s="377"/>
      <c r="AJ63" s="377"/>
      <c r="AK63" s="377"/>
      <c r="AL63" s="377"/>
      <c r="AM63" s="377"/>
      <c r="AN63" s="377"/>
      <c r="AO63" s="377"/>
      <c r="AP63" s="377"/>
      <c r="AQ63" s="251"/>
      <c r="AR63" s="256" t="s">
        <v>17</v>
      </c>
      <c r="AS63" s="378" t="s">
        <v>207</v>
      </c>
      <c r="AT63" s="378"/>
      <c r="AU63" s="378"/>
      <c r="AV63" s="378"/>
      <c r="AW63" s="378"/>
      <c r="AX63" s="378"/>
      <c r="AY63" s="378"/>
      <c r="AZ63" s="378"/>
      <c r="BA63" s="378"/>
      <c r="BB63" s="378"/>
      <c r="BC63" s="378"/>
      <c r="BD63" s="257"/>
      <c r="BE63" s="257"/>
      <c r="BF63" s="251"/>
    </row>
    <row r="64" spans="1:58" ht="3.75" customHeight="1" x14ac:dyDescent="0.15">
      <c r="A64" s="251"/>
      <c r="B64" s="251"/>
      <c r="C64" s="251"/>
      <c r="D64" s="251"/>
      <c r="E64" s="251"/>
      <c r="F64" s="251"/>
      <c r="G64" s="251"/>
      <c r="H64" s="251"/>
      <c r="I64" s="251"/>
      <c r="J64" s="251"/>
      <c r="K64" s="251"/>
      <c r="L64" s="251"/>
      <c r="M64" s="251"/>
      <c r="N64" s="251"/>
      <c r="O64" s="251"/>
      <c r="P64" s="251"/>
      <c r="Q64" s="251"/>
      <c r="R64" s="251"/>
      <c r="S64" s="251"/>
      <c r="T64" s="251"/>
      <c r="U64" s="251"/>
      <c r="V64" s="251"/>
      <c r="W64" s="251"/>
      <c r="X64" s="251"/>
      <c r="Y64" s="251"/>
      <c r="Z64" s="251"/>
      <c r="AA64" s="251"/>
      <c r="AB64" s="251"/>
      <c r="AC64" s="251"/>
      <c r="AD64" s="251"/>
      <c r="AE64" s="251"/>
      <c r="AF64" s="251"/>
      <c r="AG64" s="251"/>
      <c r="AH64" s="251"/>
      <c r="AI64" s="251"/>
      <c r="AJ64" s="251"/>
      <c r="AK64" s="251"/>
      <c r="AL64" s="251"/>
      <c r="AM64" s="251"/>
      <c r="AN64" s="251"/>
      <c r="AO64" s="251"/>
      <c r="AP64" s="251"/>
      <c r="AQ64" s="251"/>
      <c r="AR64" s="251"/>
      <c r="AS64" s="251"/>
      <c r="AT64" s="251"/>
      <c r="AU64" s="251"/>
      <c r="AV64" s="251"/>
      <c r="AW64" s="251"/>
      <c r="AX64" s="251"/>
      <c r="AY64" s="251"/>
      <c r="AZ64" s="251"/>
      <c r="BA64" s="251"/>
      <c r="BB64" s="257"/>
      <c r="BC64" s="251"/>
      <c r="BD64" s="257"/>
      <c r="BE64" s="257"/>
      <c r="BF64" s="251"/>
    </row>
    <row r="65" spans="1:58" ht="12.75" customHeight="1" x14ac:dyDescent="0.15">
      <c r="A65" s="251"/>
      <c r="B65" s="251"/>
      <c r="C65" s="251"/>
      <c r="D65" s="251"/>
      <c r="E65" s="251"/>
      <c r="F65" s="251"/>
      <c r="G65" s="256" t="s">
        <v>198</v>
      </c>
      <c r="H65" s="377" t="s">
        <v>208</v>
      </c>
      <c r="I65" s="377"/>
      <c r="J65" s="377"/>
      <c r="K65" s="377"/>
      <c r="L65" s="377"/>
      <c r="M65" s="377"/>
      <c r="N65" s="377"/>
      <c r="O65" s="377"/>
      <c r="P65" s="377"/>
      <c r="Q65" s="377"/>
      <c r="R65" s="251"/>
      <c r="S65" s="251"/>
      <c r="T65" s="251"/>
      <c r="U65" s="257"/>
      <c r="V65" s="251"/>
      <c r="W65" s="251"/>
      <c r="X65" s="251"/>
      <c r="Y65" s="256" t="s">
        <v>196</v>
      </c>
      <c r="Z65" s="377" t="s">
        <v>209</v>
      </c>
      <c r="AA65" s="377"/>
      <c r="AB65" s="377"/>
      <c r="AC65" s="377"/>
      <c r="AD65" s="377"/>
      <c r="AE65" s="377"/>
      <c r="AF65" s="377"/>
      <c r="AG65" s="377"/>
      <c r="AH65" s="377"/>
      <c r="AI65" s="377"/>
      <c r="AJ65" s="377"/>
      <c r="AK65" s="377"/>
      <c r="AL65" s="377"/>
      <c r="AM65" s="377"/>
      <c r="AN65" s="377"/>
      <c r="AO65" s="377"/>
      <c r="AP65" s="377"/>
      <c r="AQ65" s="251"/>
      <c r="AR65" s="256" t="s">
        <v>201</v>
      </c>
      <c r="AS65" s="377" t="s">
        <v>210</v>
      </c>
      <c r="AT65" s="377"/>
      <c r="AU65" s="377"/>
      <c r="AV65" s="377"/>
      <c r="AW65" s="377"/>
      <c r="AX65" s="377"/>
      <c r="AY65" s="377"/>
      <c r="AZ65" s="377"/>
      <c r="BA65" s="257"/>
      <c r="BB65" s="257"/>
      <c r="BC65" s="251"/>
      <c r="BD65" s="257"/>
      <c r="BE65" s="257"/>
      <c r="BF65" s="251"/>
    </row>
    <row r="66" spans="1:58" ht="12.75" customHeight="1" x14ac:dyDescent="0.15">
      <c r="A66" s="251"/>
      <c r="B66" s="251"/>
      <c r="C66" s="251"/>
      <c r="D66" s="251"/>
      <c r="E66" s="251"/>
      <c r="F66" s="251"/>
      <c r="G66" s="251"/>
      <c r="H66" s="251"/>
      <c r="I66" s="251"/>
      <c r="J66" s="251"/>
      <c r="K66" s="251"/>
      <c r="L66" s="251"/>
      <c r="M66" s="251"/>
      <c r="N66" s="251"/>
      <c r="O66" s="251"/>
      <c r="P66" s="251"/>
      <c r="Q66" s="251"/>
      <c r="R66" s="251"/>
      <c r="S66" s="251"/>
      <c r="T66" s="251"/>
      <c r="U66" s="251"/>
      <c r="V66" s="251"/>
      <c r="W66" s="251"/>
      <c r="X66" s="251"/>
      <c r="Y66" s="251"/>
      <c r="Z66" s="251"/>
      <c r="AA66" s="251"/>
      <c r="AB66" s="251"/>
      <c r="AC66" s="251"/>
      <c r="AD66" s="251"/>
      <c r="AE66" s="251"/>
      <c r="AF66" s="251"/>
      <c r="AG66" s="251"/>
      <c r="AH66" s="251"/>
      <c r="AI66" s="251"/>
      <c r="AJ66" s="251"/>
      <c r="AK66" s="251"/>
      <c r="AL66" s="251"/>
      <c r="AM66" s="251"/>
      <c r="AN66" s="251"/>
      <c r="AO66" s="251"/>
      <c r="AP66" s="251"/>
      <c r="AQ66" s="251"/>
      <c r="AR66" s="251"/>
      <c r="AS66" s="251"/>
      <c r="AT66" s="251"/>
      <c r="AU66" s="251"/>
      <c r="AV66" s="251"/>
      <c r="AW66" s="251"/>
      <c r="AX66" s="251"/>
      <c r="AY66" s="251"/>
      <c r="AZ66" s="251"/>
      <c r="BA66" s="251"/>
      <c r="BB66" s="257"/>
      <c r="BC66" s="251"/>
      <c r="BD66" s="257"/>
      <c r="BE66" s="257"/>
      <c r="BF66" s="251"/>
    </row>
    <row r="67" spans="1:58" ht="18" customHeight="1" x14ac:dyDescent="0.15">
      <c r="A67" s="381" t="s">
        <v>211</v>
      </c>
      <c r="B67" s="381"/>
      <c r="C67" s="381"/>
      <c r="D67" s="381"/>
      <c r="E67" s="381"/>
      <c r="F67" s="381"/>
      <c r="G67" s="381"/>
      <c r="H67" s="381"/>
      <c r="I67" s="381"/>
      <c r="J67" s="381"/>
      <c r="K67" s="381"/>
      <c r="L67" s="381"/>
      <c r="M67" s="381"/>
      <c r="N67" s="381"/>
      <c r="O67" s="381"/>
      <c r="P67" s="381"/>
      <c r="Q67" s="381"/>
      <c r="R67" s="381"/>
      <c r="S67" s="381"/>
      <c r="T67" s="381"/>
      <c r="U67" s="381"/>
      <c r="V67" s="381"/>
      <c r="W67" s="381"/>
      <c r="X67" s="381"/>
      <c r="Y67" s="381"/>
      <c r="Z67" s="381"/>
      <c r="AA67" s="381"/>
      <c r="AB67" s="381"/>
      <c r="AC67" s="381"/>
      <c r="AD67" s="381"/>
      <c r="AE67" s="381"/>
      <c r="AF67" s="381"/>
      <c r="AG67" s="381"/>
      <c r="AH67" s="381"/>
      <c r="AI67" s="381"/>
      <c r="AJ67" s="381"/>
      <c r="AK67" s="381"/>
      <c r="AL67" s="381"/>
      <c r="AM67" s="381"/>
      <c r="AN67" s="381"/>
      <c r="AO67" s="381"/>
      <c r="AP67" s="381"/>
      <c r="AQ67" s="381"/>
      <c r="AR67" s="381"/>
      <c r="AS67" s="381"/>
      <c r="AT67" s="381"/>
      <c r="AU67" s="381"/>
      <c r="AV67" s="381"/>
      <c r="AW67" s="381"/>
      <c r="AX67" s="381"/>
      <c r="AY67" s="381"/>
      <c r="AZ67" s="381"/>
      <c r="BA67" s="257"/>
      <c r="BB67" s="257"/>
      <c r="BC67" s="251"/>
      <c r="BD67" s="257"/>
      <c r="BE67" s="257"/>
      <c r="BF67" s="251"/>
    </row>
    <row r="68" spans="1:58" ht="3" customHeight="1" x14ac:dyDescent="0.15">
      <c r="A68" s="381"/>
      <c r="B68" s="381"/>
      <c r="C68" s="381"/>
      <c r="D68" s="381"/>
      <c r="E68" s="381"/>
      <c r="F68" s="381"/>
      <c r="G68" s="381"/>
      <c r="H68" s="381"/>
      <c r="I68" s="381"/>
      <c r="J68" s="381"/>
      <c r="K68" s="381"/>
      <c r="L68" s="381"/>
      <c r="M68" s="381"/>
      <c r="N68" s="381"/>
      <c r="O68" s="381"/>
      <c r="P68" s="381"/>
      <c r="Q68" s="381"/>
      <c r="R68" s="381"/>
      <c r="S68" s="381"/>
      <c r="T68" s="381"/>
      <c r="U68" s="381"/>
      <c r="V68" s="381"/>
      <c r="W68" s="381"/>
      <c r="X68" s="381"/>
      <c r="Y68" s="381"/>
      <c r="Z68" s="381"/>
      <c r="AA68" s="381"/>
      <c r="AB68" s="381"/>
      <c r="AC68" s="381"/>
      <c r="AD68" s="381"/>
      <c r="AE68" s="381"/>
      <c r="AF68" s="381"/>
      <c r="AG68" s="381"/>
      <c r="AH68" s="381"/>
      <c r="AI68" s="381"/>
      <c r="AJ68" s="381"/>
      <c r="AK68" s="381"/>
      <c r="AL68" s="381"/>
      <c r="AM68" s="381"/>
      <c r="AN68" s="381"/>
      <c r="AO68" s="381"/>
      <c r="AP68" s="381"/>
      <c r="AQ68" s="381"/>
      <c r="AR68" s="381"/>
      <c r="AS68" s="381"/>
      <c r="AT68" s="381"/>
      <c r="AU68" s="381"/>
      <c r="AV68" s="381"/>
      <c r="AW68" s="381"/>
      <c r="AX68" s="381"/>
      <c r="AY68" s="381"/>
      <c r="AZ68" s="381"/>
      <c r="BA68" s="381"/>
      <c r="BB68" s="381"/>
      <c r="BC68" s="381"/>
      <c r="BD68" s="381"/>
      <c r="BE68" s="381"/>
      <c r="BF68" s="381"/>
    </row>
    <row r="69" spans="1:58" ht="12.75" customHeight="1" x14ac:dyDescent="0.15">
      <c r="A69" s="367" t="s">
        <v>105</v>
      </c>
      <c r="B69" s="379" t="s">
        <v>212</v>
      </c>
      <c r="C69" s="379"/>
      <c r="D69" s="379"/>
      <c r="E69" s="379"/>
      <c r="F69" s="379"/>
      <c r="G69" s="379"/>
      <c r="H69" s="379"/>
      <c r="I69" s="379"/>
      <c r="J69" s="379"/>
      <c r="K69" s="379"/>
      <c r="L69" s="379"/>
      <c r="M69" s="379"/>
      <c r="N69" s="379"/>
      <c r="O69" s="379"/>
      <c r="P69" s="379"/>
      <c r="Q69" s="379"/>
      <c r="R69" s="379"/>
      <c r="S69" s="379"/>
      <c r="T69" s="379" t="s">
        <v>19</v>
      </c>
      <c r="U69" s="379"/>
      <c r="V69" s="379"/>
      <c r="W69" s="379"/>
      <c r="X69" s="379"/>
      <c r="Y69" s="379"/>
      <c r="Z69" s="379"/>
      <c r="AA69" s="379"/>
      <c r="AB69" s="379"/>
      <c r="AC69" s="379" t="s">
        <v>213</v>
      </c>
      <c r="AD69" s="379"/>
      <c r="AE69" s="379"/>
      <c r="AF69" s="379"/>
      <c r="AG69" s="379"/>
      <c r="AH69" s="379"/>
      <c r="AI69" s="379"/>
      <c r="AJ69" s="379"/>
      <c r="AK69" s="379"/>
      <c r="AL69" s="379"/>
      <c r="AM69" s="379"/>
      <c r="AN69" s="379"/>
      <c r="AO69" s="379"/>
      <c r="AP69" s="379"/>
      <c r="AQ69" s="379"/>
      <c r="AR69" s="379"/>
      <c r="AS69" s="379"/>
      <c r="AT69" s="379"/>
      <c r="AU69" s="379"/>
      <c r="AV69" s="379"/>
      <c r="AW69" s="379"/>
      <c r="AX69" s="367" t="s">
        <v>91</v>
      </c>
      <c r="AY69" s="367"/>
      <c r="AZ69" s="367"/>
      <c r="BA69" s="379" t="s">
        <v>13</v>
      </c>
      <c r="BB69" s="379"/>
      <c r="BC69" s="379"/>
      <c r="BD69" s="379" t="s">
        <v>14</v>
      </c>
      <c r="BE69" s="379"/>
      <c r="BF69" s="379"/>
    </row>
    <row r="70" spans="1:58" ht="32.25" customHeight="1" x14ac:dyDescent="0.15">
      <c r="A70" s="367"/>
      <c r="B70" s="379"/>
      <c r="C70" s="379"/>
      <c r="D70" s="379"/>
      <c r="E70" s="379"/>
      <c r="F70" s="379"/>
      <c r="G70" s="379"/>
      <c r="H70" s="379"/>
      <c r="I70" s="379"/>
      <c r="J70" s="379"/>
      <c r="K70" s="379"/>
      <c r="L70" s="379"/>
      <c r="M70" s="379"/>
      <c r="N70" s="379"/>
      <c r="O70" s="379"/>
      <c r="P70" s="379"/>
      <c r="Q70" s="379"/>
      <c r="R70" s="379"/>
      <c r="S70" s="379"/>
      <c r="T70" s="379"/>
      <c r="U70" s="379"/>
      <c r="V70" s="379"/>
      <c r="W70" s="379"/>
      <c r="X70" s="379"/>
      <c r="Y70" s="379"/>
      <c r="Z70" s="379"/>
      <c r="AA70" s="379"/>
      <c r="AB70" s="379"/>
      <c r="AC70" s="379" t="s">
        <v>12</v>
      </c>
      <c r="AD70" s="379"/>
      <c r="AE70" s="379"/>
      <c r="AF70" s="379"/>
      <c r="AG70" s="379"/>
      <c r="AH70" s="379"/>
      <c r="AI70" s="379"/>
      <c r="AJ70" s="379" t="s">
        <v>30</v>
      </c>
      <c r="AK70" s="379"/>
      <c r="AL70" s="379"/>
      <c r="AM70" s="379"/>
      <c r="AN70" s="379"/>
      <c r="AO70" s="379"/>
      <c r="AP70" s="379"/>
      <c r="AQ70" s="379" t="s">
        <v>31</v>
      </c>
      <c r="AR70" s="379"/>
      <c r="AS70" s="379"/>
      <c r="AT70" s="379"/>
      <c r="AU70" s="379"/>
      <c r="AV70" s="379"/>
      <c r="AW70" s="379"/>
      <c r="AX70" s="379" t="s">
        <v>214</v>
      </c>
      <c r="AY70" s="379"/>
      <c r="AZ70" s="379"/>
      <c r="BA70" s="379"/>
      <c r="BB70" s="380"/>
      <c r="BC70" s="379"/>
      <c r="BD70" s="379"/>
      <c r="BE70" s="380"/>
      <c r="BF70" s="379"/>
    </row>
    <row r="71" spans="1:58" ht="12" customHeight="1" x14ac:dyDescent="0.15">
      <c r="A71" s="367"/>
      <c r="B71" s="379" t="s">
        <v>14</v>
      </c>
      <c r="C71" s="379"/>
      <c r="D71" s="379"/>
      <c r="E71" s="379"/>
      <c r="F71" s="379"/>
      <c r="G71" s="379"/>
      <c r="H71" s="379" t="s">
        <v>215</v>
      </c>
      <c r="I71" s="379"/>
      <c r="J71" s="379"/>
      <c r="K71" s="379"/>
      <c r="L71" s="379"/>
      <c r="M71" s="379"/>
      <c r="N71" s="379" t="s">
        <v>216</v>
      </c>
      <c r="O71" s="379"/>
      <c r="P71" s="379"/>
      <c r="Q71" s="379"/>
      <c r="R71" s="379"/>
      <c r="S71" s="379"/>
      <c r="T71" s="379" t="s">
        <v>14</v>
      </c>
      <c r="U71" s="379"/>
      <c r="V71" s="379"/>
      <c r="W71" s="379" t="s">
        <v>215</v>
      </c>
      <c r="X71" s="379"/>
      <c r="Y71" s="379"/>
      <c r="Z71" s="379" t="s">
        <v>216</v>
      </c>
      <c r="AA71" s="379"/>
      <c r="AB71" s="379"/>
      <c r="AC71" s="379" t="s">
        <v>14</v>
      </c>
      <c r="AD71" s="379"/>
      <c r="AE71" s="379"/>
      <c r="AF71" s="379" t="s">
        <v>215</v>
      </c>
      <c r="AG71" s="379"/>
      <c r="AH71" s="379" t="s">
        <v>216</v>
      </c>
      <c r="AI71" s="379"/>
      <c r="AJ71" s="379" t="s">
        <v>14</v>
      </c>
      <c r="AK71" s="379"/>
      <c r="AL71" s="379"/>
      <c r="AM71" s="379" t="s">
        <v>215</v>
      </c>
      <c r="AN71" s="379"/>
      <c r="AO71" s="379" t="s">
        <v>216</v>
      </c>
      <c r="AP71" s="379"/>
      <c r="AQ71" s="379" t="s">
        <v>14</v>
      </c>
      <c r="AR71" s="379"/>
      <c r="AS71" s="379"/>
      <c r="AT71" s="379" t="s">
        <v>215</v>
      </c>
      <c r="AU71" s="379"/>
      <c r="AV71" s="379" t="s">
        <v>216</v>
      </c>
      <c r="AW71" s="379"/>
      <c r="AX71" s="379"/>
      <c r="AY71" s="379"/>
      <c r="AZ71" s="379"/>
      <c r="BA71" s="379"/>
      <c r="BB71" s="379"/>
      <c r="BC71" s="379"/>
      <c r="BD71" s="379"/>
      <c r="BE71" s="379"/>
      <c r="BF71" s="379"/>
    </row>
    <row r="72" spans="1:58" ht="21.75" customHeight="1" x14ac:dyDescent="0.15">
      <c r="A72" s="367"/>
      <c r="B72" s="382" t="s">
        <v>217</v>
      </c>
      <c r="C72" s="382"/>
      <c r="D72" s="382"/>
      <c r="E72" s="383" t="s">
        <v>218</v>
      </c>
      <c r="F72" s="383"/>
      <c r="G72" s="383"/>
      <c r="H72" s="382" t="s">
        <v>217</v>
      </c>
      <c r="I72" s="382"/>
      <c r="J72" s="382"/>
      <c r="K72" s="383" t="s">
        <v>218</v>
      </c>
      <c r="L72" s="383"/>
      <c r="M72" s="383"/>
      <c r="N72" s="382" t="s">
        <v>217</v>
      </c>
      <c r="O72" s="382"/>
      <c r="P72" s="382"/>
      <c r="Q72" s="383" t="s">
        <v>218</v>
      </c>
      <c r="R72" s="383"/>
      <c r="S72" s="383"/>
      <c r="T72" s="382" t="s">
        <v>217</v>
      </c>
      <c r="U72" s="382"/>
      <c r="V72" s="382"/>
      <c r="W72" s="382" t="s">
        <v>217</v>
      </c>
      <c r="X72" s="382"/>
      <c r="Y72" s="382"/>
      <c r="Z72" s="382" t="s">
        <v>217</v>
      </c>
      <c r="AA72" s="382"/>
      <c r="AB72" s="382"/>
      <c r="AC72" s="382" t="s">
        <v>217</v>
      </c>
      <c r="AD72" s="382"/>
      <c r="AE72" s="382"/>
      <c r="AF72" s="382" t="s">
        <v>217</v>
      </c>
      <c r="AG72" s="382"/>
      <c r="AH72" s="382" t="s">
        <v>217</v>
      </c>
      <c r="AI72" s="382"/>
      <c r="AJ72" s="382" t="s">
        <v>217</v>
      </c>
      <c r="AK72" s="382"/>
      <c r="AL72" s="382"/>
      <c r="AM72" s="382" t="s">
        <v>217</v>
      </c>
      <c r="AN72" s="382"/>
      <c r="AO72" s="382" t="s">
        <v>217</v>
      </c>
      <c r="AP72" s="382"/>
      <c r="AQ72" s="382" t="s">
        <v>217</v>
      </c>
      <c r="AR72" s="382"/>
      <c r="AS72" s="382"/>
      <c r="AT72" s="382" t="s">
        <v>217</v>
      </c>
      <c r="AU72" s="382"/>
      <c r="AV72" s="382" t="s">
        <v>217</v>
      </c>
      <c r="AW72" s="382"/>
      <c r="AX72" s="382" t="s">
        <v>217</v>
      </c>
      <c r="AY72" s="382"/>
      <c r="AZ72" s="382"/>
      <c r="BA72" s="382" t="s">
        <v>217</v>
      </c>
      <c r="BB72" s="382"/>
      <c r="BC72" s="382"/>
      <c r="BD72" s="382" t="s">
        <v>217</v>
      </c>
      <c r="BE72" s="382"/>
      <c r="BF72" s="382"/>
    </row>
    <row r="73" spans="1:58" ht="12" customHeight="1" x14ac:dyDescent="0.15">
      <c r="A73" s="256" t="s">
        <v>188</v>
      </c>
      <c r="B73" s="370">
        <f>H73+N73</f>
        <v>39</v>
      </c>
      <c r="C73" s="370"/>
      <c r="D73" s="370"/>
      <c r="E73" s="370">
        <f>K73+Q73</f>
        <v>1404</v>
      </c>
      <c r="F73" s="370"/>
      <c r="G73" s="370"/>
      <c r="H73" s="370">
        <v>17</v>
      </c>
      <c r="I73" s="370"/>
      <c r="J73" s="370"/>
      <c r="K73" s="370">
        <f>H73*36</f>
        <v>612</v>
      </c>
      <c r="L73" s="370"/>
      <c r="M73" s="370"/>
      <c r="N73" s="370">
        <v>22</v>
      </c>
      <c r="O73" s="370"/>
      <c r="P73" s="370"/>
      <c r="Q73" s="370">
        <f>N73*36</f>
        <v>792</v>
      </c>
      <c r="R73" s="370"/>
      <c r="S73" s="370"/>
      <c r="T73" s="370">
        <f>W73+Z73</f>
        <v>2</v>
      </c>
      <c r="U73" s="370"/>
      <c r="V73" s="370"/>
      <c r="W73" s="370"/>
      <c r="X73" s="370"/>
      <c r="Y73" s="370"/>
      <c r="Z73" s="370">
        <v>2</v>
      </c>
      <c r="AA73" s="370"/>
      <c r="AB73" s="370"/>
      <c r="AC73" s="370">
        <f>AF73+AH73</f>
        <v>0</v>
      </c>
      <c r="AD73" s="370"/>
      <c r="AE73" s="370"/>
      <c r="AF73" s="370">
        <v>0</v>
      </c>
      <c r="AG73" s="370"/>
      <c r="AH73" s="370">
        <v>0</v>
      </c>
      <c r="AI73" s="370"/>
      <c r="AJ73" s="370">
        <f>AM73+AO73</f>
        <v>0</v>
      </c>
      <c r="AK73" s="370"/>
      <c r="AL73" s="370"/>
      <c r="AM73" s="370">
        <v>0</v>
      </c>
      <c r="AN73" s="370"/>
      <c r="AO73" s="370">
        <v>0</v>
      </c>
      <c r="AP73" s="370"/>
      <c r="AQ73" s="370">
        <f>AT73+AV73</f>
        <v>0</v>
      </c>
      <c r="AR73" s="370"/>
      <c r="AS73" s="370"/>
      <c r="AT73" s="370"/>
      <c r="AU73" s="370"/>
      <c r="AV73" s="370"/>
      <c r="AW73" s="370"/>
      <c r="AX73" s="370"/>
      <c r="AY73" s="370"/>
      <c r="AZ73" s="370"/>
      <c r="BA73" s="370">
        <v>11</v>
      </c>
      <c r="BB73" s="370"/>
      <c r="BC73" s="370"/>
      <c r="BD73" s="384">
        <f>BA73+AJ73+AC73+T73+N73+H73+AQ73+AX73</f>
        <v>52</v>
      </c>
      <c r="BE73" s="385"/>
      <c r="BF73" s="386"/>
    </row>
    <row r="74" spans="1:58" ht="12" customHeight="1" x14ac:dyDescent="0.15">
      <c r="A74" s="256" t="s">
        <v>189</v>
      </c>
      <c r="B74" s="370">
        <f t="shared" ref="B74:B75" si="0">H74+N74</f>
        <v>32</v>
      </c>
      <c r="C74" s="370"/>
      <c r="D74" s="370"/>
      <c r="E74" s="370">
        <f t="shared" ref="E74:E75" si="1">K74+Q74</f>
        <v>1152</v>
      </c>
      <c r="F74" s="370"/>
      <c r="G74" s="370"/>
      <c r="H74" s="370">
        <v>15</v>
      </c>
      <c r="I74" s="370"/>
      <c r="J74" s="370"/>
      <c r="K74" s="370">
        <f t="shared" ref="K74:K75" si="2">H74*36</f>
        <v>540</v>
      </c>
      <c r="L74" s="370"/>
      <c r="M74" s="370"/>
      <c r="N74" s="370">
        <v>17</v>
      </c>
      <c r="O74" s="370"/>
      <c r="P74" s="370"/>
      <c r="Q74" s="370">
        <f t="shared" ref="Q74:Q75" si="3">N74*36</f>
        <v>612</v>
      </c>
      <c r="R74" s="370"/>
      <c r="S74" s="370"/>
      <c r="T74" s="370">
        <f t="shared" ref="T74:T75" si="4">W74+Z74</f>
        <v>1</v>
      </c>
      <c r="U74" s="370"/>
      <c r="V74" s="370"/>
      <c r="W74" s="370"/>
      <c r="X74" s="370"/>
      <c r="Y74" s="370"/>
      <c r="Z74" s="370">
        <v>1</v>
      </c>
      <c r="AA74" s="370"/>
      <c r="AB74" s="370"/>
      <c r="AC74" s="370">
        <f>AF74+AH74</f>
        <v>4</v>
      </c>
      <c r="AD74" s="370"/>
      <c r="AE74" s="370"/>
      <c r="AF74" s="370">
        <v>2</v>
      </c>
      <c r="AG74" s="370"/>
      <c r="AH74" s="370">
        <v>2</v>
      </c>
      <c r="AI74" s="370"/>
      <c r="AJ74" s="370">
        <f t="shared" ref="AJ74:AJ75" si="5">AM74+AO74</f>
        <v>4</v>
      </c>
      <c r="AK74" s="370"/>
      <c r="AL74" s="370"/>
      <c r="AM74" s="370">
        <v>0</v>
      </c>
      <c r="AN74" s="370"/>
      <c r="AO74" s="370">
        <v>4</v>
      </c>
      <c r="AP74" s="370"/>
      <c r="AQ74" s="370">
        <f t="shared" ref="AQ74:AQ75" si="6">AT74+AV74</f>
        <v>0</v>
      </c>
      <c r="AR74" s="370"/>
      <c r="AS74" s="370"/>
      <c r="AT74" s="370"/>
      <c r="AU74" s="370"/>
      <c r="AV74" s="370"/>
      <c r="AW74" s="370"/>
      <c r="AX74" s="370"/>
      <c r="AY74" s="370"/>
      <c r="AZ74" s="370"/>
      <c r="BA74" s="370">
        <v>11</v>
      </c>
      <c r="BB74" s="370"/>
      <c r="BC74" s="370"/>
      <c r="BD74" s="384">
        <f t="shared" ref="BD74:BD75" si="7">BA74+AJ74+AC74+T74+N74+H74+AQ74+AX74</f>
        <v>52</v>
      </c>
      <c r="BE74" s="385"/>
      <c r="BF74" s="386"/>
    </row>
    <row r="75" spans="1:58" ht="12" customHeight="1" x14ac:dyDescent="0.15">
      <c r="A75" s="256" t="s">
        <v>17</v>
      </c>
      <c r="B75" s="370">
        <f t="shared" si="0"/>
        <v>20</v>
      </c>
      <c r="C75" s="370"/>
      <c r="D75" s="370"/>
      <c r="E75" s="370">
        <f t="shared" si="1"/>
        <v>720</v>
      </c>
      <c r="F75" s="370"/>
      <c r="G75" s="370"/>
      <c r="H75" s="370">
        <v>11</v>
      </c>
      <c r="I75" s="370"/>
      <c r="J75" s="370"/>
      <c r="K75" s="370">
        <f t="shared" si="2"/>
        <v>396</v>
      </c>
      <c r="L75" s="370"/>
      <c r="M75" s="370"/>
      <c r="N75" s="370">
        <v>9</v>
      </c>
      <c r="O75" s="370"/>
      <c r="P75" s="370"/>
      <c r="Q75" s="370">
        <f t="shared" si="3"/>
        <v>324</v>
      </c>
      <c r="R75" s="370"/>
      <c r="S75" s="370"/>
      <c r="T75" s="370">
        <f t="shared" si="4"/>
        <v>2</v>
      </c>
      <c r="U75" s="370"/>
      <c r="V75" s="370"/>
      <c r="W75" s="370">
        <v>1</v>
      </c>
      <c r="X75" s="370"/>
      <c r="Y75" s="370"/>
      <c r="Z75" s="370">
        <v>1</v>
      </c>
      <c r="AA75" s="370"/>
      <c r="AB75" s="370"/>
      <c r="AC75" s="370">
        <f>AF75+AH75</f>
        <v>5</v>
      </c>
      <c r="AD75" s="370"/>
      <c r="AE75" s="370"/>
      <c r="AF75" s="370">
        <v>3</v>
      </c>
      <c r="AG75" s="370"/>
      <c r="AH75" s="370">
        <v>2</v>
      </c>
      <c r="AI75" s="370"/>
      <c r="AJ75" s="370">
        <f t="shared" si="5"/>
        <v>4</v>
      </c>
      <c r="AK75" s="370"/>
      <c r="AL75" s="370"/>
      <c r="AM75" s="370">
        <v>2</v>
      </c>
      <c r="AN75" s="370"/>
      <c r="AO75" s="370">
        <v>2</v>
      </c>
      <c r="AP75" s="370"/>
      <c r="AQ75" s="370">
        <f t="shared" si="6"/>
        <v>4</v>
      </c>
      <c r="AR75" s="370"/>
      <c r="AS75" s="370"/>
      <c r="AT75" s="370">
        <v>0</v>
      </c>
      <c r="AU75" s="370"/>
      <c r="AV75" s="370">
        <v>4</v>
      </c>
      <c r="AW75" s="370"/>
      <c r="AX75" s="370">
        <v>6</v>
      </c>
      <c r="AY75" s="370"/>
      <c r="AZ75" s="370"/>
      <c r="BA75" s="370">
        <v>2</v>
      </c>
      <c r="BB75" s="370"/>
      <c r="BC75" s="370"/>
      <c r="BD75" s="384">
        <f t="shared" si="7"/>
        <v>43</v>
      </c>
      <c r="BE75" s="385"/>
      <c r="BF75" s="386"/>
    </row>
    <row r="76" spans="1:58" ht="12" customHeight="1" x14ac:dyDescent="0.15">
      <c r="A76" s="26" t="s">
        <v>14</v>
      </c>
      <c r="B76" s="369">
        <f>B73+B74+B75</f>
        <v>91</v>
      </c>
      <c r="C76" s="369"/>
      <c r="D76" s="369"/>
      <c r="E76" s="369">
        <f t="shared" ref="E76" si="8">E73+E74+E75</f>
        <v>3276</v>
      </c>
      <c r="F76" s="369"/>
      <c r="G76" s="369"/>
      <c r="H76" s="369">
        <f t="shared" ref="H76" si="9">H73+H74+H75</f>
        <v>43</v>
      </c>
      <c r="I76" s="369"/>
      <c r="J76" s="369"/>
      <c r="K76" s="369">
        <f t="shared" ref="K76" si="10">K73+K74+K75</f>
        <v>1548</v>
      </c>
      <c r="L76" s="369"/>
      <c r="M76" s="369"/>
      <c r="N76" s="369">
        <f t="shared" ref="N76" si="11">N73+N74+N75</f>
        <v>48</v>
      </c>
      <c r="O76" s="369"/>
      <c r="P76" s="369"/>
      <c r="Q76" s="369">
        <f t="shared" ref="Q76" si="12">Q73+Q74+Q75</f>
        <v>1728</v>
      </c>
      <c r="R76" s="369"/>
      <c r="S76" s="369"/>
      <c r="T76" s="369">
        <f>T73+T74+T75</f>
        <v>5</v>
      </c>
      <c r="U76" s="369"/>
      <c r="V76" s="369"/>
      <c r="W76" s="369">
        <f t="shared" ref="W76" si="13">W73+W74+W75</f>
        <v>1</v>
      </c>
      <c r="X76" s="369"/>
      <c r="Y76" s="369"/>
      <c r="Z76" s="369">
        <f t="shared" ref="Z76" si="14">Z73+Z74+Z75</f>
        <v>4</v>
      </c>
      <c r="AA76" s="369"/>
      <c r="AB76" s="369"/>
      <c r="AC76" s="369">
        <f>AC73+AC74+AC75</f>
        <v>9</v>
      </c>
      <c r="AD76" s="369"/>
      <c r="AE76" s="369"/>
      <c r="AF76" s="369">
        <v>5</v>
      </c>
      <c r="AG76" s="369"/>
      <c r="AH76" s="369">
        <v>4</v>
      </c>
      <c r="AI76" s="369"/>
      <c r="AJ76" s="369">
        <v>8</v>
      </c>
      <c r="AK76" s="369"/>
      <c r="AL76" s="369"/>
      <c r="AM76" s="369">
        <v>2</v>
      </c>
      <c r="AN76" s="369"/>
      <c r="AO76" s="369">
        <v>6</v>
      </c>
      <c r="AP76" s="369"/>
      <c r="AQ76" s="369">
        <v>4</v>
      </c>
      <c r="AR76" s="369"/>
      <c r="AS76" s="369"/>
      <c r="AT76" s="369">
        <v>0</v>
      </c>
      <c r="AU76" s="369"/>
      <c r="AV76" s="369">
        <v>4</v>
      </c>
      <c r="AW76" s="369"/>
      <c r="AX76" s="369">
        <v>6</v>
      </c>
      <c r="AY76" s="369"/>
      <c r="AZ76" s="369"/>
      <c r="BA76" s="369">
        <f>BA73+BA74+BA75</f>
        <v>24</v>
      </c>
      <c r="BB76" s="369"/>
      <c r="BC76" s="369"/>
      <c r="BD76" s="370">
        <f>BD73+BD74+BD75</f>
        <v>147</v>
      </c>
      <c r="BE76" s="370"/>
      <c r="BF76" s="370"/>
    </row>
    <row r="77" spans="1:58" ht="12" customHeight="1" x14ac:dyDescent="0.15">
      <c r="A77" s="387"/>
      <c r="B77" s="387"/>
      <c r="C77" s="387"/>
      <c r="D77" s="387"/>
      <c r="E77" s="387"/>
      <c r="F77" s="387"/>
      <c r="G77" s="387"/>
      <c r="H77" s="387"/>
      <c r="I77" s="387"/>
      <c r="J77" s="387"/>
      <c r="K77" s="387"/>
      <c r="L77" s="387"/>
      <c r="M77" s="387"/>
      <c r="N77" s="387"/>
      <c r="O77" s="387"/>
      <c r="P77" s="387"/>
      <c r="Q77" s="387"/>
      <c r="R77" s="387"/>
      <c r="S77" s="387"/>
      <c r="T77" s="387"/>
      <c r="U77" s="387"/>
      <c r="V77" s="387"/>
      <c r="W77" s="387"/>
      <c r="X77" s="387"/>
      <c r="Y77" s="387"/>
      <c r="Z77" s="387"/>
      <c r="AA77" s="387"/>
      <c r="AB77" s="387"/>
      <c r="AC77" s="387"/>
      <c r="AD77" s="387"/>
      <c r="AE77" s="387"/>
      <c r="AF77" s="387"/>
      <c r="AG77" s="387"/>
      <c r="AH77" s="387"/>
      <c r="AI77" s="387"/>
      <c r="AJ77" s="387"/>
      <c r="AK77" s="387"/>
      <c r="AL77" s="387"/>
      <c r="AM77" s="387"/>
      <c r="AN77" s="387"/>
      <c r="AO77" s="387"/>
      <c r="AP77" s="387"/>
      <c r="AQ77" s="387"/>
      <c r="AR77" s="387"/>
      <c r="AS77" s="387"/>
      <c r="AT77" s="387"/>
      <c r="AU77" s="387"/>
      <c r="AV77" s="387"/>
      <c r="AW77" s="387"/>
      <c r="AX77" s="387"/>
      <c r="AY77" s="387"/>
      <c r="AZ77" s="387"/>
      <c r="BA77" s="387"/>
      <c r="BB77" s="387"/>
      <c r="BC77" s="368"/>
      <c r="BD77" s="368"/>
      <c r="BE77" s="368"/>
      <c r="BF77" s="368"/>
    </row>
    <row r="78" spans="1:58" ht="3" hidden="1" customHeight="1" x14ac:dyDescent="0.15">
      <c r="A78" s="388" t="s">
        <v>105</v>
      </c>
      <c r="B78" s="388" t="s">
        <v>219</v>
      </c>
      <c r="C78" s="388"/>
      <c r="D78" s="388"/>
      <c r="E78" s="388"/>
      <c r="F78" s="388"/>
      <c r="G78" s="388"/>
      <c r="H78" s="388"/>
      <c r="I78" s="388"/>
      <c r="J78" s="388"/>
      <c r="K78" s="388"/>
      <c r="L78" s="388"/>
      <c r="M78" s="388"/>
      <c r="N78" s="388"/>
      <c r="O78" s="388"/>
      <c r="P78" s="388"/>
      <c r="Q78" s="388"/>
      <c r="R78" s="388"/>
      <c r="S78" s="388"/>
      <c r="T78" s="388" t="s">
        <v>19</v>
      </c>
      <c r="U78" s="388"/>
      <c r="V78" s="388"/>
      <c r="W78" s="388"/>
      <c r="X78" s="388"/>
      <c r="Y78" s="388"/>
      <c r="Z78" s="388"/>
      <c r="AA78" s="388"/>
      <c r="AB78" s="388"/>
      <c r="AC78" s="388" t="s">
        <v>213</v>
      </c>
      <c r="AD78" s="388"/>
      <c r="AE78" s="388"/>
      <c r="AF78" s="388"/>
      <c r="AG78" s="388"/>
      <c r="AH78" s="388"/>
      <c r="AI78" s="388"/>
      <c r="AJ78" s="388"/>
      <c r="AK78" s="388"/>
      <c r="AL78" s="388"/>
      <c r="AM78" s="388"/>
      <c r="AN78" s="388"/>
      <c r="AO78" s="388"/>
      <c r="AP78" s="388"/>
      <c r="AQ78" s="388" t="s">
        <v>91</v>
      </c>
      <c r="AR78" s="388"/>
      <c r="AS78" s="388"/>
      <c r="AT78" s="388"/>
      <c r="AU78" s="388"/>
      <c r="AV78" s="388"/>
      <c r="AW78" s="388" t="s">
        <v>13</v>
      </c>
      <c r="AX78" s="388"/>
      <c r="AY78" s="388"/>
      <c r="AZ78" s="388" t="s">
        <v>14</v>
      </c>
      <c r="BA78" s="388"/>
      <c r="BB78" s="388"/>
      <c r="BC78" s="388"/>
      <c r="BD78" s="368" t="s">
        <v>220</v>
      </c>
      <c r="BE78" s="368"/>
      <c r="BF78" s="368"/>
    </row>
    <row r="79" spans="1:58" ht="13.5" hidden="1" customHeight="1" x14ac:dyDescent="0.15">
      <c r="A79" s="388"/>
      <c r="B79" s="388"/>
      <c r="C79" s="388"/>
      <c r="D79" s="388"/>
      <c r="E79" s="388"/>
      <c r="F79" s="388"/>
      <c r="G79" s="388"/>
      <c r="H79" s="388"/>
      <c r="I79" s="388"/>
      <c r="J79" s="388"/>
      <c r="K79" s="388"/>
      <c r="L79" s="388"/>
      <c r="M79" s="388"/>
      <c r="N79" s="388"/>
      <c r="O79" s="388"/>
      <c r="P79" s="388"/>
      <c r="Q79" s="388"/>
      <c r="R79" s="388"/>
      <c r="S79" s="388"/>
      <c r="T79" s="388"/>
      <c r="U79" s="388"/>
      <c r="V79" s="388"/>
      <c r="W79" s="388"/>
      <c r="X79" s="388"/>
      <c r="Y79" s="388"/>
      <c r="Z79" s="388"/>
      <c r="AA79" s="388"/>
      <c r="AB79" s="388"/>
      <c r="AC79" s="388" t="s">
        <v>30</v>
      </c>
      <c r="AD79" s="388"/>
      <c r="AE79" s="388"/>
      <c r="AF79" s="388"/>
      <c r="AG79" s="388"/>
      <c r="AH79" s="388"/>
      <c r="AI79" s="388"/>
      <c r="AJ79" s="388" t="s">
        <v>31</v>
      </c>
      <c r="AK79" s="388"/>
      <c r="AL79" s="388"/>
      <c r="AM79" s="388"/>
      <c r="AN79" s="388"/>
      <c r="AO79" s="388"/>
      <c r="AP79" s="388"/>
      <c r="AQ79" s="388" t="s">
        <v>221</v>
      </c>
      <c r="AR79" s="388"/>
      <c r="AS79" s="388"/>
      <c r="AT79" s="388" t="s">
        <v>222</v>
      </c>
      <c r="AU79" s="388"/>
      <c r="AV79" s="388"/>
      <c r="AW79" s="388"/>
      <c r="AX79" s="380"/>
      <c r="AY79" s="388"/>
      <c r="AZ79" s="388"/>
      <c r="BA79" s="380"/>
      <c r="BB79" s="380"/>
      <c r="BC79" s="388"/>
      <c r="BD79" s="368"/>
      <c r="BE79" s="380"/>
      <c r="BF79" s="368"/>
    </row>
    <row r="80" spans="1:58" ht="13.5" hidden="1" customHeight="1" x14ac:dyDescent="0.15">
      <c r="A80" s="388"/>
      <c r="B80" s="388" t="s">
        <v>14</v>
      </c>
      <c r="C80" s="388"/>
      <c r="D80" s="388"/>
      <c r="E80" s="388"/>
      <c r="F80" s="388"/>
      <c r="G80" s="388"/>
      <c r="H80" s="388" t="s">
        <v>215</v>
      </c>
      <c r="I80" s="388"/>
      <c r="J80" s="388"/>
      <c r="K80" s="388"/>
      <c r="L80" s="388"/>
      <c r="M80" s="388"/>
      <c r="N80" s="388" t="s">
        <v>216</v>
      </c>
      <c r="O80" s="388"/>
      <c r="P80" s="388"/>
      <c r="Q80" s="388"/>
      <c r="R80" s="388"/>
      <c r="S80" s="388"/>
      <c r="T80" s="388" t="s">
        <v>14</v>
      </c>
      <c r="U80" s="388"/>
      <c r="V80" s="388"/>
      <c r="W80" s="388" t="s">
        <v>215</v>
      </c>
      <c r="X80" s="388"/>
      <c r="Y80" s="388"/>
      <c r="Z80" s="388" t="s">
        <v>216</v>
      </c>
      <c r="AA80" s="388"/>
      <c r="AB80" s="388"/>
      <c r="AC80" s="388" t="s">
        <v>14</v>
      </c>
      <c r="AD80" s="388"/>
      <c r="AE80" s="388"/>
      <c r="AF80" s="388" t="s">
        <v>215</v>
      </c>
      <c r="AG80" s="388"/>
      <c r="AH80" s="388" t="s">
        <v>216</v>
      </c>
      <c r="AI80" s="388"/>
      <c r="AJ80" s="388" t="s">
        <v>14</v>
      </c>
      <c r="AK80" s="388"/>
      <c r="AL80" s="388"/>
      <c r="AM80" s="388" t="s">
        <v>215</v>
      </c>
      <c r="AN80" s="388"/>
      <c r="AO80" s="388" t="s">
        <v>216</v>
      </c>
      <c r="AP80" s="388"/>
      <c r="AQ80" s="388"/>
      <c r="AR80" s="388"/>
      <c r="AS80" s="388"/>
      <c r="AT80" s="388"/>
      <c r="AU80" s="388"/>
      <c r="AV80" s="388"/>
      <c r="AW80" s="388"/>
      <c r="AX80" s="388"/>
      <c r="AY80" s="388"/>
      <c r="AZ80" s="388"/>
      <c r="BA80" s="380"/>
      <c r="BB80" s="380"/>
      <c r="BC80" s="388"/>
      <c r="BD80" s="368"/>
      <c r="BE80" s="380"/>
      <c r="BF80" s="368"/>
    </row>
    <row r="81" spans="1:58" ht="13.5" hidden="1" customHeight="1" x14ac:dyDescent="0.15">
      <c r="A81" s="388"/>
      <c r="B81" s="389" t="s">
        <v>217</v>
      </c>
      <c r="C81" s="389"/>
      <c r="D81" s="389"/>
      <c r="E81" s="389" t="s">
        <v>218</v>
      </c>
      <c r="F81" s="389"/>
      <c r="G81" s="389"/>
      <c r="H81" s="389" t="s">
        <v>217</v>
      </c>
      <c r="I81" s="389"/>
      <c r="J81" s="389"/>
      <c r="K81" s="389" t="s">
        <v>218</v>
      </c>
      <c r="L81" s="389"/>
      <c r="M81" s="389"/>
      <c r="N81" s="389" t="s">
        <v>217</v>
      </c>
      <c r="O81" s="389"/>
      <c r="P81" s="389"/>
      <c r="Q81" s="389" t="s">
        <v>218</v>
      </c>
      <c r="R81" s="389"/>
      <c r="S81" s="389"/>
      <c r="T81" s="389" t="s">
        <v>217</v>
      </c>
      <c r="U81" s="389"/>
      <c r="V81" s="389"/>
      <c r="W81" s="389" t="s">
        <v>217</v>
      </c>
      <c r="X81" s="389"/>
      <c r="Y81" s="389"/>
      <c r="Z81" s="389" t="s">
        <v>217</v>
      </c>
      <c r="AA81" s="389"/>
      <c r="AB81" s="389"/>
      <c r="AC81" s="389" t="s">
        <v>217</v>
      </c>
      <c r="AD81" s="389"/>
      <c r="AE81" s="389"/>
      <c r="AF81" s="389" t="s">
        <v>217</v>
      </c>
      <c r="AG81" s="389"/>
      <c r="AH81" s="389" t="s">
        <v>217</v>
      </c>
      <c r="AI81" s="389"/>
      <c r="AJ81" s="389" t="s">
        <v>217</v>
      </c>
      <c r="AK81" s="389"/>
      <c r="AL81" s="389"/>
      <c r="AM81" s="389" t="s">
        <v>217</v>
      </c>
      <c r="AN81" s="389"/>
      <c r="AO81" s="389" t="s">
        <v>217</v>
      </c>
      <c r="AP81" s="389"/>
      <c r="AQ81" s="389" t="s">
        <v>217</v>
      </c>
      <c r="AR81" s="389"/>
      <c r="AS81" s="389"/>
      <c r="AT81" s="389" t="s">
        <v>217</v>
      </c>
      <c r="AU81" s="389"/>
      <c r="AV81" s="389"/>
      <c r="AW81" s="389" t="s">
        <v>217</v>
      </c>
      <c r="AX81" s="389"/>
      <c r="AY81" s="389"/>
      <c r="AZ81" s="253" t="s">
        <v>217</v>
      </c>
      <c r="BA81" s="388"/>
      <c r="BB81" s="388"/>
      <c r="BC81" s="388"/>
      <c r="BD81" s="368"/>
      <c r="BE81" s="368"/>
      <c r="BF81" s="368"/>
    </row>
    <row r="82" spans="1:58" ht="13.5" hidden="1" customHeight="1" x14ac:dyDescent="0.15">
      <c r="A82" s="249" t="s">
        <v>188</v>
      </c>
      <c r="B82" s="390"/>
      <c r="C82" s="390"/>
      <c r="D82" s="390"/>
      <c r="E82" s="390"/>
      <c r="F82" s="390"/>
      <c r="G82" s="390"/>
      <c r="H82" s="390"/>
      <c r="I82" s="390"/>
      <c r="J82" s="390"/>
      <c r="K82" s="390"/>
      <c r="L82" s="390"/>
      <c r="M82" s="390"/>
      <c r="N82" s="390"/>
      <c r="O82" s="390"/>
      <c r="P82" s="390"/>
      <c r="Q82" s="390"/>
      <c r="R82" s="390"/>
      <c r="S82" s="390"/>
      <c r="T82" s="390"/>
      <c r="U82" s="390"/>
      <c r="V82" s="390"/>
      <c r="W82" s="390"/>
      <c r="X82" s="390"/>
      <c r="Y82" s="390"/>
      <c r="Z82" s="390"/>
      <c r="AA82" s="390"/>
      <c r="AB82" s="390"/>
      <c r="AC82" s="390"/>
      <c r="AD82" s="390"/>
      <c r="AE82" s="390"/>
      <c r="AF82" s="390"/>
      <c r="AG82" s="390"/>
      <c r="AH82" s="390"/>
      <c r="AI82" s="390"/>
      <c r="AJ82" s="390"/>
      <c r="AK82" s="390"/>
      <c r="AL82" s="390"/>
      <c r="AM82" s="390"/>
      <c r="AN82" s="390"/>
      <c r="AO82" s="390"/>
      <c r="AP82" s="390"/>
      <c r="AQ82" s="390"/>
      <c r="AR82" s="390"/>
      <c r="AS82" s="390"/>
      <c r="AT82" s="390"/>
      <c r="AU82" s="390"/>
      <c r="AV82" s="390"/>
      <c r="AW82" s="390"/>
      <c r="AX82" s="390"/>
      <c r="AY82" s="390"/>
      <c r="AZ82" s="252"/>
      <c r="BA82" s="391"/>
      <c r="BB82" s="391"/>
      <c r="BC82" s="391"/>
      <c r="BD82" s="391"/>
      <c r="BE82" s="391"/>
      <c r="BF82" s="391"/>
    </row>
    <row r="83" spans="1:58" ht="13.5" hidden="1" customHeight="1" x14ac:dyDescent="0.15">
      <c r="A83" s="249" t="s">
        <v>189</v>
      </c>
      <c r="B83" s="390"/>
      <c r="C83" s="390"/>
      <c r="D83" s="390"/>
      <c r="E83" s="390"/>
      <c r="F83" s="390"/>
      <c r="G83" s="390"/>
      <c r="H83" s="390"/>
      <c r="I83" s="390"/>
      <c r="J83" s="390"/>
      <c r="K83" s="390"/>
      <c r="L83" s="390"/>
      <c r="M83" s="390"/>
      <c r="N83" s="390"/>
      <c r="O83" s="390"/>
      <c r="P83" s="390"/>
      <c r="Q83" s="390"/>
      <c r="R83" s="390"/>
      <c r="S83" s="390"/>
      <c r="T83" s="390"/>
      <c r="U83" s="390"/>
      <c r="V83" s="390"/>
      <c r="W83" s="390"/>
      <c r="X83" s="390"/>
      <c r="Y83" s="390"/>
      <c r="Z83" s="390"/>
      <c r="AA83" s="390"/>
      <c r="AB83" s="390"/>
      <c r="AC83" s="390"/>
      <c r="AD83" s="390"/>
      <c r="AE83" s="390"/>
      <c r="AF83" s="390"/>
      <c r="AG83" s="390"/>
      <c r="AH83" s="390"/>
      <c r="AI83" s="390"/>
      <c r="AJ83" s="390"/>
      <c r="AK83" s="390"/>
      <c r="AL83" s="390"/>
      <c r="AM83" s="390"/>
      <c r="AN83" s="390"/>
      <c r="AO83" s="390"/>
      <c r="AP83" s="390"/>
      <c r="AQ83" s="390"/>
      <c r="AR83" s="390"/>
      <c r="AS83" s="390"/>
      <c r="AT83" s="390"/>
      <c r="AU83" s="390"/>
      <c r="AV83" s="390"/>
      <c r="AW83" s="390"/>
      <c r="AX83" s="390"/>
      <c r="AY83" s="390"/>
      <c r="AZ83" s="252"/>
      <c r="BA83" s="391"/>
      <c r="BB83" s="391"/>
      <c r="BC83" s="391"/>
      <c r="BD83" s="391"/>
      <c r="BE83" s="391"/>
      <c r="BF83" s="391"/>
    </row>
    <row r="84" spans="1:58" ht="13.5" hidden="1" customHeight="1" x14ac:dyDescent="0.15">
      <c r="A84" s="249" t="s">
        <v>17</v>
      </c>
      <c r="B84" s="390"/>
      <c r="C84" s="390"/>
      <c r="D84" s="390"/>
      <c r="E84" s="390"/>
      <c r="F84" s="390"/>
      <c r="G84" s="390"/>
      <c r="H84" s="390"/>
      <c r="I84" s="390"/>
      <c r="J84" s="390"/>
      <c r="K84" s="390"/>
      <c r="L84" s="390"/>
      <c r="M84" s="390"/>
      <c r="N84" s="390"/>
      <c r="O84" s="390"/>
      <c r="P84" s="390"/>
      <c r="Q84" s="390"/>
      <c r="R84" s="390"/>
      <c r="S84" s="390"/>
      <c r="T84" s="390"/>
      <c r="U84" s="390"/>
      <c r="V84" s="390"/>
      <c r="W84" s="390"/>
      <c r="X84" s="390"/>
      <c r="Y84" s="390"/>
      <c r="Z84" s="390"/>
      <c r="AA84" s="390"/>
      <c r="AB84" s="390"/>
      <c r="AC84" s="390"/>
      <c r="AD84" s="390"/>
      <c r="AE84" s="390"/>
      <c r="AF84" s="390"/>
      <c r="AG84" s="390"/>
      <c r="AH84" s="390"/>
      <c r="AI84" s="390"/>
      <c r="AJ84" s="390"/>
      <c r="AK84" s="390"/>
      <c r="AL84" s="390"/>
      <c r="AM84" s="390"/>
      <c r="AN84" s="390"/>
      <c r="AO84" s="390"/>
      <c r="AP84" s="390"/>
      <c r="AQ84" s="390"/>
      <c r="AR84" s="390"/>
      <c r="AS84" s="390"/>
      <c r="AT84" s="390"/>
      <c r="AU84" s="390"/>
      <c r="AV84" s="390"/>
      <c r="AW84" s="390"/>
      <c r="AX84" s="390"/>
      <c r="AY84" s="390"/>
      <c r="AZ84" s="252"/>
      <c r="BA84" s="391"/>
      <c r="BB84" s="391"/>
      <c r="BC84" s="391"/>
      <c r="BD84" s="391"/>
      <c r="BE84" s="391"/>
      <c r="BF84" s="391"/>
    </row>
    <row r="85" spans="1:58" ht="13.5" hidden="1" customHeight="1" x14ac:dyDescent="0.15">
      <c r="A85" s="249" t="s">
        <v>190</v>
      </c>
      <c r="B85" s="390"/>
      <c r="C85" s="390"/>
      <c r="D85" s="390"/>
      <c r="E85" s="390"/>
      <c r="F85" s="390"/>
      <c r="G85" s="390"/>
      <c r="H85" s="390"/>
      <c r="I85" s="390"/>
      <c r="J85" s="390"/>
      <c r="K85" s="390"/>
      <c r="L85" s="390"/>
      <c r="M85" s="390"/>
      <c r="N85" s="390"/>
      <c r="O85" s="390"/>
      <c r="P85" s="390"/>
      <c r="Q85" s="390"/>
      <c r="R85" s="390"/>
      <c r="S85" s="390"/>
      <c r="T85" s="390"/>
      <c r="U85" s="390"/>
      <c r="V85" s="390"/>
      <c r="W85" s="390"/>
      <c r="X85" s="390"/>
      <c r="Y85" s="390"/>
      <c r="Z85" s="390"/>
      <c r="AA85" s="390"/>
      <c r="AB85" s="390"/>
      <c r="AC85" s="390"/>
      <c r="AD85" s="390"/>
      <c r="AE85" s="390"/>
      <c r="AF85" s="391"/>
      <c r="AG85" s="391"/>
      <c r="AH85" s="390"/>
      <c r="AI85" s="390"/>
      <c r="AJ85" s="390"/>
      <c r="AK85" s="390"/>
      <c r="AL85" s="390"/>
      <c r="AM85" s="390"/>
      <c r="AN85" s="390"/>
      <c r="AO85" s="390"/>
      <c r="AP85" s="390"/>
      <c r="AQ85" s="390"/>
      <c r="AR85" s="390"/>
      <c r="AS85" s="390"/>
      <c r="AT85" s="390"/>
      <c r="AU85" s="390"/>
      <c r="AV85" s="390"/>
      <c r="AW85" s="390"/>
      <c r="AX85" s="390"/>
      <c r="AY85" s="390"/>
      <c r="AZ85" s="252"/>
      <c r="BA85" s="391"/>
      <c r="BB85" s="391"/>
      <c r="BC85" s="391"/>
      <c r="BD85" s="391"/>
      <c r="BE85" s="391"/>
      <c r="BF85" s="391"/>
    </row>
    <row r="86" spans="1:58" ht="13.5" hidden="1" customHeight="1" x14ac:dyDescent="0.15">
      <c r="A86" s="249" t="s">
        <v>191</v>
      </c>
      <c r="B86" s="390"/>
      <c r="C86" s="390"/>
      <c r="D86" s="390"/>
      <c r="E86" s="390"/>
      <c r="F86" s="390"/>
      <c r="G86" s="390"/>
      <c r="H86" s="390"/>
      <c r="I86" s="390"/>
      <c r="J86" s="390"/>
      <c r="K86" s="390"/>
      <c r="L86" s="390"/>
      <c r="M86" s="390"/>
      <c r="N86" s="390"/>
      <c r="O86" s="390"/>
      <c r="P86" s="390"/>
      <c r="Q86" s="390"/>
      <c r="R86" s="390"/>
      <c r="S86" s="390"/>
      <c r="T86" s="390"/>
      <c r="U86" s="390"/>
      <c r="V86" s="390"/>
      <c r="W86" s="390"/>
      <c r="X86" s="390"/>
      <c r="Y86" s="390"/>
      <c r="Z86" s="390"/>
      <c r="AA86" s="390"/>
      <c r="AB86" s="390"/>
      <c r="AC86" s="390"/>
      <c r="AD86" s="390"/>
      <c r="AE86" s="390"/>
      <c r="AF86" s="390"/>
      <c r="AG86" s="390"/>
      <c r="AH86" s="390"/>
      <c r="AI86" s="390"/>
      <c r="AJ86" s="390"/>
      <c r="AK86" s="390"/>
      <c r="AL86" s="390"/>
      <c r="AM86" s="390"/>
      <c r="AN86" s="390"/>
      <c r="AO86" s="390"/>
      <c r="AP86" s="390"/>
      <c r="AQ86" s="390"/>
      <c r="AR86" s="390"/>
      <c r="AS86" s="390"/>
      <c r="AT86" s="390"/>
      <c r="AU86" s="390"/>
      <c r="AV86" s="390"/>
      <c r="AW86" s="390"/>
      <c r="AX86" s="390"/>
      <c r="AY86" s="390"/>
      <c r="AZ86" s="252"/>
      <c r="BA86" s="391"/>
      <c r="BB86" s="391"/>
      <c r="BC86" s="391"/>
      <c r="BD86" s="391"/>
      <c r="BE86" s="391"/>
      <c r="BF86" s="391"/>
    </row>
    <row r="87" spans="1:58" ht="13.5" hidden="1" customHeight="1" x14ac:dyDescent="0.15">
      <c r="A87" s="249" t="s">
        <v>192</v>
      </c>
      <c r="B87" s="390"/>
      <c r="C87" s="390"/>
      <c r="D87" s="390"/>
      <c r="E87" s="390"/>
      <c r="F87" s="390"/>
      <c r="G87" s="390"/>
      <c r="H87" s="390"/>
      <c r="I87" s="390"/>
      <c r="J87" s="390"/>
      <c r="K87" s="390"/>
      <c r="L87" s="390"/>
      <c r="M87" s="390"/>
      <c r="N87" s="390"/>
      <c r="O87" s="390"/>
      <c r="P87" s="390"/>
      <c r="Q87" s="390"/>
      <c r="R87" s="390"/>
      <c r="S87" s="390"/>
      <c r="T87" s="390"/>
      <c r="U87" s="390"/>
      <c r="V87" s="390"/>
      <c r="W87" s="390"/>
      <c r="X87" s="390"/>
      <c r="Y87" s="390"/>
      <c r="Z87" s="390"/>
      <c r="AA87" s="390"/>
      <c r="AB87" s="390"/>
      <c r="AC87" s="390"/>
      <c r="AD87" s="390"/>
      <c r="AE87" s="390"/>
      <c r="AF87" s="390"/>
      <c r="AG87" s="390"/>
      <c r="AH87" s="390"/>
      <c r="AI87" s="390"/>
      <c r="AJ87" s="390"/>
      <c r="AK87" s="390"/>
      <c r="AL87" s="390"/>
      <c r="AM87" s="390"/>
      <c r="AN87" s="390"/>
      <c r="AO87" s="390"/>
      <c r="AP87" s="390"/>
      <c r="AQ87" s="390"/>
      <c r="AR87" s="390"/>
      <c r="AS87" s="390"/>
      <c r="AT87" s="390"/>
      <c r="AU87" s="390"/>
      <c r="AV87" s="390"/>
      <c r="AW87" s="390"/>
      <c r="AX87" s="390"/>
      <c r="AY87" s="390"/>
      <c r="AZ87" s="252"/>
      <c r="BA87" s="391"/>
      <c r="BB87" s="391"/>
      <c r="BC87" s="391"/>
      <c r="BD87" s="391"/>
      <c r="BE87" s="391"/>
      <c r="BF87" s="391"/>
    </row>
    <row r="88" spans="1:58" ht="13.5" hidden="1" customHeight="1" x14ac:dyDescent="0.15">
      <c r="A88" s="249" t="s">
        <v>193</v>
      </c>
      <c r="B88" s="390"/>
      <c r="C88" s="390"/>
      <c r="D88" s="390"/>
      <c r="E88" s="390"/>
      <c r="F88" s="390"/>
      <c r="G88" s="390"/>
      <c r="H88" s="390"/>
      <c r="I88" s="390"/>
      <c r="J88" s="390"/>
      <c r="K88" s="390"/>
      <c r="L88" s="390"/>
      <c r="M88" s="390"/>
      <c r="N88" s="390"/>
      <c r="O88" s="390"/>
      <c r="P88" s="390"/>
      <c r="Q88" s="390"/>
      <c r="R88" s="390"/>
      <c r="S88" s="390"/>
      <c r="T88" s="390"/>
      <c r="U88" s="390"/>
      <c r="V88" s="390"/>
      <c r="W88" s="390"/>
      <c r="X88" s="390"/>
      <c r="Y88" s="390"/>
      <c r="Z88" s="390"/>
      <c r="AA88" s="390"/>
      <c r="AB88" s="390"/>
      <c r="AC88" s="390"/>
      <c r="AD88" s="390"/>
      <c r="AE88" s="390"/>
      <c r="AF88" s="390"/>
      <c r="AG88" s="390"/>
      <c r="AH88" s="390"/>
      <c r="AI88" s="390"/>
      <c r="AJ88" s="390"/>
      <c r="AK88" s="390"/>
      <c r="AL88" s="390"/>
      <c r="AM88" s="390"/>
      <c r="AN88" s="390"/>
      <c r="AO88" s="390"/>
      <c r="AP88" s="390"/>
      <c r="AQ88" s="390"/>
      <c r="AR88" s="390"/>
      <c r="AS88" s="390"/>
      <c r="AT88" s="390"/>
      <c r="AU88" s="390"/>
      <c r="AV88" s="390"/>
      <c r="AW88" s="390"/>
      <c r="AX88" s="390"/>
      <c r="AY88" s="390"/>
      <c r="AZ88" s="252"/>
      <c r="BA88" s="391"/>
      <c r="BB88" s="391"/>
      <c r="BC88" s="391"/>
      <c r="BD88" s="391"/>
      <c r="BE88" s="391"/>
      <c r="BF88" s="391"/>
    </row>
    <row r="89" spans="1:58" ht="13.5" hidden="1" customHeight="1" x14ac:dyDescent="0.15">
      <c r="A89" s="249" t="s">
        <v>194</v>
      </c>
      <c r="B89" s="390"/>
      <c r="C89" s="390"/>
      <c r="D89" s="390"/>
      <c r="E89" s="390"/>
      <c r="F89" s="390"/>
      <c r="G89" s="390"/>
      <c r="H89" s="390"/>
      <c r="I89" s="390"/>
      <c r="J89" s="390"/>
      <c r="K89" s="390"/>
      <c r="L89" s="390"/>
      <c r="M89" s="390"/>
      <c r="N89" s="390"/>
      <c r="O89" s="390"/>
      <c r="P89" s="390"/>
      <c r="Q89" s="390"/>
      <c r="R89" s="390"/>
      <c r="S89" s="390"/>
      <c r="T89" s="390"/>
      <c r="U89" s="390"/>
      <c r="V89" s="390"/>
      <c r="W89" s="390"/>
      <c r="X89" s="390"/>
      <c r="Y89" s="390"/>
      <c r="Z89" s="390"/>
      <c r="AA89" s="390"/>
      <c r="AB89" s="390"/>
      <c r="AC89" s="390"/>
      <c r="AD89" s="390"/>
      <c r="AE89" s="390"/>
      <c r="AF89" s="390"/>
      <c r="AG89" s="390"/>
      <c r="AH89" s="390"/>
      <c r="AI89" s="390"/>
      <c r="AJ89" s="390"/>
      <c r="AK89" s="390"/>
      <c r="AL89" s="390"/>
      <c r="AM89" s="390"/>
      <c r="AN89" s="390"/>
      <c r="AO89" s="390"/>
      <c r="AP89" s="390"/>
      <c r="AQ89" s="390"/>
      <c r="AR89" s="390"/>
      <c r="AS89" s="390"/>
      <c r="AT89" s="390"/>
      <c r="AU89" s="390"/>
      <c r="AV89" s="390"/>
      <c r="AW89" s="390"/>
      <c r="AX89" s="390"/>
      <c r="AY89" s="390"/>
      <c r="AZ89" s="252"/>
      <c r="BA89" s="391"/>
      <c r="BB89" s="391"/>
      <c r="BC89" s="391"/>
      <c r="BD89" s="391"/>
      <c r="BE89" s="391"/>
      <c r="BF89" s="391"/>
    </row>
    <row r="90" spans="1:58" ht="13.5" hidden="1" customHeight="1" x14ac:dyDescent="0.15">
      <c r="A90" s="249" t="s">
        <v>195</v>
      </c>
      <c r="B90" s="390"/>
      <c r="C90" s="390"/>
      <c r="D90" s="390"/>
      <c r="E90" s="390"/>
      <c r="F90" s="390"/>
      <c r="G90" s="390"/>
      <c r="H90" s="390"/>
      <c r="I90" s="390"/>
      <c r="J90" s="390"/>
      <c r="K90" s="390"/>
      <c r="L90" s="390"/>
      <c r="M90" s="390"/>
      <c r="N90" s="390"/>
      <c r="O90" s="390"/>
      <c r="P90" s="390"/>
      <c r="Q90" s="390"/>
      <c r="R90" s="390"/>
      <c r="S90" s="390"/>
      <c r="T90" s="390"/>
      <c r="U90" s="390"/>
      <c r="V90" s="390"/>
      <c r="W90" s="390"/>
      <c r="X90" s="390"/>
      <c r="Y90" s="390"/>
      <c r="Z90" s="390"/>
      <c r="AA90" s="390"/>
      <c r="AB90" s="390"/>
      <c r="AC90" s="390"/>
      <c r="AD90" s="390"/>
      <c r="AE90" s="390"/>
      <c r="AF90" s="390"/>
      <c r="AG90" s="390"/>
      <c r="AH90" s="390"/>
      <c r="AI90" s="390"/>
      <c r="AJ90" s="390"/>
      <c r="AK90" s="390"/>
      <c r="AL90" s="390"/>
      <c r="AM90" s="390"/>
      <c r="AN90" s="390"/>
      <c r="AO90" s="390"/>
      <c r="AP90" s="390"/>
      <c r="AQ90" s="390"/>
      <c r="AR90" s="390"/>
      <c r="AS90" s="390"/>
      <c r="AT90" s="390"/>
      <c r="AU90" s="390"/>
      <c r="AV90" s="390"/>
      <c r="AW90" s="390"/>
      <c r="AX90" s="390"/>
      <c r="AY90" s="390"/>
      <c r="AZ90" s="252"/>
      <c r="BA90" s="391"/>
      <c r="BB90" s="391"/>
      <c r="BC90" s="391"/>
      <c r="BD90" s="391"/>
      <c r="BE90" s="391"/>
      <c r="BF90" s="391"/>
    </row>
    <row r="91" spans="1:58" ht="13.5" hidden="1" customHeight="1" x14ac:dyDescent="0.15">
      <c r="A91" s="249" t="s">
        <v>196</v>
      </c>
      <c r="B91" s="390"/>
      <c r="C91" s="390"/>
      <c r="D91" s="390"/>
      <c r="E91" s="390"/>
      <c r="F91" s="390"/>
      <c r="G91" s="390"/>
      <c r="H91" s="390"/>
      <c r="I91" s="390"/>
      <c r="J91" s="390"/>
      <c r="K91" s="390"/>
      <c r="L91" s="390"/>
      <c r="M91" s="390"/>
      <c r="N91" s="390"/>
      <c r="O91" s="390"/>
      <c r="P91" s="390"/>
      <c r="Q91" s="390"/>
      <c r="R91" s="390"/>
      <c r="S91" s="390"/>
      <c r="T91" s="390"/>
      <c r="U91" s="390"/>
      <c r="V91" s="390"/>
      <c r="W91" s="390"/>
      <c r="X91" s="390"/>
      <c r="Y91" s="390"/>
      <c r="Z91" s="390"/>
      <c r="AA91" s="390"/>
      <c r="AB91" s="390"/>
      <c r="AC91" s="390"/>
      <c r="AD91" s="390"/>
      <c r="AE91" s="390"/>
      <c r="AF91" s="390"/>
      <c r="AG91" s="390"/>
      <c r="AH91" s="390"/>
      <c r="AI91" s="390"/>
      <c r="AJ91" s="390"/>
      <c r="AK91" s="390"/>
      <c r="AL91" s="390"/>
      <c r="AM91" s="390"/>
      <c r="AN91" s="390"/>
      <c r="AO91" s="390"/>
      <c r="AP91" s="390"/>
      <c r="AQ91" s="390"/>
      <c r="AR91" s="390"/>
      <c r="AS91" s="390"/>
      <c r="AT91" s="390"/>
      <c r="AU91" s="390"/>
      <c r="AV91" s="390"/>
      <c r="AW91" s="390"/>
      <c r="AX91" s="390"/>
      <c r="AY91" s="390"/>
      <c r="AZ91" s="252"/>
      <c r="BA91" s="391"/>
      <c r="BB91" s="391"/>
      <c r="BC91" s="391"/>
      <c r="BD91" s="391"/>
      <c r="BE91" s="391"/>
      <c r="BF91" s="391"/>
    </row>
    <row r="92" spans="1:58" ht="13.5" hidden="1" customHeight="1" x14ac:dyDescent="0.15">
      <c r="A92" s="249" t="s">
        <v>197</v>
      </c>
      <c r="B92" s="390"/>
      <c r="C92" s="390"/>
      <c r="D92" s="390"/>
      <c r="E92" s="390"/>
      <c r="F92" s="390"/>
      <c r="G92" s="390"/>
      <c r="H92" s="390"/>
      <c r="I92" s="390"/>
      <c r="J92" s="390"/>
      <c r="K92" s="390"/>
      <c r="L92" s="390"/>
      <c r="M92" s="390"/>
      <c r="N92" s="390"/>
      <c r="O92" s="390"/>
      <c r="P92" s="390"/>
      <c r="Q92" s="390"/>
      <c r="R92" s="390"/>
      <c r="S92" s="390"/>
      <c r="T92" s="390"/>
      <c r="U92" s="390"/>
      <c r="V92" s="390"/>
      <c r="W92" s="390"/>
      <c r="X92" s="390"/>
      <c r="Y92" s="390"/>
      <c r="Z92" s="390"/>
      <c r="AA92" s="390"/>
      <c r="AB92" s="390"/>
      <c r="AC92" s="390"/>
      <c r="AD92" s="390"/>
      <c r="AE92" s="390"/>
      <c r="AF92" s="390"/>
      <c r="AG92" s="390"/>
      <c r="AH92" s="390"/>
      <c r="AI92" s="390"/>
      <c r="AJ92" s="390"/>
      <c r="AK92" s="390"/>
      <c r="AL92" s="390"/>
      <c r="AM92" s="390"/>
      <c r="AN92" s="390"/>
      <c r="AO92" s="390"/>
      <c r="AP92" s="390"/>
      <c r="AQ92" s="390"/>
      <c r="AR92" s="390"/>
      <c r="AS92" s="390"/>
      <c r="AT92" s="390"/>
      <c r="AU92" s="390"/>
      <c r="AV92" s="390"/>
      <c r="AW92" s="390"/>
      <c r="AX92" s="390"/>
      <c r="AY92" s="390"/>
      <c r="AZ92" s="252"/>
      <c r="BA92" s="391"/>
      <c r="BB92" s="391"/>
      <c r="BC92" s="391"/>
      <c r="BD92" s="391"/>
      <c r="BE92" s="391"/>
      <c r="BF92" s="391"/>
    </row>
    <row r="93" spans="1:58" ht="13.5" hidden="1" customHeight="1" x14ac:dyDescent="0.15">
      <c r="A93" s="27" t="s">
        <v>14</v>
      </c>
      <c r="B93" s="390"/>
      <c r="C93" s="390"/>
      <c r="D93" s="390"/>
      <c r="E93" s="390"/>
      <c r="F93" s="390"/>
      <c r="G93" s="390"/>
      <c r="H93" s="390"/>
      <c r="I93" s="390"/>
      <c r="J93" s="390"/>
      <c r="K93" s="390"/>
      <c r="L93" s="390"/>
      <c r="M93" s="390"/>
      <c r="N93" s="390"/>
      <c r="O93" s="390"/>
      <c r="P93" s="390"/>
      <c r="Q93" s="390"/>
      <c r="R93" s="390"/>
      <c r="S93" s="390"/>
      <c r="T93" s="390"/>
      <c r="U93" s="390"/>
      <c r="V93" s="390"/>
      <c r="W93" s="390"/>
      <c r="X93" s="390"/>
      <c r="Y93" s="390"/>
      <c r="Z93" s="390"/>
      <c r="AA93" s="390"/>
      <c r="AB93" s="390"/>
      <c r="AC93" s="390"/>
      <c r="AD93" s="390"/>
      <c r="AE93" s="390"/>
      <c r="AF93" s="390"/>
      <c r="AG93" s="390"/>
      <c r="AH93" s="390"/>
      <c r="AI93" s="390"/>
      <c r="AJ93" s="390"/>
      <c r="AK93" s="390"/>
      <c r="AL93" s="390"/>
      <c r="AM93" s="390"/>
      <c r="AN93" s="390"/>
      <c r="AO93" s="391"/>
      <c r="AP93" s="391"/>
      <c r="AQ93" s="390"/>
      <c r="AR93" s="390"/>
      <c r="AS93" s="390"/>
      <c r="AT93" s="390"/>
      <c r="AU93" s="390"/>
      <c r="AV93" s="390"/>
      <c r="AW93" s="390"/>
      <c r="AX93" s="390"/>
      <c r="AY93" s="390"/>
      <c r="AZ93" s="252"/>
      <c r="BA93" s="391"/>
      <c r="BB93" s="391"/>
      <c r="BC93" s="391"/>
      <c r="BD93" s="391"/>
      <c r="BE93" s="391"/>
      <c r="BF93" s="391"/>
    </row>
    <row r="94" spans="1:58" ht="13.5" hidden="1" customHeight="1" x14ac:dyDescent="0.15"/>
    <row r="95" spans="1:58" ht="13.5" hidden="1" customHeight="1" x14ac:dyDescent="0.15">
      <c r="A95" s="368" t="s">
        <v>105</v>
      </c>
      <c r="B95" s="388" t="s">
        <v>223</v>
      </c>
      <c r="C95" s="388"/>
      <c r="D95" s="388"/>
      <c r="E95" s="388"/>
      <c r="F95" s="388"/>
      <c r="G95" s="388"/>
      <c r="H95" s="388"/>
      <c r="I95" s="388"/>
      <c r="J95" s="388"/>
      <c r="K95" s="388"/>
      <c r="L95" s="388"/>
      <c r="M95" s="388"/>
      <c r="N95" s="388"/>
      <c r="O95" s="388"/>
      <c r="P95" s="388"/>
      <c r="Q95" s="388"/>
      <c r="R95" s="388"/>
      <c r="S95" s="388"/>
      <c r="T95" s="388" t="s">
        <v>19</v>
      </c>
      <c r="U95" s="388"/>
      <c r="V95" s="388"/>
      <c r="W95" s="388"/>
      <c r="X95" s="388"/>
      <c r="Y95" s="388"/>
      <c r="Z95" s="388"/>
      <c r="AA95" s="388"/>
      <c r="AB95" s="388"/>
      <c r="AC95" s="388" t="s">
        <v>213</v>
      </c>
      <c r="AD95" s="388"/>
      <c r="AE95" s="388"/>
      <c r="AF95" s="388"/>
      <c r="AG95" s="388"/>
      <c r="AH95" s="388"/>
      <c r="AI95" s="388"/>
      <c r="AJ95" s="388"/>
      <c r="AK95" s="388"/>
      <c r="AL95" s="388"/>
      <c r="AM95" s="388"/>
      <c r="AN95" s="388"/>
      <c r="AO95" s="388"/>
      <c r="AP95" s="388"/>
      <c r="AQ95" s="368" t="s">
        <v>91</v>
      </c>
      <c r="AR95" s="368"/>
      <c r="AS95" s="368"/>
      <c r="AT95" s="368" t="s">
        <v>13</v>
      </c>
      <c r="AU95" s="368"/>
      <c r="AV95" s="368"/>
      <c r="AW95" s="388" t="s">
        <v>14</v>
      </c>
      <c r="AX95" s="388"/>
      <c r="AY95" s="388"/>
      <c r="AZ95" s="388" t="s">
        <v>224</v>
      </c>
      <c r="BA95" s="368" t="s">
        <v>220</v>
      </c>
      <c r="BB95" s="368"/>
      <c r="BC95" s="368"/>
    </row>
    <row r="96" spans="1:58" ht="13.5" hidden="1" customHeight="1" x14ac:dyDescent="0.15">
      <c r="A96" s="368"/>
      <c r="B96" s="388"/>
      <c r="C96" s="388"/>
      <c r="D96" s="388"/>
      <c r="E96" s="388"/>
      <c r="F96" s="388"/>
      <c r="G96" s="388"/>
      <c r="H96" s="388"/>
      <c r="I96" s="388"/>
      <c r="J96" s="388"/>
      <c r="K96" s="388"/>
      <c r="L96" s="388"/>
      <c r="M96" s="388"/>
      <c r="N96" s="388"/>
      <c r="O96" s="388"/>
      <c r="P96" s="388"/>
      <c r="Q96" s="388"/>
      <c r="R96" s="388"/>
      <c r="S96" s="388"/>
      <c r="T96" s="388"/>
      <c r="U96" s="388"/>
      <c r="V96" s="388"/>
      <c r="W96" s="388"/>
      <c r="X96" s="388"/>
      <c r="Y96" s="388"/>
      <c r="Z96" s="388"/>
      <c r="AA96" s="388"/>
      <c r="AB96" s="388"/>
      <c r="AC96" s="388" t="s">
        <v>225</v>
      </c>
      <c r="AD96" s="388"/>
      <c r="AE96" s="388"/>
      <c r="AF96" s="388"/>
      <c r="AG96" s="388"/>
      <c r="AH96" s="388"/>
      <c r="AI96" s="388"/>
      <c r="AJ96" s="388" t="s">
        <v>226</v>
      </c>
      <c r="AK96" s="388"/>
      <c r="AL96" s="388"/>
      <c r="AM96" s="388"/>
      <c r="AN96" s="388"/>
      <c r="AO96" s="388"/>
      <c r="AP96" s="388"/>
      <c r="AQ96" s="388" t="s">
        <v>222</v>
      </c>
      <c r="AR96" s="388"/>
      <c r="AS96" s="388"/>
      <c r="AT96" s="368"/>
      <c r="AU96" s="380"/>
      <c r="AV96" s="368"/>
      <c r="AW96" s="388"/>
      <c r="AX96" s="380"/>
      <c r="AY96" s="388"/>
      <c r="AZ96" s="388"/>
      <c r="BA96" s="368"/>
      <c r="BB96" s="380"/>
      <c r="BC96" s="368"/>
    </row>
    <row r="97" spans="1:56" ht="13.5" hidden="1" customHeight="1" x14ac:dyDescent="0.15">
      <c r="A97" s="368"/>
      <c r="B97" s="388" t="s">
        <v>14</v>
      </c>
      <c r="C97" s="388"/>
      <c r="D97" s="388"/>
      <c r="E97" s="388"/>
      <c r="F97" s="388"/>
      <c r="G97" s="388"/>
      <c r="H97" s="388" t="s">
        <v>215</v>
      </c>
      <c r="I97" s="388"/>
      <c r="J97" s="388"/>
      <c r="K97" s="388"/>
      <c r="L97" s="388"/>
      <c r="M97" s="388"/>
      <c r="N97" s="388" t="s">
        <v>216</v>
      </c>
      <c r="O97" s="388"/>
      <c r="P97" s="388"/>
      <c r="Q97" s="388"/>
      <c r="R97" s="388"/>
      <c r="S97" s="388"/>
      <c r="T97" s="388" t="s">
        <v>14</v>
      </c>
      <c r="U97" s="388"/>
      <c r="V97" s="388"/>
      <c r="W97" s="388" t="s">
        <v>215</v>
      </c>
      <c r="X97" s="388"/>
      <c r="Y97" s="388"/>
      <c r="Z97" s="388" t="s">
        <v>216</v>
      </c>
      <c r="AA97" s="388"/>
      <c r="AB97" s="388"/>
      <c r="AC97" s="388" t="s">
        <v>14</v>
      </c>
      <c r="AD97" s="388"/>
      <c r="AE97" s="388"/>
      <c r="AF97" s="388" t="s">
        <v>215</v>
      </c>
      <c r="AG97" s="388"/>
      <c r="AH97" s="388" t="s">
        <v>216</v>
      </c>
      <c r="AI97" s="388"/>
      <c r="AJ97" s="388" t="s">
        <v>14</v>
      </c>
      <c r="AK97" s="388"/>
      <c r="AL97" s="388"/>
      <c r="AM97" s="388" t="s">
        <v>215</v>
      </c>
      <c r="AN97" s="388"/>
      <c r="AO97" s="388" t="s">
        <v>216</v>
      </c>
      <c r="AP97" s="388"/>
      <c r="AQ97" s="388"/>
      <c r="AR97" s="388"/>
      <c r="AS97" s="388"/>
      <c r="AT97" s="368"/>
      <c r="AU97" s="368"/>
      <c r="AV97" s="368"/>
      <c r="AW97" s="388"/>
      <c r="AX97" s="388"/>
      <c r="AY97" s="388"/>
      <c r="AZ97" s="388"/>
      <c r="BA97" s="368"/>
      <c r="BB97" s="380"/>
      <c r="BC97" s="368"/>
    </row>
    <row r="98" spans="1:56" ht="13.5" hidden="1" customHeight="1" x14ac:dyDescent="0.15">
      <c r="A98" s="368"/>
      <c r="B98" s="392" t="s">
        <v>217</v>
      </c>
      <c r="C98" s="392"/>
      <c r="D98" s="392"/>
      <c r="E98" s="393" t="s">
        <v>227</v>
      </c>
      <c r="F98" s="393"/>
      <c r="G98" s="393"/>
      <c r="H98" s="392" t="s">
        <v>217</v>
      </c>
      <c r="I98" s="392"/>
      <c r="J98" s="392"/>
      <c r="K98" s="393" t="s">
        <v>227</v>
      </c>
      <c r="L98" s="393"/>
      <c r="M98" s="393"/>
      <c r="N98" s="392" t="s">
        <v>217</v>
      </c>
      <c r="O98" s="392"/>
      <c r="P98" s="392"/>
      <c r="Q98" s="393" t="s">
        <v>227</v>
      </c>
      <c r="R98" s="393"/>
      <c r="S98" s="393"/>
      <c r="T98" s="392" t="s">
        <v>217</v>
      </c>
      <c r="U98" s="392"/>
      <c r="V98" s="392"/>
      <c r="W98" s="392" t="s">
        <v>217</v>
      </c>
      <c r="X98" s="392"/>
      <c r="Y98" s="392"/>
      <c r="Z98" s="392" t="s">
        <v>217</v>
      </c>
      <c r="AA98" s="392"/>
      <c r="AB98" s="392"/>
      <c r="AC98" s="392" t="s">
        <v>217</v>
      </c>
      <c r="AD98" s="392"/>
      <c r="AE98" s="392"/>
      <c r="AF98" s="392" t="s">
        <v>217</v>
      </c>
      <c r="AG98" s="392"/>
      <c r="AH98" s="392" t="s">
        <v>217</v>
      </c>
      <c r="AI98" s="392"/>
      <c r="AJ98" s="392" t="s">
        <v>217</v>
      </c>
      <c r="AK98" s="392"/>
      <c r="AL98" s="392"/>
      <c r="AM98" s="392" t="s">
        <v>217</v>
      </c>
      <c r="AN98" s="392"/>
      <c r="AO98" s="392" t="s">
        <v>217</v>
      </c>
      <c r="AP98" s="392"/>
      <c r="AQ98" s="392" t="s">
        <v>217</v>
      </c>
      <c r="AR98" s="392"/>
      <c r="AS98" s="392"/>
      <c r="AT98" s="392" t="s">
        <v>217</v>
      </c>
      <c r="AU98" s="392"/>
      <c r="AV98" s="392"/>
      <c r="AW98" s="392" t="s">
        <v>217</v>
      </c>
      <c r="AX98" s="392"/>
      <c r="AY98" s="392"/>
      <c r="AZ98" s="388"/>
      <c r="BA98" s="368"/>
      <c r="BB98" s="368"/>
      <c r="BC98" s="368"/>
    </row>
    <row r="99" spans="1:56" ht="13.5" hidden="1" customHeight="1" x14ac:dyDescent="0.15">
      <c r="A99" s="251" t="s">
        <v>188</v>
      </c>
      <c r="B99" s="391"/>
      <c r="C99" s="391"/>
      <c r="D99" s="391"/>
      <c r="E99" s="391"/>
      <c r="F99" s="391"/>
      <c r="G99" s="391"/>
      <c r="H99" s="391"/>
      <c r="I99" s="391"/>
      <c r="J99" s="391"/>
      <c r="K99" s="391"/>
      <c r="L99" s="391"/>
      <c r="M99" s="391"/>
      <c r="N99" s="391"/>
      <c r="O99" s="391"/>
      <c r="P99" s="391"/>
      <c r="Q99" s="391"/>
      <c r="R99" s="391"/>
      <c r="S99" s="391"/>
      <c r="T99" s="391"/>
      <c r="U99" s="391"/>
      <c r="V99" s="391"/>
      <c r="W99" s="391"/>
      <c r="X99" s="391"/>
      <c r="Y99" s="391"/>
      <c r="Z99" s="391"/>
      <c r="AA99" s="391"/>
      <c r="AB99" s="391"/>
      <c r="AC99" s="391"/>
      <c r="AD99" s="391"/>
      <c r="AE99" s="391"/>
      <c r="AF99" s="391"/>
      <c r="AG99" s="391"/>
      <c r="AH99" s="391"/>
      <c r="AI99" s="391"/>
      <c r="AJ99" s="391"/>
      <c r="AK99" s="391"/>
      <c r="AL99" s="391"/>
      <c r="AM99" s="391"/>
      <c r="AN99" s="391"/>
      <c r="AO99" s="391"/>
      <c r="AP99" s="391"/>
      <c r="AQ99" s="391"/>
      <c r="AR99" s="391"/>
      <c r="AS99" s="391"/>
      <c r="AT99" s="391"/>
      <c r="AU99" s="391"/>
      <c r="AV99" s="391"/>
      <c r="AW99" s="391"/>
      <c r="AX99" s="391"/>
      <c r="AY99" s="391"/>
      <c r="AZ99" s="248"/>
      <c r="BA99" s="391"/>
      <c r="BB99" s="391"/>
      <c r="BC99" s="391"/>
    </row>
    <row r="100" spans="1:56" ht="13.5" hidden="1" customHeight="1" x14ac:dyDescent="0.15">
      <c r="A100" s="251" t="s">
        <v>189</v>
      </c>
      <c r="B100" s="391"/>
      <c r="C100" s="391"/>
      <c r="D100" s="391"/>
      <c r="E100" s="391"/>
      <c r="F100" s="391"/>
      <c r="G100" s="391"/>
      <c r="H100" s="391"/>
      <c r="I100" s="391"/>
      <c r="J100" s="391"/>
      <c r="K100" s="391"/>
      <c r="L100" s="391"/>
      <c r="M100" s="391"/>
      <c r="N100" s="391"/>
      <c r="O100" s="391"/>
      <c r="P100" s="391"/>
      <c r="Q100" s="391"/>
      <c r="R100" s="391"/>
      <c r="S100" s="391"/>
      <c r="T100" s="391"/>
      <c r="U100" s="391"/>
      <c r="V100" s="391"/>
      <c r="W100" s="391"/>
      <c r="X100" s="391"/>
      <c r="Y100" s="391"/>
      <c r="Z100" s="391"/>
      <c r="AA100" s="391"/>
      <c r="AB100" s="391"/>
      <c r="AC100" s="391"/>
      <c r="AD100" s="391"/>
      <c r="AE100" s="391"/>
      <c r="AF100" s="391"/>
      <c r="AG100" s="391"/>
      <c r="AH100" s="391"/>
      <c r="AI100" s="391"/>
      <c r="AJ100" s="391"/>
      <c r="AK100" s="391"/>
      <c r="AL100" s="391"/>
      <c r="AM100" s="391"/>
      <c r="AN100" s="391"/>
      <c r="AO100" s="391"/>
      <c r="AP100" s="391"/>
      <c r="AQ100" s="391"/>
      <c r="AR100" s="391"/>
      <c r="AS100" s="391"/>
      <c r="AT100" s="391"/>
      <c r="AU100" s="391"/>
      <c r="AV100" s="391"/>
      <c r="AW100" s="391"/>
      <c r="AX100" s="391"/>
      <c r="AY100" s="391"/>
      <c r="AZ100" s="248"/>
      <c r="BA100" s="391"/>
      <c r="BB100" s="391"/>
      <c r="BC100" s="391"/>
    </row>
    <row r="101" spans="1:56" ht="13.5" hidden="1" customHeight="1" x14ac:dyDescent="0.15">
      <c r="A101" s="251" t="s">
        <v>17</v>
      </c>
      <c r="B101" s="391"/>
      <c r="C101" s="391"/>
      <c r="D101" s="391"/>
      <c r="E101" s="391"/>
      <c r="F101" s="391"/>
      <c r="G101" s="391"/>
      <c r="H101" s="391"/>
      <c r="I101" s="391"/>
      <c r="J101" s="391"/>
      <c r="K101" s="391"/>
      <c r="L101" s="391"/>
      <c r="M101" s="391"/>
      <c r="N101" s="391"/>
      <c r="O101" s="391"/>
      <c r="P101" s="391"/>
      <c r="Q101" s="391"/>
      <c r="R101" s="391"/>
      <c r="S101" s="391"/>
      <c r="T101" s="391"/>
      <c r="U101" s="391"/>
      <c r="V101" s="391"/>
      <c r="W101" s="391"/>
      <c r="X101" s="391"/>
      <c r="Y101" s="391"/>
      <c r="Z101" s="391"/>
      <c r="AA101" s="391"/>
      <c r="AB101" s="391"/>
      <c r="AC101" s="391"/>
      <c r="AD101" s="391"/>
      <c r="AE101" s="391"/>
      <c r="AF101" s="391"/>
      <c r="AG101" s="391"/>
      <c r="AH101" s="391"/>
      <c r="AI101" s="391"/>
      <c r="AJ101" s="391"/>
      <c r="AK101" s="391"/>
      <c r="AL101" s="391"/>
      <c r="AM101" s="391"/>
      <c r="AN101" s="391"/>
      <c r="AO101" s="391"/>
      <c r="AP101" s="391"/>
      <c r="AQ101" s="391"/>
      <c r="AR101" s="391"/>
      <c r="AS101" s="391"/>
      <c r="AT101" s="391"/>
      <c r="AU101" s="391"/>
      <c r="AV101" s="391"/>
      <c r="AW101" s="391"/>
      <c r="AX101" s="391"/>
      <c r="AY101" s="391"/>
      <c r="AZ101" s="248"/>
      <c r="BA101" s="391"/>
      <c r="BB101" s="391"/>
      <c r="BC101" s="391"/>
    </row>
    <row r="102" spans="1:56" ht="13.5" hidden="1" customHeight="1" x14ac:dyDescent="0.15">
      <c r="A102" s="251" t="s">
        <v>190</v>
      </c>
      <c r="B102" s="391"/>
      <c r="C102" s="391"/>
      <c r="D102" s="391"/>
      <c r="E102" s="391"/>
      <c r="F102" s="391"/>
      <c r="G102" s="391"/>
      <c r="H102" s="391"/>
      <c r="I102" s="391"/>
      <c r="J102" s="391"/>
      <c r="K102" s="391"/>
      <c r="L102" s="391"/>
      <c r="M102" s="391"/>
      <c r="N102" s="391"/>
      <c r="O102" s="391"/>
      <c r="P102" s="391"/>
      <c r="Q102" s="391"/>
      <c r="R102" s="391"/>
      <c r="S102" s="391"/>
      <c r="T102" s="391"/>
      <c r="U102" s="391"/>
      <c r="V102" s="391"/>
      <c r="W102" s="391"/>
      <c r="X102" s="391"/>
      <c r="Y102" s="391"/>
      <c r="Z102" s="391"/>
      <c r="AA102" s="391"/>
      <c r="AB102" s="391"/>
      <c r="AC102" s="391"/>
      <c r="AD102" s="391"/>
      <c r="AE102" s="391"/>
      <c r="AF102" s="391"/>
      <c r="AG102" s="391"/>
      <c r="AH102" s="391"/>
      <c r="AI102" s="391"/>
      <c r="AJ102" s="391"/>
      <c r="AK102" s="391"/>
      <c r="AL102" s="391"/>
      <c r="AM102" s="391"/>
      <c r="AN102" s="391"/>
      <c r="AO102" s="391"/>
      <c r="AP102" s="391"/>
      <c r="AQ102" s="391"/>
      <c r="AR102" s="391"/>
      <c r="AS102" s="391"/>
      <c r="AT102" s="391"/>
      <c r="AU102" s="391"/>
      <c r="AV102" s="391"/>
      <c r="AW102" s="391"/>
      <c r="AX102" s="391"/>
      <c r="AY102" s="391"/>
      <c r="AZ102" s="248"/>
      <c r="BA102" s="391"/>
      <c r="BB102" s="391"/>
      <c r="BC102" s="391"/>
    </row>
    <row r="103" spans="1:56" ht="13.5" hidden="1" customHeight="1" x14ac:dyDescent="0.15">
      <c r="A103" s="251" t="s">
        <v>191</v>
      </c>
      <c r="B103" s="391"/>
      <c r="C103" s="391"/>
      <c r="D103" s="391"/>
      <c r="E103" s="391"/>
      <c r="F103" s="391"/>
      <c r="G103" s="391"/>
      <c r="H103" s="391"/>
      <c r="I103" s="391"/>
      <c r="J103" s="391"/>
      <c r="K103" s="391"/>
      <c r="L103" s="391"/>
      <c r="M103" s="391"/>
      <c r="N103" s="391"/>
      <c r="O103" s="391"/>
      <c r="P103" s="391"/>
      <c r="Q103" s="391"/>
      <c r="R103" s="391"/>
      <c r="S103" s="391"/>
      <c r="T103" s="391"/>
      <c r="U103" s="391"/>
      <c r="V103" s="391"/>
      <c r="W103" s="391"/>
      <c r="X103" s="391"/>
      <c r="Y103" s="391"/>
      <c r="Z103" s="391"/>
      <c r="AA103" s="391"/>
      <c r="AB103" s="391"/>
      <c r="AC103" s="391"/>
      <c r="AD103" s="391"/>
      <c r="AE103" s="391"/>
      <c r="AF103" s="391"/>
      <c r="AG103" s="391"/>
      <c r="AH103" s="391"/>
      <c r="AI103" s="391"/>
      <c r="AJ103" s="391"/>
      <c r="AK103" s="391"/>
      <c r="AL103" s="391"/>
      <c r="AM103" s="391"/>
      <c r="AN103" s="391"/>
      <c r="AO103" s="391"/>
      <c r="AP103" s="391"/>
      <c r="AQ103" s="391"/>
      <c r="AR103" s="391"/>
      <c r="AS103" s="391"/>
      <c r="AT103" s="391"/>
      <c r="AU103" s="391"/>
      <c r="AV103" s="391"/>
      <c r="AW103" s="391"/>
      <c r="AX103" s="391"/>
      <c r="AY103" s="391"/>
      <c r="AZ103" s="248"/>
      <c r="BA103" s="391"/>
      <c r="BB103" s="391"/>
      <c r="BC103" s="391"/>
    </row>
    <row r="104" spans="1:56" ht="13.5" hidden="1" customHeight="1" x14ac:dyDescent="0.15">
      <c r="A104" s="255" t="s">
        <v>14</v>
      </c>
      <c r="B104" s="394"/>
      <c r="C104" s="394"/>
      <c r="D104" s="394"/>
      <c r="E104" s="394"/>
      <c r="F104" s="394"/>
      <c r="G104" s="394"/>
      <c r="H104" s="394"/>
      <c r="I104" s="394"/>
      <c r="J104" s="394"/>
      <c r="K104" s="394"/>
      <c r="L104" s="394"/>
      <c r="M104" s="394"/>
      <c r="N104" s="394"/>
      <c r="O104" s="394"/>
      <c r="P104" s="394"/>
      <c r="Q104" s="394"/>
      <c r="R104" s="394"/>
      <c r="S104" s="394"/>
      <c r="T104" s="394"/>
      <c r="U104" s="394"/>
      <c r="V104" s="394"/>
      <c r="W104" s="394"/>
      <c r="X104" s="394"/>
      <c r="Y104" s="394"/>
      <c r="Z104" s="394"/>
      <c r="AA104" s="394"/>
      <c r="AB104" s="394"/>
      <c r="AC104" s="394"/>
      <c r="AD104" s="394"/>
      <c r="AE104" s="394"/>
      <c r="AF104" s="394"/>
      <c r="AG104" s="394"/>
      <c r="AH104" s="394"/>
      <c r="AI104" s="394"/>
      <c r="AJ104" s="394"/>
      <c r="AK104" s="394"/>
      <c r="AL104" s="394"/>
      <c r="AM104" s="394"/>
      <c r="AN104" s="394"/>
      <c r="AO104" s="394"/>
      <c r="AP104" s="394"/>
      <c r="AQ104" s="394"/>
      <c r="AR104" s="394"/>
      <c r="AS104" s="394"/>
      <c r="AT104" s="394"/>
      <c r="AU104" s="394"/>
      <c r="AV104" s="394"/>
      <c r="AW104" s="391"/>
      <c r="AX104" s="391"/>
      <c r="AY104" s="391"/>
      <c r="AZ104" s="248"/>
      <c r="BA104" s="391"/>
      <c r="BB104" s="391"/>
      <c r="BC104" s="391"/>
    </row>
    <row r="105" spans="1:56" ht="13.5" hidden="1" customHeight="1" x14ac:dyDescent="0.15"/>
    <row r="106" spans="1:56" ht="13.5" hidden="1" customHeight="1" x14ac:dyDescent="0.15">
      <c r="A106" s="368" t="s">
        <v>105</v>
      </c>
      <c r="B106" s="388" t="s">
        <v>228</v>
      </c>
      <c r="C106" s="388"/>
      <c r="D106" s="388"/>
      <c r="E106" s="388"/>
      <c r="F106" s="388"/>
      <c r="G106" s="388"/>
      <c r="H106" s="388"/>
      <c r="I106" s="388"/>
      <c r="J106" s="388"/>
      <c r="K106" s="388"/>
      <c r="L106" s="388"/>
      <c r="M106" s="388"/>
      <c r="N106" s="388"/>
      <c r="O106" s="388"/>
      <c r="P106" s="388"/>
      <c r="Q106" s="388"/>
      <c r="R106" s="388"/>
      <c r="S106" s="388"/>
      <c r="T106" s="388" t="s">
        <v>19</v>
      </c>
      <c r="U106" s="388"/>
      <c r="V106" s="388"/>
      <c r="W106" s="388"/>
      <c r="X106" s="388"/>
      <c r="Y106" s="388"/>
      <c r="Z106" s="388"/>
      <c r="AA106" s="388"/>
      <c r="AB106" s="388"/>
      <c r="AC106" s="388" t="s">
        <v>213</v>
      </c>
      <c r="AD106" s="388"/>
      <c r="AE106" s="388"/>
      <c r="AF106" s="388"/>
      <c r="AG106" s="388"/>
      <c r="AH106" s="388"/>
      <c r="AI106" s="388"/>
      <c r="AJ106" s="368" t="s">
        <v>91</v>
      </c>
      <c r="AK106" s="368"/>
      <c r="AL106" s="368"/>
      <c r="AM106" s="368" t="s">
        <v>13</v>
      </c>
      <c r="AN106" s="368"/>
      <c r="AO106" s="368"/>
      <c r="AP106" s="388" t="s">
        <v>14</v>
      </c>
      <c r="AQ106" s="388"/>
      <c r="AR106" s="388"/>
      <c r="AS106" s="388" t="s">
        <v>224</v>
      </c>
      <c r="AT106" s="388"/>
      <c r="AU106" s="388"/>
      <c r="AV106" s="388"/>
      <c r="AW106" s="368" t="s">
        <v>220</v>
      </c>
      <c r="AX106" s="368"/>
      <c r="AY106" s="368"/>
      <c r="AZ106" s="252"/>
      <c r="BA106" s="252"/>
      <c r="BB106" s="28"/>
      <c r="BC106" s="248"/>
      <c r="BD106" s="28"/>
    </row>
    <row r="107" spans="1:56" ht="13.5" hidden="1" customHeight="1" x14ac:dyDescent="0.15">
      <c r="A107" s="368"/>
      <c r="B107" s="388"/>
      <c r="C107" s="388"/>
      <c r="D107" s="388"/>
      <c r="E107" s="388"/>
      <c r="F107" s="388"/>
      <c r="G107" s="388"/>
      <c r="H107" s="388"/>
      <c r="I107" s="388"/>
      <c r="J107" s="388"/>
      <c r="K107" s="388"/>
      <c r="L107" s="388"/>
      <c r="M107" s="388"/>
      <c r="N107" s="388"/>
      <c r="O107" s="388"/>
      <c r="P107" s="388"/>
      <c r="Q107" s="388"/>
      <c r="R107" s="388"/>
      <c r="S107" s="388"/>
      <c r="T107" s="388"/>
      <c r="U107" s="388"/>
      <c r="V107" s="388"/>
      <c r="W107" s="388"/>
      <c r="X107" s="388"/>
      <c r="Y107" s="388"/>
      <c r="Z107" s="388"/>
      <c r="AA107" s="388"/>
      <c r="AB107" s="388"/>
      <c r="AC107" s="388" t="s">
        <v>226</v>
      </c>
      <c r="AD107" s="388"/>
      <c r="AE107" s="388"/>
      <c r="AF107" s="388"/>
      <c r="AG107" s="388"/>
      <c r="AH107" s="388"/>
      <c r="AI107" s="388"/>
      <c r="AJ107" s="388" t="s">
        <v>222</v>
      </c>
      <c r="AK107" s="388"/>
      <c r="AL107" s="388"/>
      <c r="AM107" s="368"/>
      <c r="AN107" s="380"/>
      <c r="AO107" s="368"/>
      <c r="AP107" s="388"/>
      <c r="AQ107" s="380"/>
      <c r="AR107" s="388"/>
      <c r="AS107" s="388"/>
      <c r="AT107" s="380"/>
      <c r="AU107" s="380"/>
      <c r="AV107" s="388"/>
      <c r="AW107" s="368"/>
      <c r="AX107" s="380"/>
      <c r="AY107" s="368"/>
      <c r="AZ107" s="248"/>
      <c r="BA107" s="248"/>
      <c r="BB107" s="28"/>
      <c r="BC107" s="248"/>
      <c r="BD107" s="28"/>
    </row>
    <row r="108" spans="1:56" ht="13.5" hidden="1" customHeight="1" x14ac:dyDescent="0.15">
      <c r="A108" s="368"/>
      <c r="B108" s="388" t="s">
        <v>14</v>
      </c>
      <c r="C108" s="388"/>
      <c r="D108" s="388"/>
      <c r="E108" s="388"/>
      <c r="F108" s="388"/>
      <c r="G108" s="388"/>
      <c r="H108" s="388" t="s">
        <v>215</v>
      </c>
      <c r="I108" s="388"/>
      <c r="J108" s="388"/>
      <c r="K108" s="388"/>
      <c r="L108" s="388"/>
      <c r="M108" s="388"/>
      <c r="N108" s="388" t="s">
        <v>216</v>
      </c>
      <c r="O108" s="388"/>
      <c r="P108" s="388"/>
      <c r="Q108" s="388"/>
      <c r="R108" s="388"/>
      <c r="S108" s="388"/>
      <c r="T108" s="388" t="s">
        <v>14</v>
      </c>
      <c r="U108" s="388"/>
      <c r="V108" s="388"/>
      <c r="W108" s="388" t="s">
        <v>215</v>
      </c>
      <c r="X108" s="388"/>
      <c r="Y108" s="388"/>
      <c r="Z108" s="388" t="s">
        <v>216</v>
      </c>
      <c r="AA108" s="388"/>
      <c r="AB108" s="388"/>
      <c r="AC108" s="388" t="s">
        <v>14</v>
      </c>
      <c r="AD108" s="388"/>
      <c r="AE108" s="388"/>
      <c r="AF108" s="388" t="s">
        <v>215</v>
      </c>
      <c r="AG108" s="388"/>
      <c r="AH108" s="388" t="s">
        <v>216</v>
      </c>
      <c r="AI108" s="388"/>
      <c r="AJ108" s="388"/>
      <c r="AK108" s="388"/>
      <c r="AL108" s="388"/>
      <c r="AM108" s="368"/>
      <c r="AN108" s="368"/>
      <c r="AO108" s="368"/>
      <c r="AP108" s="388"/>
      <c r="AQ108" s="388"/>
      <c r="AR108" s="388"/>
      <c r="AS108" s="388"/>
      <c r="AT108" s="380"/>
      <c r="AU108" s="380"/>
      <c r="AV108" s="388"/>
      <c r="AW108" s="368"/>
      <c r="AX108" s="380"/>
      <c r="AY108" s="368"/>
      <c r="AZ108" s="248"/>
      <c r="BA108" s="248"/>
      <c r="BB108" s="28"/>
      <c r="BC108" s="248"/>
      <c r="BD108" s="28"/>
    </row>
    <row r="109" spans="1:56" ht="13.5" hidden="1" customHeight="1" x14ac:dyDescent="0.15">
      <c r="A109" s="368"/>
      <c r="B109" s="392" t="s">
        <v>217</v>
      </c>
      <c r="C109" s="392"/>
      <c r="D109" s="392"/>
      <c r="E109" s="393" t="s">
        <v>227</v>
      </c>
      <c r="F109" s="393"/>
      <c r="G109" s="393"/>
      <c r="H109" s="392" t="s">
        <v>217</v>
      </c>
      <c r="I109" s="392"/>
      <c r="J109" s="392"/>
      <c r="K109" s="393" t="s">
        <v>227</v>
      </c>
      <c r="L109" s="393"/>
      <c r="M109" s="393"/>
      <c r="N109" s="392" t="s">
        <v>217</v>
      </c>
      <c r="O109" s="392"/>
      <c r="P109" s="392"/>
      <c r="Q109" s="393" t="s">
        <v>227</v>
      </c>
      <c r="R109" s="393"/>
      <c r="S109" s="393"/>
      <c r="T109" s="392" t="s">
        <v>217</v>
      </c>
      <c r="U109" s="392"/>
      <c r="V109" s="392"/>
      <c r="W109" s="392" t="s">
        <v>217</v>
      </c>
      <c r="X109" s="392"/>
      <c r="Y109" s="392"/>
      <c r="Z109" s="392" t="s">
        <v>217</v>
      </c>
      <c r="AA109" s="392"/>
      <c r="AB109" s="392"/>
      <c r="AC109" s="392" t="s">
        <v>217</v>
      </c>
      <c r="AD109" s="392"/>
      <c r="AE109" s="392"/>
      <c r="AF109" s="392" t="s">
        <v>217</v>
      </c>
      <c r="AG109" s="392"/>
      <c r="AH109" s="392" t="s">
        <v>217</v>
      </c>
      <c r="AI109" s="392"/>
      <c r="AJ109" s="392" t="s">
        <v>217</v>
      </c>
      <c r="AK109" s="392"/>
      <c r="AL109" s="392"/>
      <c r="AM109" s="392" t="s">
        <v>217</v>
      </c>
      <c r="AN109" s="392"/>
      <c r="AO109" s="392"/>
      <c r="AP109" s="392" t="s">
        <v>217</v>
      </c>
      <c r="AQ109" s="392"/>
      <c r="AR109" s="392"/>
      <c r="AS109" s="388"/>
      <c r="AT109" s="388"/>
      <c r="AU109" s="388"/>
      <c r="AV109" s="388"/>
      <c r="AW109" s="368"/>
      <c r="AX109" s="368"/>
      <c r="AY109" s="368"/>
      <c r="AZ109" s="248"/>
      <c r="BA109" s="248"/>
      <c r="BB109" s="28"/>
      <c r="BC109" s="248"/>
      <c r="BD109" s="28"/>
    </row>
    <row r="110" spans="1:56" ht="13.5" hidden="1" customHeight="1" x14ac:dyDescent="0.15">
      <c r="A110" s="251" t="s">
        <v>188</v>
      </c>
      <c r="B110" s="391"/>
      <c r="C110" s="391"/>
      <c r="D110" s="391"/>
      <c r="E110" s="391"/>
      <c r="F110" s="391"/>
      <c r="G110" s="391"/>
      <c r="H110" s="391"/>
      <c r="I110" s="391"/>
      <c r="J110" s="391"/>
      <c r="K110" s="391"/>
      <c r="L110" s="391"/>
      <c r="M110" s="391"/>
      <c r="N110" s="391"/>
      <c r="O110" s="391"/>
      <c r="P110" s="391"/>
      <c r="Q110" s="391"/>
      <c r="R110" s="391"/>
      <c r="S110" s="391"/>
      <c r="T110" s="391"/>
      <c r="U110" s="391"/>
      <c r="V110" s="391"/>
      <c r="W110" s="391"/>
      <c r="X110" s="391"/>
      <c r="Y110" s="391"/>
      <c r="Z110" s="391"/>
      <c r="AA110" s="391"/>
      <c r="AB110" s="391"/>
      <c r="AC110" s="391"/>
      <c r="AD110" s="391"/>
      <c r="AE110" s="391"/>
      <c r="AF110" s="391"/>
      <c r="AG110" s="391"/>
      <c r="AH110" s="391"/>
      <c r="AI110" s="391"/>
      <c r="AJ110" s="391"/>
      <c r="AK110" s="391"/>
      <c r="AL110" s="391"/>
      <c r="AM110" s="391"/>
      <c r="AN110" s="391"/>
      <c r="AO110" s="391"/>
      <c r="AP110" s="391"/>
      <c r="AQ110" s="391"/>
      <c r="AR110" s="391"/>
      <c r="AS110" s="391"/>
      <c r="AT110" s="391"/>
      <c r="AU110" s="391"/>
      <c r="AV110" s="391"/>
      <c r="AW110" s="391"/>
      <c r="AX110" s="391"/>
      <c r="AY110" s="391"/>
      <c r="AZ110" s="248"/>
      <c r="BA110" s="248"/>
      <c r="BB110" s="28"/>
      <c r="BC110" s="248"/>
      <c r="BD110" s="28"/>
    </row>
    <row r="111" spans="1:56" ht="13.5" hidden="1" customHeight="1" x14ac:dyDescent="0.15">
      <c r="A111" s="251" t="s">
        <v>189</v>
      </c>
      <c r="B111" s="391"/>
      <c r="C111" s="391"/>
      <c r="D111" s="391"/>
      <c r="E111" s="391"/>
      <c r="F111" s="391"/>
      <c r="G111" s="391"/>
      <c r="H111" s="391"/>
      <c r="I111" s="391"/>
      <c r="J111" s="391"/>
      <c r="K111" s="391"/>
      <c r="L111" s="391"/>
      <c r="M111" s="391"/>
      <c r="N111" s="391"/>
      <c r="O111" s="391"/>
      <c r="P111" s="391"/>
      <c r="Q111" s="391"/>
      <c r="R111" s="391"/>
      <c r="S111" s="391"/>
      <c r="T111" s="391"/>
      <c r="U111" s="391"/>
      <c r="V111" s="391"/>
      <c r="W111" s="391"/>
      <c r="X111" s="391"/>
      <c r="Y111" s="391"/>
      <c r="Z111" s="391"/>
      <c r="AA111" s="391"/>
      <c r="AB111" s="391"/>
      <c r="AC111" s="391"/>
      <c r="AD111" s="391"/>
      <c r="AE111" s="391"/>
      <c r="AF111" s="391"/>
      <c r="AG111" s="391"/>
      <c r="AH111" s="391"/>
      <c r="AI111" s="391"/>
      <c r="AJ111" s="391"/>
      <c r="AK111" s="391"/>
      <c r="AL111" s="391"/>
      <c r="AM111" s="391"/>
      <c r="AN111" s="391"/>
      <c r="AO111" s="391"/>
      <c r="AP111" s="391"/>
      <c r="AQ111" s="391"/>
      <c r="AR111" s="391"/>
      <c r="AS111" s="391"/>
      <c r="AT111" s="391"/>
      <c r="AU111" s="391"/>
      <c r="AV111" s="391"/>
      <c r="AW111" s="391"/>
      <c r="AX111" s="391"/>
      <c r="AY111" s="391"/>
      <c r="AZ111" s="248"/>
      <c r="BA111" s="248"/>
      <c r="BB111" s="28"/>
      <c r="BC111" s="248"/>
      <c r="BD111" s="28"/>
    </row>
    <row r="112" spans="1:56" ht="13.5" hidden="1" customHeight="1" x14ac:dyDescent="0.15">
      <c r="A112" s="251" t="s">
        <v>17</v>
      </c>
      <c r="B112" s="391"/>
      <c r="C112" s="391"/>
      <c r="D112" s="391"/>
      <c r="E112" s="391"/>
      <c r="F112" s="391"/>
      <c r="G112" s="391"/>
      <c r="H112" s="391"/>
      <c r="I112" s="391"/>
      <c r="J112" s="391"/>
      <c r="K112" s="391"/>
      <c r="L112" s="391"/>
      <c r="M112" s="391"/>
      <c r="N112" s="391"/>
      <c r="O112" s="391"/>
      <c r="P112" s="391"/>
      <c r="Q112" s="391"/>
      <c r="R112" s="391"/>
      <c r="S112" s="391"/>
      <c r="T112" s="391"/>
      <c r="U112" s="391"/>
      <c r="V112" s="391"/>
      <c r="W112" s="391"/>
      <c r="X112" s="391"/>
      <c r="Y112" s="391"/>
      <c r="Z112" s="391"/>
      <c r="AA112" s="391"/>
      <c r="AB112" s="391"/>
      <c r="AC112" s="391"/>
      <c r="AD112" s="391"/>
      <c r="AE112" s="391"/>
      <c r="AF112" s="391"/>
      <c r="AG112" s="391"/>
      <c r="AH112" s="391"/>
      <c r="AI112" s="391"/>
      <c r="AJ112" s="391"/>
      <c r="AK112" s="391"/>
      <c r="AL112" s="391"/>
      <c r="AM112" s="391"/>
      <c r="AN112" s="391"/>
      <c r="AO112" s="391"/>
      <c r="AP112" s="391"/>
      <c r="AQ112" s="391"/>
      <c r="AR112" s="391"/>
      <c r="AS112" s="391"/>
      <c r="AT112" s="391"/>
      <c r="AU112" s="391"/>
      <c r="AV112" s="391"/>
      <c r="AW112" s="391"/>
      <c r="AX112" s="391"/>
      <c r="AY112" s="391"/>
      <c r="AZ112" s="248"/>
      <c r="BA112" s="248"/>
      <c r="BB112" s="28"/>
      <c r="BC112" s="248"/>
      <c r="BD112" s="28"/>
    </row>
    <row r="113" spans="1:56" ht="13.5" hidden="1" customHeight="1" x14ac:dyDescent="0.15">
      <c r="A113" s="251" t="s">
        <v>190</v>
      </c>
      <c r="B113" s="391"/>
      <c r="C113" s="391"/>
      <c r="D113" s="391"/>
      <c r="E113" s="391"/>
      <c r="F113" s="391"/>
      <c r="G113" s="391"/>
      <c r="H113" s="391"/>
      <c r="I113" s="391"/>
      <c r="J113" s="391"/>
      <c r="K113" s="391"/>
      <c r="L113" s="391"/>
      <c r="M113" s="391"/>
      <c r="N113" s="391"/>
      <c r="O113" s="391"/>
      <c r="P113" s="391"/>
      <c r="Q113" s="391"/>
      <c r="R113" s="391"/>
      <c r="S113" s="391"/>
      <c r="T113" s="391"/>
      <c r="U113" s="391"/>
      <c r="V113" s="391"/>
      <c r="W113" s="391"/>
      <c r="X113" s="391"/>
      <c r="Y113" s="391"/>
      <c r="Z113" s="391"/>
      <c r="AA113" s="391"/>
      <c r="AB113" s="391"/>
      <c r="AC113" s="391"/>
      <c r="AD113" s="391"/>
      <c r="AE113" s="391"/>
      <c r="AF113" s="391"/>
      <c r="AG113" s="391"/>
      <c r="AH113" s="391"/>
      <c r="AI113" s="391"/>
      <c r="AJ113" s="391"/>
      <c r="AK113" s="391"/>
      <c r="AL113" s="391"/>
      <c r="AM113" s="391"/>
      <c r="AN113" s="391"/>
      <c r="AO113" s="391"/>
      <c r="AP113" s="391"/>
      <c r="AQ113" s="391"/>
      <c r="AR113" s="391"/>
      <c r="AS113" s="391"/>
      <c r="AT113" s="391"/>
      <c r="AU113" s="391"/>
      <c r="AV113" s="391"/>
      <c r="AW113" s="391"/>
      <c r="AX113" s="391"/>
      <c r="AY113" s="391"/>
      <c r="AZ113" s="248"/>
      <c r="BA113" s="248"/>
      <c r="BB113" s="28"/>
      <c r="BC113" s="248"/>
      <c r="BD113" s="28"/>
    </row>
    <row r="114" spans="1:56" ht="13.5" hidden="1" customHeight="1" x14ac:dyDescent="0.15">
      <c r="A114" s="251" t="s">
        <v>191</v>
      </c>
      <c r="B114" s="391"/>
      <c r="C114" s="391"/>
      <c r="D114" s="391"/>
      <c r="E114" s="391"/>
      <c r="F114" s="391"/>
      <c r="G114" s="391"/>
      <c r="H114" s="391"/>
      <c r="I114" s="391"/>
      <c r="J114" s="391"/>
      <c r="K114" s="391"/>
      <c r="L114" s="391"/>
      <c r="M114" s="391"/>
      <c r="N114" s="391"/>
      <c r="O114" s="391"/>
      <c r="P114" s="391"/>
      <c r="Q114" s="391"/>
      <c r="R114" s="391"/>
      <c r="S114" s="391"/>
      <c r="T114" s="391"/>
      <c r="U114" s="391"/>
      <c r="V114" s="391"/>
      <c r="W114" s="391"/>
      <c r="X114" s="391"/>
      <c r="Y114" s="391"/>
      <c r="Z114" s="391"/>
      <c r="AA114" s="391"/>
      <c r="AB114" s="391"/>
      <c r="AC114" s="391"/>
      <c r="AD114" s="391"/>
      <c r="AE114" s="391"/>
      <c r="AF114" s="391"/>
      <c r="AG114" s="391"/>
      <c r="AH114" s="391"/>
      <c r="AI114" s="391"/>
      <c r="AJ114" s="391"/>
      <c r="AK114" s="391"/>
      <c r="AL114" s="391"/>
      <c r="AM114" s="391"/>
      <c r="AN114" s="391"/>
      <c r="AO114" s="391"/>
      <c r="AP114" s="391"/>
      <c r="AQ114" s="391"/>
      <c r="AR114" s="391"/>
      <c r="AS114" s="391"/>
      <c r="AT114" s="391"/>
      <c r="AU114" s="391"/>
      <c r="AV114" s="391"/>
      <c r="AW114" s="391"/>
      <c r="AX114" s="391"/>
      <c r="AY114" s="391"/>
      <c r="AZ114" s="248"/>
      <c r="BA114" s="248"/>
      <c r="BB114" s="28"/>
      <c r="BC114" s="248"/>
      <c r="BD114" s="28"/>
    </row>
    <row r="115" spans="1:56" ht="13.5" hidden="1" customHeight="1" x14ac:dyDescent="0.15">
      <c r="A115" s="255" t="s">
        <v>14</v>
      </c>
      <c r="B115" s="394"/>
      <c r="C115" s="394"/>
      <c r="D115" s="394"/>
      <c r="E115" s="394"/>
      <c r="F115" s="394"/>
      <c r="G115" s="394"/>
      <c r="H115" s="394"/>
      <c r="I115" s="394"/>
      <c r="J115" s="394"/>
      <c r="K115" s="394"/>
      <c r="L115" s="394"/>
      <c r="M115" s="394"/>
      <c r="N115" s="394"/>
      <c r="O115" s="394"/>
      <c r="P115" s="394"/>
      <c r="Q115" s="394"/>
      <c r="R115" s="394"/>
      <c r="S115" s="394"/>
      <c r="T115" s="394"/>
      <c r="U115" s="394"/>
      <c r="V115" s="394"/>
      <c r="W115" s="394"/>
      <c r="X115" s="394"/>
      <c r="Y115" s="394"/>
      <c r="Z115" s="394"/>
      <c r="AA115" s="394"/>
      <c r="AB115" s="394"/>
      <c r="AC115" s="394"/>
      <c r="AD115" s="394"/>
      <c r="AE115" s="394"/>
      <c r="AF115" s="394"/>
      <c r="AG115" s="394"/>
      <c r="AH115" s="394"/>
      <c r="AI115" s="394"/>
      <c r="AJ115" s="394"/>
      <c r="AK115" s="394"/>
      <c r="AL115" s="394"/>
      <c r="AM115" s="394"/>
      <c r="AN115" s="394"/>
      <c r="AO115" s="394"/>
      <c r="AP115" s="391"/>
      <c r="AQ115" s="391"/>
      <c r="AR115" s="391"/>
      <c r="AS115" s="391"/>
      <c r="AT115" s="391"/>
      <c r="AU115" s="391"/>
      <c r="AV115" s="391"/>
      <c r="AW115" s="391"/>
      <c r="AX115" s="391"/>
      <c r="AY115" s="391"/>
      <c r="AZ115" s="248"/>
      <c r="BA115" s="248"/>
      <c r="BB115" s="28"/>
      <c r="BC115" s="248"/>
      <c r="BD115" s="28"/>
    </row>
    <row r="116" spans="1:56" ht="13.5" hidden="1" customHeight="1" x14ac:dyDescent="0.15"/>
  </sheetData>
  <mergeCells count="1494">
    <mergeCell ref="Q114:S114"/>
    <mergeCell ref="AH115:AI115"/>
    <mergeCell ref="AJ115:AL115"/>
    <mergeCell ref="AM115:AO115"/>
    <mergeCell ref="AP115:AR115"/>
    <mergeCell ref="AS115:AV115"/>
    <mergeCell ref="AW115:AY115"/>
    <mergeCell ref="Q115:S115"/>
    <mergeCell ref="T115:V115"/>
    <mergeCell ref="W115:Y115"/>
    <mergeCell ref="Z115:AB115"/>
    <mergeCell ref="AC115:AE115"/>
    <mergeCell ref="AF115:AG115"/>
    <mergeCell ref="AJ114:AL114"/>
    <mergeCell ref="AM114:AO114"/>
    <mergeCell ref="AP114:AR114"/>
    <mergeCell ref="AS114:AV114"/>
    <mergeCell ref="AW114:AY114"/>
    <mergeCell ref="AJ113:AL113"/>
    <mergeCell ref="AM113:AO113"/>
    <mergeCell ref="AP113:AR113"/>
    <mergeCell ref="AS113:AV113"/>
    <mergeCell ref="AW113:AY113"/>
    <mergeCell ref="Q113:S113"/>
    <mergeCell ref="T113:V113"/>
    <mergeCell ref="W113:Y113"/>
    <mergeCell ref="Z113:AB113"/>
    <mergeCell ref="AC113:AE113"/>
    <mergeCell ref="AF113:AG113"/>
    <mergeCell ref="AJ112:AL112"/>
    <mergeCell ref="AM112:AO112"/>
    <mergeCell ref="AP112:AR112"/>
    <mergeCell ref="AS112:AV112"/>
    <mergeCell ref="AW112:AY112"/>
    <mergeCell ref="B115:D115"/>
    <mergeCell ref="E115:G115"/>
    <mergeCell ref="H115:J115"/>
    <mergeCell ref="K115:M115"/>
    <mergeCell ref="N115:P115"/>
    <mergeCell ref="T114:V114"/>
    <mergeCell ref="W114:Y114"/>
    <mergeCell ref="Z114:AB114"/>
    <mergeCell ref="AC114:AE114"/>
    <mergeCell ref="AF114:AG114"/>
    <mergeCell ref="AH114:AI114"/>
    <mergeCell ref="B114:D114"/>
    <mergeCell ref="E114:G114"/>
    <mergeCell ref="H114:J114"/>
    <mergeCell ref="K114:M114"/>
    <mergeCell ref="N114:P114"/>
    <mergeCell ref="B113:D113"/>
    <mergeCell ref="E113:G113"/>
    <mergeCell ref="H113:J113"/>
    <mergeCell ref="K113:M113"/>
    <mergeCell ref="N113:P113"/>
    <mergeCell ref="T112:V112"/>
    <mergeCell ref="W112:Y112"/>
    <mergeCell ref="Z112:AB112"/>
    <mergeCell ref="AC112:AE112"/>
    <mergeCell ref="AF112:AG112"/>
    <mergeCell ref="AH112:AI112"/>
    <mergeCell ref="B112:D112"/>
    <mergeCell ref="E112:G112"/>
    <mergeCell ref="H112:J112"/>
    <mergeCell ref="K112:M112"/>
    <mergeCell ref="N112:P112"/>
    <mergeCell ref="Q112:S112"/>
    <mergeCell ref="AH113:AI113"/>
    <mergeCell ref="Q110:S110"/>
    <mergeCell ref="AH111:AI111"/>
    <mergeCell ref="AJ111:AL111"/>
    <mergeCell ref="AM111:AO111"/>
    <mergeCell ref="AP111:AR111"/>
    <mergeCell ref="AS111:AV111"/>
    <mergeCell ref="AW111:AY111"/>
    <mergeCell ref="Q111:S111"/>
    <mergeCell ref="T111:V111"/>
    <mergeCell ref="W111:Y111"/>
    <mergeCell ref="Z111:AB111"/>
    <mergeCell ref="AC111:AE111"/>
    <mergeCell ref="AF111:AG111"/>
    <mergeCell ref="AJ110:AL110"/>
    <mergeCell ref="AM110:AO110"/>
    <mergeCell ref="AP110:AR110"/>
    <mergeCell ref="AS110:AV110"/>
    <mergeCell ref="AW110:AY110"/>
    <mergeCell ref="K109:M109"/>
    <mergeCell ref="N109:P109"/>
    <mergeCell ref="Q109:S109"/>
    <mergeCell ref="T109:V109"/>
    <mergeCell ref="W109:Y109"/>
    <mergeCell ref="Z109:AB109"/>
    <mergeCell ref="AC107:AI107"/>
    <mergeCell ref="AJ107:AL108"/>
    <mergeCell ref="B108:G108"/>
    <mergeCell ref="H108:M108"/>
    <mergeCell ref="N108:S108"/>
    <mergeCell ref="T108:V108"/>
    <mergeCell ref="W108:Y108"/>
    <mergeCell ref="Z108:AB108"/>
    <mergeCell ref="AC108:AE108"/>
    <mergeCell ref="AF108:AG108"/>
    <mergeCell ref="B111:D111"/>
    <mergeCell ref="E111:G111"/>
    <mergeCell ref="H111:J111"/>
    <mergeCell ref="K111:M111"/>
    <mergeCell ref="N111:P111"/>
    <mergeCell ref="T110:V110"/>
    <mergeCell ref="W110:Y110"/>
    <mergeCell ref="Z110:AB110"/>
    <mergeCell ref="AC110:AE110"/>
    <mergeCell ref="AF110:AG110"/>
    <mergeCell ref="AH110:AI110"/>
    <mergeCell ref="B110:D110"/>
    <mergeCell ref="E110:G110"/>
    <mergeCell ref="H110:J110"/>
    <mergeCell ref="K110:M110"/>
    <mergeCell ref="N110:P110"/>
    <mergeCell ref="BA104:BC104"/>
    <mergeCell ref="A106:A109"/>
    <mergeCell ref="B106:S107"/>
    <mergeCell ref="T106:AB107"/>
    <mergeCell ref="AC106:AI106"/>
    <mergeCell ref="AJ106:AL106"/>
    <mergeCell ref="AM106:AO108"/>
    <mergeCell ref="AP106:AR108"/>
    <mergeCell ref="AS106:AV109"/>
    <mergeCell ref="AW106:AY109"/>
    <mergeCell ref="AJ104:AL104"/>
    <mergeCell ref="AM104:AN104"/>
    <mergeCell ref="AO104:AP104"/>
    <mergeCell ref="AQ104:AS104"/>
    <mergeCell ref="AT104:AV104"/>
    <mergeCell ref="AW104:AY104"/>
    <mergeCell ref="T104:V104"/>
    <mergeCell ref="W104:Y104"/>
    <mergeCell ref="Z104:AB104"/>
    <mergeCell ref="AC104:AE104"/>
    <mergeCell ref="AF104:AG104"/>
    <mergeCell ref="AH104:AI104"/>
    <mergeCell ref="AC109:AE109"/>
    <mergeCell ref="AF109:AG109"/>
    <mergeCell ref="AH109:AI109"/>
    <mergeCell ref="AJ109:AL109"/>
    <mergeCell ref="AM109:AO109"/>
    <mergeCell ref="AP109:AR109"/>
    <mergeCell ref="AH108:AI108"/>
    <mergeCell ref="B109:D109"/>
    <mergeCell ref="E109:G109"/>
    <mergeCell ref="H109:J109"/>
    <mergeCell ref="AQ103:AS103"/>
    <mergeCell ref="AT103:AV103"/>
    <mergeCell ref="AW103:AY103"/>
    <mergeCell ref="BA103:BC103"/>
    <mergeCell ref="B104:D104"/>
    <mergeCell ref="E104:G104"/>
    <mergeCell ref="H104:J104"/>
    <mergeCell ref="K104:M104"/>
    <mergeCell ref="N104:P104"/>
    <mergeCell ref="Q104:S104"/>
    <mergeCell ref="AC103:AE103"/>
    <mergeCell ref="AF103:AG103"/>
    <mergeCell ref="AH103:AI103"/>
    <mergeCell ref="AJ103:AL103"/>
    <mergeCell ref="AM103:AN103"/>
    <mergeCell ref="AO103:AP103"/>
    <mergeCell ref="BA102:BC102"/>
    <mergeCell ref="B103:D103"/>
    <mergeCell ref="E103:G103"/>
    <mergeCell ref="H103:J103"/>
    <mergeCell ref="K103:M103"/>
    <mergeCell ref="N103:P103"/>
    <mergeCell ref="Q103:S103"/>
    <mergeCell ref="T103:V103"/>
    <mergeCell ref="W103:Y103"/>
    <mergeCell ref="Z103:AB103"/>
    <mergeCell ref="AJ102:AL102"/>
    <mergeCell ref="AM102:AN102"/>
    <mergeCell ref="AO102:AP102"/>
    <mergeCell ref="AQ102:AS102"/>
    <mergeCell ref="AT102:AV102"/>
    <mergeCell ref="AW102:AY102"/>
    <mergeCell ref="E100:G100"/>
    <mergeCell ref="H100:J100"/>
    <mergeCell ref="K100:M100"/>
    <mergeCell ref="N100:P100"/>
    <mergeCell ref="Q100:S100"/>
    <mergeCell ref="T102:V102"/>
    <mergeCell ref="W102:Y102"/>
    <mergeCell ref="Z102:AB102"/>
    <mergeCell ref="AC102:AE102"/>
    <mergeCell ref="AF102:AG102"/>
    <mergeCell ref="AH102:AI102"/>
    <mergeCell ref="AQ101:AS101"/>
    <mergeCell ref="AT101:AV101"/>
    <mergeCell ref="AW101:AY101"/>
    <mergeCell ref="BA101:BC101"/>
    <mergeCell ref="B102:D102"/>
    <mergeCell ref="E102:G102"/>
    <mergeCell ref="H102:J102"/>
    <mergeCell ref="K102:M102"/>
    <mergeCell ref="N102:P102"/>
    <mergeCell ref="Q102:S102"/>
    <mergeCell ref="AC101:AE101"/>
    <mergeCell ref="AF101:AG101"/>
    <mergeCell ref="AH101:AI101"/>
    <mergeCell ref="AJ101:AL101"/>
    <mergeCell ref="AM101:AN101"/>
    <mergeCell ref="AO101:AP101"/>
    <mergeCell ref="BA95:BC98"/>
    <mergeCell ref="Z97:AB97"/>
    <mergeCell ref="AC97:AE97"/>
    <mergeCell ref="AF97:AG97"/>
    <mergeCell ref="AH97:AI97"/>
    <mergeCell ref="AJ97:AL97"/>
    <mergeCell ref="AM97:AN97"/>
    <mergeCell ref="AZ95:AZ98"/>
    <mergeCell ref="AC96:AI96"/>
    <mergeCell ref="BA100:BC100"/>
    <mergeCell ref="B101:D101"/>
    <mergeCell ref="E101:G101"/>
    <mergeCell ref="H101:J101"/>
    <mergeCell ref="K101:M101"/>
    <mergeCell ref="N101:P101"/>
    <mergeCell ref="Q101:S101"/>
    <mergeCell ref="T101:V101"/>
    <mergeCell ref="W101:Y101"/>
    <mergeCell ref="Z101:AB101"/>
    <mergeCell ref="AJ100:AL100"/>
    <mergeCell ref="AM100:AN100"/>
    <mergeCell ref="AO100:AP100"/>
    <mergeCell ref="AQ100:AS100"/>
    <mergeCell ref="AT100:AV100"/>
    <mergeCell ref="AW100:AY100"/>
    <mergeCell ref="T100:V100"/>
    <mergeCell ref="W100:Y100"/>
    <mergeCell ref="Z100:AB100"/>
    <mergeCell ref="AC100:AE100"/>
    <mergeCell ref="AF100:AG100"/>
    <mergeCell ref="AH100:AI100"/>
    <mergeCell ref="B100:D100"/>
    <mergeCell ref="AF99:AG99"/>
    <mergeCell ref="AH99:AI99"/>
    <mergeCell ref="AJ99:AL99"/>
    <mergeCell ref="AQ98:AS98"/>
    <mergeCell ref="AT98:AV98"/>
    <mergeCell ref="AW98:AY98"/>
    <mergeCell ref="B99:D99"/>
    <mergeCell ref="E99:G99"/>
    <mergeCell ref="H99:J99"/>
    <mergeCell ref="K99:M99"/>
    <mergeCell ref="N99:P99"/>
    <mergeCell ref="Q99:S99"/>
    <mergeCell ref="T99:V99"/>
    <mergeCell ref="AC98:AE98"/>
    <mergeCell ref="AF98:AG98"/>
    <mergeCell ref="AH98:AI98"/>
    <mergeCell ref="AJ98:AL98"/>
    <mergeCell ref="AM98:AN98"/>
    <mergeCell ref="AO98:AP98"/>
    <mergeCell ref="N97:S97"/>
    <mergeCell ref="T97:V97"/>
    <mergeCell ref="W97:Y97"/>
    <mergeCell ref="AM99:AN99"/>
    <mergeCell ref="AO99:AP99"/>
    <mergeCell ref="AQ99:AS99"/>
    <mergeCell ref="AT99:AV99"/>
    <mergeCell ref="AW99:AY99"/>
    <mergeCell ref="AW93:AY93"/>
    <mergeCell ref="BA93:BC93"/>
    <mergeCell ref="BD93:BF93"/>
    <mergeCell ref="A95:A98"/>
    <mergeCell ref="B95:S96"/>
    <mergeCell ref="T95:AB96"/>
    <mergeCell ref="AC95:AP95"/>
    <mergeCell ref="AQ95:AS95"/>
    <mergeCell ref="AT95:AV97"/>
    <mergeCell ref="AW95:AY97"/>
    <mergeCell ref="AH93:AI93"/>
    <mergeCell ref="AJ93:AL93"/>
    <mergeCell ref="AM93:AN93"/>
    <mergeCell ref="AO93:AP93"/>
    <mergeCell ref="AQ93:AS93"/>
    <mergeCell ref="AT93:AV93"/>
    <mergeCell ref="Q93:S93"/>
    <mergeCell ref="T93:V93"/>
    <mergeCell ref="W93:Y93"/>
    <mergeCell ref="Z93:AB93"/>
    <mergeCell ref="BA99:BC99"/>
    <mergeCell ref="W99:Y99"/>
    <mergeCell ref="Z99:AB99"/>
    <mergeCell ref="AC99:AE99"/>
    <mergeCell ref="AC93:AE93"/>
    <mergeCell ref="AF93:AG93"/>
    <mergeCell ref="AO97:AP97"/>
    <mergeCell ref="B98:D98"/>
    <mergeCell ref="E98:G98"/>
    <mergeCell ref="H98:J98"/>
    <mergeCell ref="K98:M98"/>
    <mergeCell ref="N98:P98"/>
    <mergeCell ref="Q98:S98"/>
    <mergeCell ref="T98:V98"/>
    <mergeCell ref="W98:Y98"/>
    <mergeCell ref="Z98:AB98"/>
    <mergeCell ref="AQ92:AS92"/>
    <mergeCell ref="AT92:AV92"/>
    <mergeCell ref="AW92:AY92"/>
    <mergeCell ref="BA92:BC92"/>
    <mergeCell ref="BD92:BF92"/>
    <mergeCell ref="B93:D93"/>
    <mergeCell ref="E93:G93"/>
    <mergeCell ref="H93:J93"/>
    <mergeCell ref="K93:M93"/>
    <mergeCell ref="N93:P93"/>
    <mergeCell ref="AC92:AE92"/>
    <mergeCell ref="AF92:AG92"/>
    <mergeCell ref="AH92:AI92"/>
    <mergeCell ref="AJ92:AL92"/>
    <mergeCell ref="AM92:AN92"/>
    <mergeCell ref="AO92:AP92"/>
    <mergeCell ref="AJ96:AP96"/>
    <mergeCell ref="AQ96:AS97"/>
    <mergeCell ref="B97:G97"/>
    <mergeCell ref="H97:M97"/>
    <mergeCell ref="B92:D92"/>
    <mergeCell ref="E92:G92"/>
    <mergeCell ref="H92:J92"/>
    <mergeCell ref="K92:M92"/>
    <mergeCell ref="N92:P92"/>
    <mergeCell ref="Q92:S92"/>
    <mergeCell ref="T92:V92"/>
    <mergeCell ref="W92:Y92"/>
    <mergeCell ref="Z92:AB92"/>
    <mergeCell ref="AM91:AN91"/>
    <mergeCell ref="AO91:AP91"/>
    <mergeCell ref="AQ91:AS91"/>
    <mergeCell ref="AT91:AV91"/>
    <mergeCell ref="AW91:AY91"/>
    <mergeCell ref="BA91:BC91"/>
    <mergeCell ref="W91:Y91"/>
    <mergeCell ref="Z91:AB91"/>
    <mergeCell ref="AC91:AE91"/>
    <mergeCell ref="AF91:AG91"/>
    <mergeCell ref="AH91:AI91"/>
    <mergeCell ref="AJ91:AL91"/>
    <mergeCell ref="AW90:AY90"/>
    <mergeCell ref="BA90:BC90"/>
    <mergeCell ref="BD90:BF90"/>
    <mergeCell ref="B91:D91"/>
    <mergeCell ref="E91:G91"/>
    <mergeCell ref="H91:J91"/>
    <mergeCell ref="K91:M91"/>
    <mergeCell ref="N91:P91"/>
    <mergeCell ref="Q91:S91"/>
    <mergeCell ref="T91:V91"/>
    <mergeCell ref="AH90:AI90"/>
    <mergeCell ref="AJ90:AL90"/>
    <mergeCell ref="AM90:AN90"/>
    <mergeCell ref="AO90:AP90"/>
    <mergeCell ref="AQ90:AS90"/>
    <mergeCell ref="AT90:AV90"/>
    <mergeCell ref="Q90:S90"/>
    <mergeCell ref="T90:V90"/>
    <mergeCell ref="W90:Y90"/>
    <mergeCell ref="Z90:AB90"/>
    <mergeCell ref="AC90:AE90"/>
    <mergeCell ref="AF90:AG90"/>
    <mergeCell ref="BD91:BF91"/>
    <mergeCell ref="AQ89:AS89"/>
    <mergeCell ref="AT89:AV89"/>
    <mergeCell ref="AW89:AY89"/>
    <mergeCell ref="BA89:BC89"/>
    <mergeCell ref="BD89:BF89"/>
    <mergeCell ref="B90:D90"/>
    <mergeCell ref="E90:G90"/>
    <mergeCell ref="H90:J90"/>
    <mergeCell ref="K90:M90"/>
    <mergeCell ref="N90:P90"/>
    <mergeCell ref="AC89:AE89"/>
    <mergeCell ref="AF89:AG89"/>
    <mergeCell ref="AH89:AI89"/>
    <mergeCell ref="AJ89:AL89"/>
    <mergeCell ref="AM89:AN89"/>
    <mergeCell ref="AO89:AP89"/>
    <mergeCell ref="BD88:BF88"/>
    <mergeCell ref="B89:D89"/>
    <mergeCell ref="E89:G89"/>
    <mergeCell ref="H89:J89"/>
    <mergeCell ref="K89:M89"/>
    <mergeCell ref="N89:P89"/>
    <mergeCell ref="Q89:S89"/>
    <mergeCell ref="T89:V89"/>
    <mergeCell ref="W89:Y89"/>
    <mergeCell ref="Z89:AB89"/>
    <mergeCell ref="AM88:AN88"/>
    <mergeCell ref="AO88:AP88"/>
    <mergeCell ref="AQ88:AS88"/>
    <mergeCell ref="AT88:AV88"/>
    <mergeCell ref="AW88:AY88"/>
    <mergeCell ref="BA88:BC88"/>
    <mergeCell ref="W88:Y88"/>
    <mergeCell ref="Z88:AB88"/>
    <mergeCell ref="AC88:AE88"/>
    <mergeCell ref="AF88:AG88"/>
    <mergeCell ref="AH88:AI88"/>
    <mergeCell ref="AJ88:AL88"/>
    <mergeCell ref="AW87:AY87"/>
    <mergeCell ref="BA87:BC87"/>
    <mergeCell ref="BD87:BF87"/>
    <mergeCell ref="B88:D88"/>
    <mergeCell ref="E88:G88"/>
    <mergeCell ref="H88:J88"/>
    <mergeCell ref="K88:M88"/>
    <mergeCell ref="N88:P88"/>
    <mergeCell ref="Q88:S88"/>
    <mergeCell ref="T88:V88"/>
    <mergeCell ref="AH87:AI87"/>
    <mergeCell ref="AJ87:AL87"/>
    <mergeCell ref="AM87:AN87"/>
    <mergeCell ref="AO87:AP87"/>
    <mergeCell ref="AQ87:AS87"/>
    <mergeCell ref="AT87:AV87"/>
    <mergeCell ref="Q87:S87"/>
    <mergeCell ref="T87:V87"/>
    <mergeCell ref="W87:Y87"/>
    <mergeCell ref="Z87:AB87"/>
    <mergeCell ref="AC87:AE87"/>
    <mergeCell ref="AF87:AG87"/>
    <mergeCell ref="AQ86:AS86"/>
    <mergeCell ref="AT86:AV86"/>
    <mergeCell ref="AW86:AY86"/>
    <mergeCell ref="BA86:BC86"/>
    <mergeCell ref="BD86:BF86"/>
    <mergeCell ref="B87:D87"/>
    <mergeCell ref="E87:G87"/>
    <mergeCell ref="H87:J87"/>
    <mergeCell ref="K87:M87"/>
    <mergeCell ref="N87:P87"/>
    <mergeCell ref="AC86:AE86"/>
    <mergeCell ref="AF86:AG86"/>
    <mergeCell ref="AH86:AI86"/>
    <mergeCell ref="AJ86:AL86"/>
    <mergeCell ref="AM86:AN86"/>
    <mergeCell ref="AO86:AP86"/>
    <mergeCell ref="BD85:BF85"/>
    <mergeCell ref="B86:D86"/>
    <mergeCell ref="E86:G86"/>
    <mergeCell ref="H86:J86"/>
    <mergeCell ref="K86:M86"/>
    <mergeCell ref="N86:P86"/>
    <mergeCell ref="Q86:S86"/>
    <mergeCell ref="T86:V86"/>
    <mergeCell ref="W86:Y86"/>
    <mergeCell ref="Z86:AB86"/>
    <mergeCell ref="AM85:AN85"/>
    <mergeCell ref="AO85:AP85"/>
    <mergeCell ref="AQ85:AS85"/>
    <mergeCell ref="AT85:AV85"/>
    <mergeCell ref="AW85:AY85"/>
    <mergeCell ref="BA85:BC85"/>
    <mergeCell ref="W85:Y85"/>
    <mergeCell ref="Z85:AB85"/>
    <mergeCell ref="AC85:AE85"/>
    <mergeCell ref="AF85:AG85"/>
    <mergeCell ref="AH85:AI85"/>
    <mergeCell ref="AJ85:AL85"/>
    <mergeCell ref="AW84:AY84"/>
    <mergeCell ref="BA84:BC84"/>
    <mergeCell ref="BD84:BF84"/>
    <mergeCell ref="B85:D85"/>
    <mergeCell ref="E85:G85"/>
    <mergeCell ref="H85:J85"/>
    <mergeCell ref="K85:M85"/>
    <mergeCell ref="N85:P85"/>
    <mergeCell ref="Q85:S85"/>
    <mergeCell ref="T85:V85"/>
    <mergeCell ref="AH84:AI84"/>
    <mergeCell ref="AJ84:AL84"/>
    <mergeCell ref="AM84:AN84"/>
    <mergeCell ref="AO84:AP84"/>
    <mergeCell ref="AQ84:AS84"/>
    <mergeCell ref="AT84:AV84"/>
    <mergeCell ref="Q84:S84"/>
    <mergeCell ref="T84:V84"/>
    <mergeCell ref="W84:Y84"/>
    <mergeCell ref="Z84:AB84"/>
    <mergeCell ref="AC84:AE84"/>
    <mergeCell ref="AF84:AG84"/>
    <mergeCell ref="AQ83:AS83"/>
    <mergeCell ref="AT83:AV83"/>
    <mergeCell ref="AW83:AY83"/>
    <mergeCell ref="BA83:BC83"/>
    <mergeCell ref="BD83:BF83"/>
    <mergeCell ref="B84:D84"/>
    <mergeCell ref="E84:G84"/>
    <mergeCell ref="H84:J84"/>
    <mergeCell ref="K84:M84"/>
    <mergeCell ref="N84:P84"/>
    <mergeCell ref="AC83:AE83"/>
    <mergeCell ref="AF83:AG83"/>
    <mergeCell ref="AH83:AI83"/>
    <mergeCell ref="AJ83:AL83"/>
    <mergeCell ref="AM83:AN83"/>
    <mergeCell ref="AO83:AP83"/>
    <mergeCell ref="BD82:BF82"/>
    <mergeCell ref="B83:D83"/>
    <mergeCell ref="E83:G83"/>
    <mergeCell ref="H83:J83"/>
    <mergeCell ref="K83:M83"/>
    <mergeCell ref="N83:P83"/>
    <mergeCell ref="Q83:S83"/>
    <mergeCell ref="T83:V83"/>
    <mergeCell ref="W83:Y83"/>
    <mergeCell ref="Z83:AB83"/>
    <mergeCell ref="AM82:AN82"/>
    <mergeCell ref="AO82:AP82"/>
    <mergeCell ref="AQ82:AS82"/>
    <mergeCell ref="AT82:AV82"/>
    <mergeCell ref="AW82:AY82"/>
    <mergeCell ref="BA82:BC82"/>
    <mergeCell ref="W82:Y82"/>
    <mergeCell ref="Z82:AB82"/>
    <mergeCell ref="AC82:AE82"/>
    <mergeCell ref="AF82:AG82"/>
    <mergeCell ref="AH82:AI82"/>
    <mergeCell ref="AJ82:AL82"/>
    <mergeCell ref="AQ81:AS81"/>
    <mergeCell ref="AT81:AV81"/>
    <mergeCell ref="AW81:AY81"/>
    <mergeCell ref="B82:D82"/>
    <mergeCell ref="E82:G82"/>
    <mergeCell ref="H82:J82"/>
    <mergeCell ref="K82:M82"/>
    <mergeCell ref="N82:P82"/>
    <mergeCell ref="Q82:S82"/>
    <mergeCell ref="T82:V82"/>
    <mergeCell ref="AC81:AE81"/>
    <mergeCell ref="AF81:AG81"/>
    <mergeCell ref="AH81:AI81"/>
    <mergeCell ref="AJ81:AL81"/>
    <mergeCell ref="AM81:AN81"/>
    <mergeCell ref="AO81:AP81"/>
    <mergeCell ref="AO80:AP80"/>
    <mergeCell ref="B81:D81"/>
    <mergeCell ref="E81:G81"/>
    <mergeCell ref="H81:J81"/>
    <mergeCell ref="K81:M81"/>
    <mergeCell ref="N81:P81"/>
    <mergeCell ref="Q81:S81"/>
    <mergeCell ref="T81:V81"/>
    <mergeCell ref="W81:Y81"/>
    <mergeCell ref="Z81:AB81"/>
    <mergeCell ref="Z80:AB80"/>
    <mergeCell ref="AC80:AE80"/>
    <mergeCell ref="AF80:AG80"/>
    <mergeCell ref="AH80:AI80"/>
    <mergeCell ref="AJ80:AL80"/>
    <mergeCell ref="AM80:AN80"/>
    <mergeCell ref="BD78:BF81"/>
    <mergeCell ref="AC79:AI79"/>
    <mergeCell ref="AJ79:AP79"/>
    <mergeCell ref="AQ79:AS80"/>
    <mergeCell ref="AT79:AV80"/>
    <mergeCell ref="B80:G80"/>
    <mergeCell ref="H80:M80"/>
    <mergeCell ref="N80:S80"/>
    <mergeCell ref="T80:V80"/>
    <mergeCell ref="W80:Y80"/>
    <mergeCell ref="AQ75:AS75"/>
    <mergeCell ref="AT75:AU75"/>
    <mergeCell ref="AV75:AW75"/>
    <mergeCell ref="AX75:AZ75"/>
    <mergeCell ref="BA75:BC75"/>
    <mergeCell ref="Z75:AB75"/>
    <mergeCell ref="AC75:AE75"/>
    <mergeCell ref="AF75:AG75"/>
    <mergeCell ref="AH75:AI75"/>
    <mergeCell ref="AJ75:AL75"/>
    <mergeCell ref="AM75:AN75"/>
    <mergeCell ref="A77:BB77"/>
    <mergeCell ref="BC77:BF77"/>
    <mergeCell ref="A78:A81"/>
    <mergeCell ref="B78:S79"/>
    <mergeCell ref="T78:AB79"/>
    <mergeCell ref="AC78:AP78"/>
    <mergeCell ref="AQ78:AV78"/>
    <mergeCell ref="AW78:AY80"/>
    <mergeCell ref="AZ78:AZ80"/>
    <mergeCell ref="BA78:BC81"/>
    <mergeCell ref="AQ76:AS76"/>
    <mergeCell ref="AT76:AU76"/>
    <mergeCell ref="AV76:AW76"/>
    <mergeCell ref="AX76:AZ76"/>
    <mergeCell ref="BA76:BC76"/>
    <mergeCell ref="BD76:BF76"/>
    <mergeCell ref="AC76:AE76"/>
    <mergeCell ref="AF76:AG76"/>
    <mergeCell ref="AH76:AI76"/>
    <mergeCell ref="AJ76:AL76"/>
    <mergeCell ref="AM76:AN76"/>
    <mergeCell ref="B74:D74"/>
    <mergeCell ref="E74:G74"/>
    <mergeCell ref="H74:J74"/>
    <mergeCell ref="K74:M74"/>
    <mergeCell ref="N74:P74"/>
    <mergeCell ref="Q74:S74"/>
    <mergeCell ref="T74:V74"/>
    <mergeCell ref="B76:D76"/>
    <mergeCell ref="E76:G76"/>
    <mergeCell ref="H76:J76"/>
    <mergeCell ref="K76:M76"/>
    <mergeCell ref="N76:P76"/>
    <mergeCell ref="Q76:S76"/>
    <mergeCell ref="T76:V76"/>
    <mergeCell ref="W76:Y76"/>
    <mergeCell ref="Z76:AB76"/>
    <mergeCell ref="AO75:AP75"/>
    <mergeCell ref="AO76:AP76"/>
    <mergeCell ref="AF73:AG73"/>
    <mergeCell ref="AH73:AI73"/>
    <mergeCell ref="T71:V71"/>
    <mergeCell ref="W71:Y71"/>
    <mergeCell ref="Z71:AB71"/>
    <mergeCell ref="BA69:BC71"/>
    <mergeCell ref="AV72:AW72"/>
    <mergeCell ref="AX72:AZ72"/>
    <mergeCell ref="BA72:BC72"/>
    <mergeCell ref="BA74:BC74"/>
    <mergeCell ref="BD74:BF74"/>
    <mergeCell ref="B75:D75"/>
    <mergeCell ref="E75:G75"/>
    <mergeCell ref="H75:J75"/>
    <mergeCell ref="K75:M75"/>
    <mergeCell ref="N75:P75"/>
    <mergeCell ref="Q75:S75"/>
    <mergeCell ref="T75:V75"/>
    <mergeCell ref="W75:Y75"/>
    <mergeCell ref="AM74:AN74"/>
    <mergeCell ref="AO74:AP74"/>
    <mergeCell ref="AQ74:AS74"/>
    <mergeCell ref="AT74:AU74"/>
    <mergeCell ref="AV74:AW74"/>
    <mergeCell ref="AX74:AZ74"/>
    <mergeCell ref="W74:Y74"/>
    <mergeCell ref="Z74:AB74"/>
    <mergeCell ref="AC74:AE74"/>
    <mergeCell ref="AF74:AG74"/>
    <mergeCell ref="AH74:AI74"/>
    <mergeCell ref="AJ74:AL74"/>
    <mergeCell ref="BD75:BF75"/>
    <mergeCell ref="BD72:BF72"/>
    <mergeCell ref="B73:D73"/>
    <mergeCell ref="E73:G73"/>
    <mergeCell ref="H73:J73"/>
    <mergeCell ref="K73:M73"/>
    <mergeCell ref="N73:P73"/>
    <mergeCell ref="Q73:S73"/>
    <mergeCell ref="AH72:AI72"/>
    <mergeCell ref="AJ72:AL72"/>
    <mergeCell ref="AM72:AN72"/>
    <mergeCell ref="AO72:AP72"/>
    <mergeCell ref="AQ72:AS72"/>
    <mergeCell ref="AT72:AU72"/>
    <mergeCell ref="Q72:S72"/>
    <mergeCell ref="T72:V72"/>
    <mergeCell ref="W72:Y72"/>
    <mergeCell ref="Z72:AB72"/>
    <mergeCell ref="AC72:AE72"/>
    <mergeCell ref="AF72:AG72"/>
    <mergeCell ref="AX73:AZ73"/>
    <mergeCell ref="BA73:BC73"/>
    <mergeCell ref="BD73:BF73"/>
    <mergeCell ref="AJ73:AL73"/>
    <mergeCell ref="AM73:AN73"/>
    <mergeCell ref="AO73:AP73"/>
    <mergeCell ref="AQ73:AS73"/>
    <mergeCell ref="AT73:AU73"/>
    <mergeCell ref="AV73:AW73"/>
    <mergeCell ref="T73:V73"/>
    <mergeCell ref="W73:Y73"/>
    <mergeCell ref="Z73:AB73"/>
    <mergeCell ref="AC73:AE73"/>
    <mergeCell ref="BD69:BF71"/>
    <mergeCell ref="AC70:AI70"/>
    <mergeCell ref="AJ70:AP70"/>
    <mergeCell ref="AQ70:AW70"/>
    <mergeCell ref="AX70:AZ71"/>
    <mergeCell ref="AC71:AE71"/>
    <mergeCell ref="AF71:AG71"/>
    <mergeCell ref="AH71:AI71"/>
    <mergeCell ref="AJ71:AL71"/>
    <mergeCell ref="H65:Q65"/>
    <mergeCell ref="Z65:AP65"/>
    <mergeCell ref="AS65:AZ65"/>
    <mergeCell ref="A67:AZ67"/>
    <mergeCell ref="A68:BF68"/>
    <mergeCell ref="A69:A72"/>
    <mergeCell ref="B69:S70"/>
    <mergeCell ref="T69:AB70"/>
    <mergeCell ref="AC69:AW69"/>
    <mergeCell ref="AX69:AZ69"/>
    <mergeCell ref="AM71:AN71"/>
    <mergeCell ref="AO71:AP71"/>
    <mergeCell ref="AQ71:AS71"/>
    <mergeCell ref="AT71:AU71"/>
    <mergeCell ref="AV71:AW71"/>
    <mergeCell ref="B72:D72"/>
    <mergeCell ref="E72:G72"/>
    <mergeCell ref="H72:J72"/>
    <mergeCell ref="K72:M72"/>
    <mergeCell ref="N72:P72"/>
    <mergeCell ref="B71:G71"/>
    <mergeCell ref="H71:M71"/>
    <mergeCell ref="N71:S71"/>
    <mergeCell ref="B60:AZ60"/>
    <mergeCell ref="A61:F61"/>
    <mergeCell ref="H61:W61"/>
    <mergeCell ref="Z61:AF61"/>
    <mergeCell ref="AS61:BF61"/>
    <mergeCell ref="H63:Q63"/>
    <mergeCell ref="Z63:AP63"/>
    <mergeCell ref="AS63:BC63"/>
    <mergeCell ref="AV54:AV59"/>
    <mergeCell ref="AW54:AW59"/>
    <mergeCell ref="AX54:AX59"/>
    <mergeCell ref="AY54:AY59"/>
    <mergeCell ref="AZ54:AZ59"/>
    <mergeCell ref="BA54:BA59"/>
    <mergeCell ref="AP54:AP59"/>
    <mergeCell ref="AQ54:AQ59"/>
    <mergeCell ref="AR54:AR59"/>
    <mergeCell ref="AS54:AS59"/>
    <mergeCell ref="AT54:AT59"/>
    <mergeCell ref="AU54:AU59"/>
    <mergeCell ref="AJ54:AJ59"/>
    <mergeCell ref="AK54:AK59"/>
    <mergeCell ref="AL54:AL59"/>
    <mergeCell ref="AM54:AM59"/>
    <mergeCell ref="AN54:AN59"/>
    <mergeCell ref="AO54:AO59"/>
    <mergeCell ref="AD54:AD59"/>
    <mergeCell ref="AE54:AE59"/>
    <mergeCell ref="AF54:AF59"/>
    <mergeCell ref="AG54:AG59"/>
    <mergeCell ref="AH54:AH59"/>
    <mergeCell ref="AI54:AI59"/>
    <mergeCell ref="X54:X59"/>
    <mergeCell ref="Y54:Y59"/>
    <mergeCell ref="Z54:Z59"/>
    <mergeCell ref="AA54:AA59"/>
    <mergeCell ref="AB54:AB59"/>
    <mergeCell ref="AC54:AC59"/>
    <mergeCell ref="R54:R59"/>
    <mergeCell ref="S54:S59"/>
    <mergeCell ref="T54:T59"/>
    <mergeCell ref="U54:U59"/>
    <mergeCell ref="V54:V59"/>
    <mergeCell ref="W54:W59"/>
    <mergeCell ref="L54:L59"/>
    <mergeCell ref="M54:M59"/>
    <mergeCell ref="N54:N59"/>
    <mergeCell ref="O54:O59"/>
    <mergeCell ref="P54:P59"/>
    <mergeCell ref="Q54:Q59"/>
    <mergeCell ref="F54:F59"/>
    <mergeCell ref="G54:G59"/>
    <mergeCell ref="H54:H59"/>
    <mergeCell ref="I54:I59"/>
    <mergeCell ref="J54:J59"/>
    <mergeCell ref="K54:K59"/>
    <mergeCell ref="AX47:AX52"/>
    <mergeCell ref="AY47:AY52"/>
    <mergeCell ref="AZ47:AZ52"/>
    <mergeCell ref="BA47:BA52"/>
    <mergeCell ref="B53:AZ53"/>
    <mergeCell ref="A54:A59"/>
    <mergeCell ref="B54:B59"/>
    <mergeCell ref="C54:C59"/>
    <mergeCell ref="D54:D59"/>
    <mergeCell ref="E54:E59"/>
    <mergeCell ref="AR47:AR52"/>
    <mergeCell ref="AS47:AS52"/>
    <mergeCell ref="AT47:AT52"/>
    <mergeCell ref="AU47:AU52"/>
    <mergeCell ref="AV47:AV52"/>
    <mergeCell ref="AW47:AW52"/>
    <mergeCell ref="AL47:AL52"/>
    <mergeCell ref="AM47:AM52"/>
    <mergeCell ref="AN47:AN52"/>
    <mergeCell ref="AO47:AO52"/>
    <mergeCell ref="AP47:AP52"/>
    <mergeCell ref="AQ47:AQ52"/>
    <mergeCell ref="AF47:AF52"/>
    <mergeCell ref="AG47:AG52"/>
    <mergeCell ref="AH47:AH52"/>
    <mergeCell ref="AI47:AI52"/>
    <mergeCell ref="AJ47:AJ52"/>
    <mergeCell ref="AK47:AK52"/>
    <mergeCell ref="Z47:Z52"/>
    <mergeCell ref="AA47:AA52"/>
    <mergeCell ref="AB47:AB52"/>
    <mergeCell ref="AC47:AC52"/>
    <mergeCell ref="AD47:AD52"/>
    <mergeCell ref="AE47:AE52"/>
    <mergeCell ref="T47:T52"/>
    <mergeCell ref="U47:U52"/>
    <mergeCell ref="V47:V52"/>
    <mergeCell ref="W47:W52"/>
    <mergeCell ref="X47:X52"/>
    <mergeCell ref="Y47:Y52"/>
    <mergeCell ref="N47:N52"/>
    <mergeCell ref="O47:O52"/>
    <mergeCell ref="P47:P52"/>
    <mergeCell ref="Q47:Q52"/>
    <mergeCell ref="R47:R52"/>
    <mergeCell ref="S47:S52"/>
    <mergeCell ref="H47:H52"/>
    <mergeCell ref="I47:I52"/>
    <mergeCell ref="J47:J52"/>
    <mergeCell ref="K47:K52"/>
    <mergeCell ref="L47:L52"/>
    <mergeCell ref="M47:M52"/>
    <mergeCell ref="AZ40:AZ45"/>
    <mergeCell ref="BA40:BA45"/>
    <mergeCell ref="B46:AZ46"/>
    <mergeCell ref="A47:A52"/>
    <mergeCell ref="B47:B52"/>
    <mergeCell ref="C47:C52"/>
    <mergeCell ref="D47:D52"/>
    <mergeCell ref="E47:E52"/>
    <mergeCell ref="F47:F52"/>
    <mergeCell ref="G47:G52"/>
    <mergeCell ref="AT40:AT45"/>
    <mergeCell ref="AU40:AU45"/>
    <mergeCell ref="AV40:AV45"/>
    <mergeCell ref="AW40:AW45"/>
    <mergeCell ref="AX40:AX45"/>
    <mergeCell ref="AY40:AY45"/>
    <mergeCell ref="AN40:AN45"/>
    <mergeCell ref="AO40:AO45"/>
    <mergeCell ref="AP40:AP45"/>
    <mergeCell ref="AQ40:AQ45"/>
    <mergeCell ref="AR40:AR45"/>
    <mergeCell ref="AS40:AS45"/>
    <mergeCell ref="AH40:AH45"/>
    <mergeCell ref="AI40:AI45"/>
    <mergeCell ref="AJ40:AJ45"/>
    <mergeCell ref="AK40:AK45"/>
    <mergeCell ref="AL40:AL45"/>
    <mergeCell ref="AM40:AM45"/>
    <mergeCell ref="AB40:AB45"/>
    <mergeCell ref="AC40:AC45"/>
    <mergeCell ref="AD40:AD45"/>
    <mergeCell ref="AE40:AE45"/>
    <mergeCell ref="AF40:AF45"/>
    <mergeCell ref="AG40:AG45"/>
    <mergeCell ref="V40:V45"/>
    <mergeCell ref="W40:W45"/>
    <mergeCell ref="X40:X45"/>
    <mergeCell ref="Y40:Y45"/>
    <mergeCell ref="Z40:Z45"/>
    <mergeCell ref="AA40:AA45"/>
    <mergeCell ref="P40:P45"/>
    <mergeCell ref="Q40:Q45"/>
    <mergeCell ref="R40:R45"/>
    <mergeCell ref="S40:S45"/>
    <mergeCell ref="T40:T45"/>
    <mergeCell ref="U40:U45"/>
    <mergeCell ref="J40:J45"/>
    <mergeCell ref="K40:K45"/>
    <mergeCell ref="L40:L45"/>
    <mergeCell ref="M40:M45"/>
    <mergeCell ref="N40:N45"/>
    <mergeCell ref="O40:O45"/>
    <mergeCell ref="B39:AZ39"/>
    <mergeCell ref="A40:A45"/>
    <mergeCell ref="B40:B45"/>
    <mergeCell ref="C40:C45"/>
    <mergeCell ref="D40:D45"/>
    <mergeCell ref="E40:E45"/>
    <mergeCell ref="F40:F45"/>
    <mergeCell ref="G40:G45"/>
    <mergeCell ref="H40:H45"/>
    <mergeCell ref="I40:I45"/>
    <mergeCell ref="AV37:AV38"/>
    <mergeCell ref="AW37:AW38"/>
    <mergeCell ref="AX37:AX38"/>
    <mergeCell ref="AY37:AY38"/>
    <mergeCell ref="AZ37:AZ38"/>
    <mergeCell ref="X37:X38"/>
    <mergeCell ref="Y37:Y38"/>
    <mergeCell ref="Z37:Z38"/>
    <mergeCell ref="AA37:AA38"/>
    <mergeCell ref="AB37:AB38"/>
    <mergeCell ref="AC37:AC38"/>
    <mergeCell ref="R37:R38"/>
    <mergeCell ref="S37:S38"/>
    <mergeCell ref="T37:T38"/>
    <mergeCell ref="U37:U38"/>
    <mergeCell ref="V37:V38"/>
    <mergeCell ref="BA37:BA38"/>
    <mergeCell ref="AP37:AP38"/>
    <mergeCell ref="AQ37:AQ38"/>
    <mergeCell ref="AR37:AR38"/>
    <mergeCell ref="AS37:AS38"/>
    <mergeCell ref="AT37:AT38"/>
    <mergeCell ref="AU37:AU38"/>
    <mergeCell ref="AJ37:AJ38"/>
    <mergeCell ref="AK37:AK38"/>
    <mergeCell ref="AL37:AL38"/>
    <mergeCell ref="AM37:AM38"/>
    <mergeCell ref="AN37:AN38"/>
    <mergeCell ref="AO37:AO38"/>
    <mergeCell ref="AD37:AD38"/>
    <mergeCell ref="AE37:AE38"/>
    <mergeCell ref="AF37:AF38"/>
    <mergeCell ref="AG37:AG38"/>
    <mergeCell ref="AH37:AH38"/>
    <mergeCell ref="AI37:AI38"/>
    <mergeCell ref="W37:W38"/>
    <mergeCell ref="L37:L38"/>
    <mergeCell ref="M37:M38"/>
    <mergeCell ref="N37:N38"/>
    <mergeCell ref="O37:O38"/>
    <mergeCell ref="P37:P38"/>
    <mergeCell ref="Q37:Q38"/>
    <mergeCell ref="F37:F38"/>
    <mergeCell ref="G37:G38"/>
    <mergeCell ref="H37:H38"/>
    <mergeCell ref="I37:I38"/>
    <mergeCell ref="J37:J38"/>
    <mergeCell ref="K37:K38"/>
    <mergeCell ref="AW34:AW35"/>
    <mergeCell ref="AX34:AX35"/>
    <mergeCell ref="AY34:AY35"/>
    <mergeCell ref="AZ34:AZ35"/>
    <mergeCell ref="U34:U35"/>
    <mergeCell ref="V34:V35"/>
    <mergeCell ref="W34:W35"/>
    <mergeCell ref="X34:X35"/>
    <mergeCell ref="M34:M35"/>
    <mergeCell ref="N34:N35"/>
    <mergeCell ref="O34:O35"/>
    <mergeCell ref="P34:P35"/>
    <mergeCell ref="Q34:Q35"/>
    <mergeCell ref="R34:R35"/>
    <mergeCell ref="G34:G35"/>
    <mergeCell ref="H34:H35"/>
    <mergeCell ref="I34:I35"/>
    <mergeCell ref="J34:J35"/>
    <mergeCell ref="K34:K35"/>
    <mergeCell ref="BA34:BA35"/>
    <mergeCell ref="A37:A38"/>
    <mergeCell ref="B37:B38"/>
    <mergeCell ref="C37:C38"/>
    <mergeCell ref="D37:D38"/>
    <mergeCell ref="E37:E38"/>
    <mergeCell ref="AQ34:AQ35"/>
    <mergeCell ref="AR34:AR35"/>
    <mergeCell ref="AS34:AS35"/>
    <mergeCell ref="AT34:AT35"/>
    <mergeCell ref="AU34:AU35"/>
    <mergeCell ref="AV34:AV35"/>
    <mergeCell ref="AK34:AK35"/>
    <mergeCell ref="AL34:AL35"/>
    <mergeCell ref="AM34:AM35"/>
    <mergeCell ref="AN34:AN35"/>
    <mergeCell ref="AO34:AO35"/>
    <mergeCell ref="AP34:AP35"/>
    <mergeCell ref="AE34:AE35"/>
    <mergeCell ref="AF34:AF35"/>
    <mergeCell ref="AG34:AG35"/>
    <mergeCell ref="AH34:AH35"/>
    <mergeCell ref="AI34:AI35"/>
    <mergeCell ref="AJ34:AJ35"/>
    <mergeCell ref="Y34:Y35"/>
    <mergeCell ref="Z34:Z35"/>
    <mergeCell ref="AA34:AA35"/>
    <mergeCell ref="AB34:AB35"/>
    <mergeCell ref="AC34:AC35"/>
    <mergeCell ref="AD34:AD35"/>
    <mergeCell ref="S34:S35"/>
    <mergeCell ref="T34:T35"/>
    <mergeCell ref="L34:L35"/>
    <mergeCell ref="A34:A35"/>
    <mergeCell ref="B34:B35"/>
    <mergeCell ref="C34:C35"/>
    <mergeCell ref="D34:D35"/>
    <mergeCell ref="E34:E35"/>
    <mergeCell ref="F34:F35"/>
    <mergeCell ref="AV31:AV32"/>
    <mergeCell ref="AW31:AW32"/>
    <mergeCell ref="AX31:AX32"/>
    <mergeCell ref="AY31:AY32"/>
    <mergeCell ref="AZ31:AZ32"/>
    <mergeCell ref="BA31:BA32"/>
    <mergeCell ref="AP31:AP32"/>
    <mergeCell ref="AQ31:AQ32"/>
    <mergeCell ref="AR31:AR32"/>
    <mergeCell ref="AS31:AS32"/>
    <mergeCell ref="AT31:AT32"/>
    <mergeCell ref="AU31:AU32"/>
    <mergeCell ref="AJ31:AJ32"/>
    <mergeCell ref="AK31:AK32"/>
    <mergeCell ref="AL31:AL32"/>
    <mergeCell ref="AM31:AM32"/>
    <mergeCell ref="AN31:AN32"/>
    <mergeCell ref="AO31:AO32"/>
    <mergeCell ref="AD31:AD32"/>
    <mergeCell ref="AE31:AE32"/>
    <mergeCell ref="AF31:AF32"/>
    <mergeCell ref="AG31:AG32"/>
    <mergeCell ref="AH31:AH32"/>
    <mergeCell ref="AI31:AI32"/>
    <mergeCell ref="X31:X32"/>
    <mergeCell ref="Y31:Y32"/>
    <mergeCell ref="Z31:Z32"/>
    <mergeCell ref="AA31:AA32"/>
    <mergeCell ref="AB31:AB32"/>
    <mergeCell ref="AC31:AC32"/>
    <mergeCell ref="R31:R32"/>
    <mergeCell ref="S31:S32"/>
    <mergeCell ref="T31:T32"/>
    <mergeCell ref="U31:U32"/>
    <mergeCell ref="V31:V32"/>
    <mergeCell ref="W31:W32"/>
    <mergeCell ref="L31:L32"/>
    <mergeCell ref="M31:M32"/>
    <mergeCell ref="N31:N32"/>
    <mergeCell ref="O31:O32"/>
    <mergeCell ref="P31:P32"/>
    <mergeCell ref="Q31:Q32"/>
    <mergeCell ref="F31:F32"/>
    <mergeCell ref="G31:G32"/>
    <mergeCell ref="H31:H32"/>
    <mergeCell ref="I31:I32"/>
    <mergeCell ref="J31:J32"/>
    <mergeCell ref="K31:K32"/>
    <mergeCell ref="AW28:AW29"/>
    <mergeCell ref="AX28:AX29"/>
    <mergeCell ref="AY28:AY29"/>
    <mergeCell ref="AZ28:AZ29"/>
    <mergeCell ref="BA28:BA29"/>
    <mergeCell ref="A31:A32"/>
    <mergeCell ref="B31:B32"/>
    <mergeCell ref="C31:C32"/>
    <mergeCell ref="D31:D32"/>
    <mergeCell ref="E31:E32"/>
    <mergeCell ref="AQ28:AQ29"/>
    <mergeCell ref="AR28:AR29"/>
    <mergeCell ref="AS28:AS29"/>
    <mergeCell ref="AT28:AT29"/>
    <mergeCell ref="AU28:AU29"/>
    <mergeCell ref="AV28:AV29"/>
    <mergeCell ref="AK28:AK29"/>
    <mergeCell ref="AL28:AL29"/>
    <mergeCell ref="AM28:AM29"/>
    <mergeCell ref="AN28:AN29"/>
    <mergeCell ref="AO28:AO29"/>
    <mergeCell ref="AP28:AP29"/>
    <mergeCell ref="AE28:AE29"/>
    <mergeCell ref="AF28:AF29"/>
    <mergeCell ref="AG28:AG29"/>
    <mergeCell ref="AH28:AH29"/>
    <mergeCell ref="AI28:AI29"/>
    <mergeCell ref="AJ28:AJ29"/>
    <mergeCell ref="Y28:Y29"/>
    <mergeCell ref="Z28:Z29"/>
    <mergeCell ref="AA28:AA29"/>
    <mergeCell ref="AB28:AB29"/>
    <mergeCell ref="AC28:AC29"/>
    <mergeCell ref="AD28:AD29"/>
    <mergeCell ref="S28:S29"/>
    <mergeCell ref="T28:T29"/>
    <mergeCell ref="U28:U29"/>
    <mergeCell ref="V28:V29"/>
    <mergeCell ref="W28:W29"/>
    <mergeCell ref="X28:X29"/>
    <mergeCell ref="M28:M29"/>
    <mergeCell ref="N28:N29"/>
    <mergeCell ref="O28:O29"/>
    <mergeCell ref="P28:P29"/>
    <mergeCell ref="Q28:Q29"/>
    <mergeCell ref="R28:R29"/>
    <mergeCell ref="G28:G29"/>
    <mergeCell ref="H28:H29"/>
    <mergeCell ref="I28:I29"/>
    <mergeCell ref="J28:J29"/>
    <mergeCell ref="K28:K29"/>
    <mergeCell ref="L28:L29"/>
    <mergeCell ref="AX25:AX26"/>
    <mergeCell ref="AY25:AY26"/>
    <mergeCell ref="AZ25:AZ26"/>
    <mergeCell ref="BA25:BA26"/>
    <mergeCell ref="A28:A29"/>
    <mergeCell ref="B28:B29"/>
    <mergeCell ref="C28:C29"/>
    <mergeCell ref="D28:D29"/>
    <mergeCell ref="E28:E29"/>
    <mergeCell ref="F28:F29"/>
    <mergeCell ref="AR25:AR26"/>
    <mergeCell ref="AS25:AS26"/>
    <mergeCell ref="AT25:AT26"/>
    <mergeCell ref="AU25:AU26"/>
    <mergeCell ref="AV25:AV26"/>
    <mergeCell ref="AW25:AW26"/>
    <mergeCell ref="AL25:AL26"/>
    <mergeCell ref="AM25:AM26"/>
    <mergeCell ref="AN25:AN26"/>
    <mergeCell ref="AO25:AO26"/>
    <mergeCell ref="AP25:AP26"/>
    <mergeCell ref="AQ25:AQ26"/>
    <mergeCell ref="AF25:AF26"/>
    <mergeCell ref="AG25:AG26"/>
    <mergeCell ref="AH25:AH26"/>
    <mergeCell ref="AI25:AI26"/>
    <mergeCell ref="AJ25:AJ26"/>
    <mergeCell ref="AK25:AK26"/>
    <mergeCell ref="Z25:Z26"/>
    <mergeCell ref="AA25:AA26"/>
    <mergeCell ref="AB25:AB26"/>
    <mergeCell ref="AC25:AC26"/>
    <mergeCell ref="AD25:AD26"/>
    <mergeCell ref="AE25:AE26"/>
    <mergeCell ref="T25:T26"/>
    <mergeCell ref="U25:U26"/>
    <mergeCell ref="V25:V26"/>
    <mergeCell ref="W25:W26"/>
    <mergeCell ref="X25:X26"/>
    <mergeCell ref="Y25:Y26"/>
    <mergeCell ref="N25:N26"/>
    <mergeCell ref="O25:O26"/>
    <mergeCell ref="P25:P26"/>
    <mergeCell ref="Q25:Q26"/>
    <mergeCell ref="R25:R26"/>
    <mergeCell ref="S25:S26"/>
    <mergeCell ref="H25:H26"/>
    <mergeCell ref="I25:I26"/>
    <mergeCell ref="J25:J26"/>
    <mergeCell ref="K25:K26"/>
    <mergeCell ref="L25:L26"/>
    <mergeCell ref="M25:M26"/>
    <mergeCell ref="AY22:AY23"/>
    <mergeCell ref="AZ22:AZ23"/>
    <mergeCell ref="BA22:BA23"/>
    <mergeCell ref="A25:A26"/>
    <mergeCell ref="B25:B26"/>
    <mergeCell ref="C25:C26"/>
    <mergeCell ref="D25:D26"/>
    <mergeCell ref="E25:E26"/>
    <mergeCell ref="F25:F26"/>
    <mergeCell ref="G25:G26"/>
    <mergeCell ref="AS22:AS23"/>
    <mergeCell ref="AT22:AT23"/>
    <mergeCell ref="AU22:AU23"/>
    <mergeCell ref="AV22:AV23"/>
    <mergeCell ref="AW22:AW23"/>
    <mergeCell ref="AX22:AX23"/>
    <mergeCell ref="AM22:AM23"/>
    <mergeCell ref="AN22:AN23"/>
    <mergeCell ref="AO22:AO23"/>
    <mergeCell ref="AP22:AP23"/>
    <mergeCell ref="AQ22:AQ23"/>
    <mergeCell ref="AR22:AR23"/>
    <mergeCell ref="AG22:AG23"/>
    <mergeCell ref="AH22:AH23"/>
    <mergeCell ref="AI22:AI23"/>
    <mergeCell ref="AJ22:AJ23"/>
    <mergeCell ref="AK22:AK23"/>
    <mergeCell ref="AL22:AL23"/>
    <mergeCell ref="AA22:AA23"/>
    <mergeCell ref="AB22:AB23"/>
    <mergeCell ref="AC22:AC23"/>
    <mergeCell ref="AD22:AD23"/>
    <mergeCell ref="AE22:AE23"/>
    <mergeCell ref="AF22:AF23"/>
    <mergeCell ref="U22:U23"/>
    <mergeCell ref="V22:V23"/>
    <mergeCell ref="W22:W23"/>
    <mergeCell ref="X22:X23"/>
    <mergeCell ref="Y22:Y23"/>
    <mergeCell ref="Z22:Z23"/>
    <mergeCell ref="O22:O23"/>
    <mergeCell ref="P22:P23"/>
    <mergeCell ref="Q22:Q23"/>
    <mergeCell ref="R22:R23"/>
    <mergeCell ref="S22:S23"/>
    <mergeCell ref="T22:T23"/>
    <mergeCell ref="I22:I23"/>
    <mergeCell ref="J22:J23"/>
    <mergeCell ref="K22:K23"/>
    <mergeCell ref="L22:L23"/>
    <mergeCell ref="M22:M23"/>
    <mergeCell ref="N22:N23"/>
    <mergeCell ref="AZ19:AZ20"/>
    <mergeCell ref="BA19:BA20"/>
    <mergeCell ref="A22:A23"/>
    <mergeCell ref="B22:B23"/>
    <mergeCell ref="C22:C23"/>
    <mergeCell ref="D22:D23"/>
    <mergeCell ref="E22:E23"/>
    <mergeCell ref="F22:F23"/>
    <mergeCell ref="G22:G23"/>
    <mergeCell ref="H22:H23"/>
    <mergeCell ref="AT19:AT20"/>
    <mergeCell ref="AU19:AU20"/>
    <mergeCell ref="AV19:AV20"/>
    <mergeCell ref="AW19:AW20"/>
    <mergeCell ref="AX19:AX20"/>
    <mergeCell ref="AY19:AY20"/>
    <mergeCell ref="AN19:AN20"/>
    <mergeCell ref="AO19:AO20"/>
    <mergeCell ref="AP19:AP20"/>
    <mergeCell ref="AQ19:AQ20"/>
    <mergeCell ref="AR19:AR20"/>
    <mergeCell ref="AS19:AS20"/>
    <mergeCell ref="AH19:AH20"/>
    <mergeCell ref="AI19:AI20"/>
    <mergeCell ref="AJ19:AJ20"/>
    <mergeCell ref="AK19:AK20"/>
    <mergeCell ref="AL19:AL20"/>
    <mergeCell ref="AM19:AM20"/>
    <mergeCell ref="AB19:AB20"/>
    <mergeCell ref="AC19:AC20"/>
    <mergeCell ref="AD19:AD20"/>
    <mergeCell ref="AE19:AE20"/>
    <mergeCell ref="AF19:AF20"/>
    <mergeCell ref="AG19:AG20"/>
    <mergeCell ref="V19:V20"/>
    <mergeCell ref="W19:W20"/>
    <mergeCell ref="X19:X20"/>
    <mergeCell ref="Y19:Y20"/>
    <mergeCell ref="Z19:Z20"/>
    <mergeCell ref="AA19:AA20"/>
    <mergeCell ref="P19:P20"/>
    <mergeCell ref="Q19:Q20"/>
    <mergeCell ref="R19:R20"/>
    <mergeCell ref="S19:S20"/>
    <mergeCell ref="T19:T20"/>
    <mergeCell ref="U19:U20"/>
    <mergeCell ref="J19:J20"/>
    <mergeCell ref="K19:K20"/>
    <mergeCell ref="L19:L20"/>
    <mergeCell ref="M19:M20"/>
    <mergeCell ref="N19:N20"/>
    <mergeCell ref="O19:O20"/>
    <mergeCell ref="B18:AZ18"/>
    <mergeCell ref="A19:A20"/>
    <mergeCell ref="B19:B20"/>
    <mergeCell ref="C19:C20"/>
    <mergeCell ref="D19:D20"/>
    <mergeCell ref="E19:E20"/>
    <mergeCell ref="F19:F20"/>
    <mergeCell ref="G19:G20"/>
    <mergeCell ref="H19:H20"/>
    <mergeCell ref="I19:I20"/>
    <mergeCell ref="AV16:AV17"/>
    <mergeCell ref="AW16:AW17"/>
    <mergeCell ref="AX16:AX17"/>
    <mergeCell ref="AY16:AY17"/>
    <mergeCell ref="AZ16:AZ17"/>
    <mergeCell ref="X16:X17"/>
    <mergeCell ref="Y16:Y17"/>
    <mergeCell ref="Z16:Z17"/>
    <mergeCell ref="AA16:AA17"/>
    <mergeCell ref="AB16:AB17"/>
    <mergeCell ref="AC16:AC17"/>
    <mergeCell ref="R16:R17"/>
    <mergeCell ref="S16:S17"/>
    <mergeCell ref="T16:T17"/>
    <mergeCell ref="U16:U17"/>
    <mergeCell ref="V16:V17"/>
    <mergeCell ref="BA16:BA17"/>
    <mergeCell ref="AP16:AP17"/>
    <mergeCell ref="AQ16:AQ17"/>
    <mergeCell ref="AR16:AR17"/>
    <mergeCell ref="AS16:AS17"/>
    <mergeCell ref="AT16:AT17"/>
    <mergeCell ref="AU16:AU17"/>
    <mergeCell ref="AJ16:AJ17"/>
    <mergeCell ref="AK16:AK17"/>
    <mergeCell ref="AL16:AL17"/>
    <mergeCell ref="AM16:AM17"/>
    <mergeCell ref="AN16:AN17"/>
    <mergeCell ref="AO16:AO17"/>
    <mergeCell ref="AD16:AD17"/>
    <mergeCell ref="AE16:AE17"/>
    <mergeCell ref="AF16:AF17"/>
    <mergeCell ref="AG16:AG17"/>
    <mergeCell ref="AH16:AH17"/>
    <mergeCell ref="AI16:AI17"/>
    <mergeCell ref="W16:W17"/>
    <mergeCell ref="L16:L17"/>
    <mergeCell ref="M16:M17"/>
    <mergeCell ref="N16:N17"/>
    <mergeCell ref="O16:O17"/>
    <mergeCell ref="P16:P17"/>
    <mergeCell ref="Q16:Q17"/>
    <mergeCell ref="F16:F17"/>
    <mergeCell ref="G16:G17"/>
    <mergeCell ref="H16:H17"/>
    <mergeCell ref="I16:I17"/>
    <mergeCell ref="J16:J17"/>
    <mergeCell ref="K16:K17"/>
    <mergeCell ref="AX13:AX14"/>
    <mergeCell ref="AY13:AY14"/>
    <mergeCell ref="AZ13:AZ14"/>
    <mergeCell ref="BA13:BA14"/>
    <mergeCell ref="B15:AZ15"/>
    <mergeCell ref="W13:W14"/>
    <mergeCell ref="X13:X14"/>
    <mergeCell ref="Y13:Y14"/>
    <mergeCell ref="N13:N14"/>
    <mergeCell ref="O13:O14"/>
    <mergeCell ref="P13:P14"/>
    <mergeCell ref="Q13:Q14"/>
    <mergeCell ref="R13:R14"/>
    <mergeCell ref="S13:S14"/>
    <mergeCell ref="H13:H14"/>
    <mergeCell ref="I13:I14"/>
    <mergeCell ref="J13:J14"/>
    <mergeCell ref="K13:K14"/>
    <mergeCell ref="L13:L14"/>
    <mergeCell ref="A16:A17"/>
    <mergeCell ref="B16:B17"/>
    <mergeCell ref="C16:C17"/>
    <mergeCell ref="D16:D17"/>
    <mergeCell ref="E16:E17"/>
    <mergeCell ref="AR13:AR14"/>
    <mergeCell ref="AS13:AS14"/>
    <mergeCell ref="AT13:AT14"/>
    <mergeCell ref="AU13:AU14"/>
    <mergeCell ref="AV13:AV14"/>
    <mergeCell ref="AW13:AW14"/>
    <mergeCell ref="AL13:AL14"/>
    <mergeCell ref="AM13:AM14"/>
    <mergeCell ref="AN13:AN14"/>
    <mergeCell ref="AO13:AO14"/>
    <mergeCell ref="AP13:AP14"/>
    <mergeCell ref="AQ13:AQ14"/>
    <mergeCell ref="AF13:AF14"/>
    <mergeCell ref="AG13:AG14"/>
    <mergeCell ref="AH13:AH14"/>
    <mergeCell ref="AI13:AI14"/>
    <mergeCell ref="AJ13:AJ14"/>
    <mergeCell ref="AK13:AK14"/>
    <mergeCell ref="Z13:Z14"/>
    <mergeCell ref="AA13:AA14"/>
    <mergeCell ref="AB13:AB14"/>
    <mergeCell ref="AC13:AC14"/>
    <mergeCell ref="AD13:AD14"/>
    <mergeCell ref="AE13:AE14"/>
    <mergeCell ref="T13:T14"/>
    <mergeCell ref="U13:U14"/>
    <mergeCell ref="V13:V14"/>
    <mergeCell ref="M13:M14"/>
    <mergeCell ref="AZ10:AZ11"/>
    <mergeCell ref="BA10:BA11"/>
    <mergeCell ref="B12:AZ12"/>
    <mergeCell ref="A13:A14"/>
    <mergeCell ref="B13:B14"/>
    <mergeCell ref="C13:C14"/>
    <mergeCell ref="D13:D14"/>
    <mergeCell ref="E13:E14"/>
    <mergeCell ref="F13:F14"/>
    <mergeCell ref="G13:G14"/>
    <mergeCell ref="AT10:AT11"/>
    <mergeCell ref="AU10:AU11"/>
    <mergeCell ref="AV10:AV11"/>
    <mergeCell ref="AW10:AW11"/>
    <mergeCell ref="AX10:AX11"/>
    <mergeCell ref="AY10:AY11"/>
    <mergeCell ref="AN10:AN11"/>
    <mergeCell ref="AO10:AO11"/>
    <mergeCell ref="AP10:AP11"/>
    <mergeCell ref="AQ10:AQ11"/>
    <mergeCell ref="AR10:AR11"/>
    <mergeCell ref="AS10:AS11"/>
    <mergeCell ref="AH10:AH11"/>
    <mergeCell ref="AI10:AI11"/>
    <mergeCell ref="AJ10:AJ11"/>
    <mergeCell ref="AK10:AK11"/>
    <mergeCell ref="AL10:AL11"/>
    <mergeCell ref="AM10:AM11"/>
    <mergeCell ref="AB10:AB11"/>
    <mergeCell ref="AC10:AC11"/>
    <mergeCell ref="AD10:AD11"/>
    <mergeCell ref="AE10:AE11"/>
    <mergeCell ref="AF10:AF11"/>
    <mergeCell ref="AG10:AG11"/>
    <mergeCell ref="V10:V11"/>
    <mergeCell ref="W10:W11"/>
    <mergeCell ref="X10:X11"/>
    <mergeCell ref="Y10:Y11"/>
    <mergeCell ref="Z10:Z11"/>
    <mergeCell ref="AA10:AA11"/>
    <mergeCell ref="P10:P11"/>
    <mergeCell ref="Q10:Q11"/>
    <mergeCell ref="R10:R11"/>
    <mergeCell ref="S10:S11"/>
    <mergeCell ref="T10:T11"/>
    <mergeCell ref="U10:U11"/>
    <mergeCell ref="J10:J11"/>
    <mergeCell ref="K10:K11"/>
    <mergeCell ref="L10:L11"/>
    <mergeCell ref="M10:M11"/>
    <mergeCell ref="N10:N11"/>
    <mergeCell ref="O10:O11"/>
    <mergeCell ref="B9:AZ9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AV7:AV8"/>
    <mergeCell ref="AW7:AW8"/>
    <mergeCell ref="AX7:AX8"/>
    <mergeCell ref="AY7:AY8"/>
    <mergeCell ref="AZ7:AZ8"/>
    <mergeCell ref="BA7:BA8"/>
    <mergeCell ref="AP7:AP8"/>
    <mergeCell ref="AQ7:AQ8"/>
    <mergeCell ref="AR7:AR8"/>
    <mergeCell ref="AS7:AS8"/>
    <mergeCell ref="AT7:AT8"/>
    <mergeCell ref="AU7:AU8"/>
    <mergeCell ref="AJ7:AJ8"/>
    <mergeCell ref="AK7:AK8"/>
    <mergeCell ref="AL7:AL8"/>
    <mergeCell ref="AM7:AM8"/>
    <mergeCell ref="AN7:AN8"/>
    <mergeCell ref="AO7:AO8"/>
    <mergeCell ref="AD7:AD8"/>
    <mergeCell ref="AE7:AE8"/>
    <mergeCell ref="AF7:AF8"/>
    <mergeCell ref="AG7:AG8"/>
    <mergeCell ref="AB7:AB8"/>
    <mergeCell ref="AC7:AC8"/>
    <mergeCell ref="R7:R8"/>
    <mergeCell ref="S7:S8"/>
    <mergeCell ref="T7:T8"/>
    <mergeCell ref="U7:U8"/>
    <mergeCell ref="V7:V8"/>
    <mergeCell ref="W7:W8"/>
    <mergeCell ref="L7:L8"/>
    <mergeCell ref="M7:M8"/>
    <mergeCell ref="N7:N8"/>
    <mergeCell ref="O7:O8"/>
    <mergeCell ref="P7:P8"/>
    <mergeCell ref="Q7:Q8"/>
    <mergeCell ref="J3:J4"/>
    <mergeCell ref="K3:M3"/>
    <mergeCell ref="F7:F8"/>
    <mergeCell ref="G7:G8"/>
    <mergeCell ref="H7:H8"/>
    <mergeCell ref="I7:I8"/>
    <mergeCell ref="J7:J8"/>
    <mergeCell ref="K7:K8"/>
    <mergeCell ref="AS3:AS4"/>
    <mergeCell ref="AT3:AV3"/>
    <mergeCell ref="AW3:AW4"/>
    <mergeCell ref="AX3:AZ3"/>
    <mergeCell ref="B6:AZ6"/>
    <mergeCell ref="A7:A8"/>
    <mergeCell ref="B7:B8"/>
    <mergeCell ref="C7:C8"/>
    <mergeCell ref="D7:D8"/>
    <mergeCell ref="E7:E8"/>
    <mergeCell ref="AB3:AE3"/>
    <mergeCell ref="AF3:AF4"/>
    <mergeCell ref="AG3:AI3"/>
    <mergeCell ref="AJ3:AJ4"/>
    <mergeCell ref="AK3:AN3"/>
    <mergeCell ref="AO3:AR3"/>
    <mergeCell ref="O3:R3"/>
    <mergeCell ref="S3:S4"/>
    <mergeCell ref="T3:V3"/>
    <mergeCell ref="W3:W4"/>
    <mergeCell ref="X3:Z3"/>
    <mergeCell ref="AA3:AA4"/>
    <mergeCell ref="A3:A5"/>
    <mergeCell ref="B3:E3"/>
    <mergeCell ref="F3:F4"/>
    <mergeCell ref="G3:I3"/>
    <mergeCell ref="AH7:AH8"/>
    <mergeCell ref="AI7:AI8"/>
    <mergeCell ref="X7:X8"/>
    <mergeCell ref="Y7:Y8"/>
    <mergeCell ref="Z7:Z8"/>
    <mergeCell ref="AA7:AA8"/>
  </mergeCells>
  <pageMargins left="0.74803149606299213" right="0.74803149606299213" top="0.98425196850393704" bottom="0.98425196850393704" header="0" footer="0"/>
  <pageSetup paperSize="9" scale="7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31611-546A-42CA-B85D-B479459490A6}">
  <dimension ref="A1:AZ79"/>
  <sheetViews>
    <sheetView topLeftCell="A7" zoomScale="80" zoomScaleNormal="80" zoomScaleSheetLayoutView="100" workbookViewId="0">
      <pane xSplit="32" topLeftCell="AG1" activePane="topRight" state="frozen"/>
      <selection pane="topRight" activeCell="M21" sqref="M21"/>
    </sheetView>
  </sheetViews>
  <sheetFormatPr defaultRowHeight="10.5" x14ac:dyDescent="0.15"/>
  <cols>
    <col min="1" max="1" width="12.28515625" style="97" customWidth="1"/>
    <col min="2" max="2" width="41.85546875" style="97" customWidth="1"/>
    <col min="3" max="3" width="5.42578125" style="97" customWidth="1"/>
    <col min="4" max="5" width="6.140625" style="97" customWidth="1"/>
    <col min="6" max="6" width="8" style="97" customWidth="1"/>
    <col min="7" max="7" width="6.42578125" style="97" customWidth="1"/>
    <col min="8" max="8" width="8.140625" style="97" customWidth="1"/>
    <col min="9" max="9" width="6.85546875" style="29" customWidth="1"/>
    <col min="10" max="10" width="9.140625" style="29"/>
    <col min="11" max="11" width="7" style="29" customWidth="1"/>
    <col min="12" max="16" width="9.140625" style="29"/>
    <col min="17" max="17" width="8.85546875" style="29" customWidth="1"/>
    <col min="18" max="18" width="7.140625" style="29" customWidth="1"/>
    <col min="19" max="19" width="7.42578125" style="29" customWidth="1"/>
    <col min="20" max="21" width="9.140625" style="29"/>
    <col min="22" max="23" width="9.7109375" style="29" customWidth="1"/>
    <col min="24" max="25" width="8.5703125" style="29" customWidth="1"/>
    <col min="26" max="32" width="10.140625" style="29" customWidth="1"/>
    <col min="33" max="16384" width="9.140625" style="29"/>
  </cols>
  <sheetData>
    <row r="1" spans="1:32" x14ac:dyDescent="0.15">
      <c r="A1" s="395" t="s">
        <v>301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  <c r="L1" s="395"/>
      <c r="M1" s="395"/>
      <c r="N1" s="395"/>
      <c r="O1" s="395"/>
      <c r="P1" s="395"/>
      <c r="Q1" s="395"/>
      <c r="R1" s="395"/>
      <c r="S1" s="395"/>
      <c r="T1" s="395"/>
      <c r="U1" s="395"/>
      <c r="V1" s="395"/>
      <c r="W1" s="395"/>
      <c r="X1" s="395"/>
      <c r="Y1" s="395"/>
      <c r="Z1" s="395"/>
      <c r="AA1" s="395"/>
      <c r="AB1" s="395"/>
      <c r="AC1" s="395"/>
      <c r="AD1" s="395"/>
      <c r="AE1" s="395"/>
      <c r="AF1" s="395"/>
    </row>
    <row r="2" spans="1:32" ht="11.25" thickBot="1" x14ac:dyDescent="0.2">
      <c r="A2" s="396"/>
      <c r="B2" s="396"/>
      <c r="C2" s="396"/>
      <c r="D2" s="396"/>
      <c r="E2" s="396"/>
      <c r="F2" s="396"/>
      <c r="G2" s="396"/>
      <c r="H2" s="396"/>
      <c r="I2" s="396"/>
      <c r="J2" s="396"/>
      <c r="K2" s="396"/>
      <c r="L2" s="396"/>
      <c r="M2" s="396"/>
      <c r="N2" s="396"/>
      <c r="O2" s="396"/>
      <c r="P2" s="396"/>
      <c r="Q2" s="396"/>
      <c r="R2" s="396"/>
      <c r="S2" s="396"/>
      <c r="T2" s="396"/>
      <c r="U2" s="395"/>
      <c r="V2" s="395"/>
      <c r="W2" s="395"/>
      <c r="X2" s="395"/>
      <c r="Y2" s="395"/>
      <c r="Z2" s="395"/>
      <c r="AA2" s="395"/>
      <c r="AB2" s="395"/>
      <c r="AC2" s="395"/>
      <c r="AD2" s="395"/>
      <c r="AE2" s="395"/>
      <c r="AF2" s="395"/>
    </row>
    <row r="3" spans="1:32" ht="19.5" customHeight="1" thickBot="1" x14ac:dyDescent="0.2">
      <c r="A3" s="397" t="s">
        <v>20</v>
      </c>
      <c r="B3" s="400" t="s">
        <v>232</v>
      </c>
      <c r="C3" s="403" t="s">
        <v>233</v>
      </c>
      <c r="D3" s="404"/>
      <c r="E3" s="404"/>
      <c r="F3" s="404"/>
      <c r="G3" s="405"/>
      <c r="H3" s="412" t="s">
        <v>234</v>
      </c>
      <c r="I3" s="415" t="s">
        <v>86</v>
      </c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7"/>
      <c r="U3" s="403" t="s">
        <v>235</v>
      </c>
      <c r="V3" s="404"/>
      <c r="W3" s="404"/>
      <c r="X3" s="404"/>
      <c r="Y3" s="404"/>
      <c r="Z3" s="404"/>
      <c r="AA3" s="404"/>
      <c r="AB3" s="404"/>
      <c r="AC3" s="404"/>
      <c r="AD3" s="404"/>
      <c r="AE3" s="404"/>
      <c r="AF3" s="405"/>
    </row>
    <row r="4" spans="1:32" ht="27" customHeight="1" thickBot="1" x14ac:dyDescent="0.2">
      <c r="A4" s="398"/>
      <c r="B4" s="401"/>
      <c r="C4" s="406"/>
      <c r="D4" s="407"/>
      <c r="E4" s="407"/>
      <c r="F4" s="407"/>
      <c r="G4" s="408"/>
      <c r="H4" s="413"/>
      <c r="I4" s="418" t="s">
        <v>236</v>
      </c>
      <c r="J4" s="415" t="s">
        <v>83</v>
      </c>
      <c r="K4" s="416"/>
      <c r="L4" s="416"/>
      <c r="M4" s="416"/>
      <c r="N4" s="416"/>
      <c r="O4" s="416"/>
      <c r="P4" s="417"/>
      <c r="Q4" s="420" t="s">
        <v>237</v>
      </c>
      <c r="R4" s="420"/>
      <c r="S4" s="421"/>
      <c r="T4" s="426" t="s">
        <v>91</v>
      </c>
      <c r="U4" s="407"/>
      <c r="V4" s="407"/>
      <c r="W4" s="407"/>
      <c r="X4" s="407"/>
      <c r="Y4" s="407"/>
      <c r="Z4" s="407"/>
      <c r="AA4" s="407"/>
      <c r="AB4" s="407"/>
      <c r="AC4" s="407"/>
      <c r="AD4" s="407"/>
      <c r="AE4" s="407"/>
      <c r="AF4" s="408"/>
    </row>
    <row r="5" spans="1:32" ht="30" customHeight="1" thickBot="1" x14ac:dyDescent="0.2">
      <c r="A5" s="398"/>
      <c r="B5" s="401"/>
      <c r="C5" s="409"/>
      <c r="D5" s="410"/>
      <c r="E5" s="410"/>
      <c r="F5" s="410"/>
      <c r="G5" s="411"/>
      <c r="H5" s="413"/>
      <c r="I5" s="418"/>
      <c r="J5" s="418" t="s">
        <v>84</v>
      </c>
      <c r="K5" s="30"/>
      <c r="L5" s="406" t="s">
        <v>238</v>
      </c>
      <c r="M5" s="407"/>
      <c r="N5" s="407"/>
      <c r="O5" s="415" t="s">
        <v>239</v>
      </c>
      <c r="P5" s="417"/>
      <c r="Q5" s="422"/>
      <c r="R5" s="422"/>
      <c r="S5" s="423"/>
      <c r="T5" s="413"/>
      <c r="U5" s="436" t="s">
        <v>22</v>
      </c>
      <c r="V5" s="437"/>
      <c r="W5" s="437"/>
      <c r="X5" s="438"/>
      <c r="Y5" s="424" t="s">
        <v>23</v>
      </c>
      <c r="Z5" s="424"/>
      <c r="AA5" s="424"/>
      <c r="AB5" s="425"/>
      <c r="AC5" s="424" t="s">
        <v>24</v>
      </c>
      <c r="AD5" s="424"/>
      <c r="AE5" s="424"/>
      <c r="AF5" s="425"/>
    </row>
    <row r="6" spans="1:32" ht="171.75" customHeight="1" thickBot="1" x14ac:dyDescent="0.2">
      <c r="A6" s="399"/>
      <c r="B6" s="402"/>
      <c r="C6" s="31" t="s">
        <v>25</v>
      </c>
      <c r="D6" s="32" t="s">
        <v>240</v>
      </c>
      <c r="E6" s="33" t="s">
        <v>241</v>
      </c>
      <c r="F6" s="34" t="s">
        <v>242</v>
      </c>
      <c r="G6" s="35" t="s">
        <v>243</v>
      </c>
      <c r="H6" s="414"/>
      <c r="I6" s="419"/>
      <c r="J6" s="419"/>
      <c r="K6" s="36" t="s">
        <v>85</v>
      </c>
      <c r="L6" s="37" t="s">
        <v>87</v>
      </c>
      <c r="M6" s="38" t="s">
        <v>88</v>
      </c>
      <c r="N6" s="34" t="s">
        <v>242</v>
      </c>
      <c r="O6" s="39" t="s">
        <v>21</v>
      </c>
      <c r="P6" s="40" t="s">
        <v>92</v>
      </c>
      <c r="Q6" s="41" t="s">
        <v>244</v>
      </c>
      <c r="R6" s="42" t="s">
        <v>89</v>
      </c>
      <c r="S6" s="40" t="s">
        <v>90</v>
      </c>
      <c r="T6" s="414"/>
      <c r="U6" s="43" t="s">
        <v>245</v>
      </c>
      <c r="V6" s="44" t="s">
        <v>246</v>
      </c>
      <c r="W6" s="43" t="s">
        <v>247</v>
      </c>
      <c r="X6" s="44" t="s">
        <v>248</v>
      </c>
      <c r="Y6" s="45" t="s">
        <v>249</v>
      </c>
      <c r="Z6" s="46" t="s">
        <v>302</v>
      </c>
      <c r="AA6" s="45" t="s">
        <v>250</v>
      </c>
      <c r="AB6" s="46" t="s">
        <v>305</v>
      </c>
      <c r="AC6" s="47" t="s">
        <v>251</v>
      </c>
      <c r="AD6" s="46" t="s">
        <v>303</v>
      </c>
      <c r="AE6" s="45" t="s">
        <v>252</v>
      </c>
      <c r="AF6" s="46" t="s">
        <v>304</v>
      </c>
    </row>
    <row r="7" spans="1:32" ht="13.5" thickBot="1" x14ac:dyDescent="0.2">
      <c r="A7" s="48">
        <v>1</v>
      </c>
      <c r="B7" s="49">
        <v>2</v>
      </c>
      <c r="C7" s="50">
        <v>3</v>
      </c>
      <c r="D7" s="51">
        <v>4</v>
      </c>
      <c r="E7" s="52">
        <v>5</v>
      </c>
      <c r="F7" s="52">
        <v>6</v>
      </c>
      <c r="G7" s="53">
        <v>7</v>
      </c>
      <c r="H7" s="54">
        <v>8</v>
      </c>
      <c r="I7" s="53">
        <v>9</v>
      </c>
      <c r="J7" s="54">
        <v>10</v>
      </c>
      <c r="K7" s="55"/>
      <c r="L7" s="51">
        <v>11</v>
      </c>
      <c r="M7" s="51">
        <v>12</v>
      </c>
      <c r="N7" s="56">
        <v>13</v>
      </c>
      <c r="O7" s="50">
        <v>14</v>
      </c>
      <c r="P7" s="57">
        <v>15</v>
      </c>
      <c r="Q7" s="58">
        <v>16</v>
      </c>
      <c r="R7" s="59">
        <v>17</v>
      </c>
      <c r="S7" s="59">
        <v>18</v>
      </c>
      <c r="T7" s="60">
        <v>19</v>
      </c>
      <c r="U7" s="61">
        <v>20</v>
      </c>
      <c r="V7" s="62">
        <v>21</v>
      </c>
      <c r="W7" s="61">
        <v>22</v>
      </c>
      <c r="X7" s="62">
        <v>23</v>
      </c>
      <c r="Y7" s="51">
        <v>24</v>
      </c>
      <c r="Z7" s="57">
        <v>25</v>
      </c>
      <c r="AA7" s="51">
        <v>26</v>
      </c>
      <c r="AB7" s="57">
        <v>27</v>
      </c>
      <c r="AC7" s="50">
        <v>28</v>
      </c>
      <c r="AD7" s="57">
        <v>29</v>
      </c>
      <c r="AE7" s="51">
        <v>30</v>
      </c>
      <c r="AF7" s="57">
        <v>31</v>
      </c>
    </row>
    <row r="8" spans="1:32" ht="72.75" customHeight="1" thickBot="1" x14ac:dyDescent="0.2">
      <c r="A8" s="63"/>
      <c r="B8" s="64" t="s">
        <v>253</v>
      </c>
      <c r="C8" s="65"/>
      <c r="D8" s="65"/>
      <c r="E8" s="65"/>
      <c r="F8" s="65"/>
      <c r="G8" s="65"/>
      <c r="H8" s="65">
        <f>H9</f>
        <v>4428</v>
      </c>
      <c r="I8" s="65">
        <f>I63+I10</f>
        <v>108</v>
      </c>
      <c r="J8" s="65">
        <f>J63+J10</f>
        <v>3770</v>
      </c>
      <c r="K8" s="66">
        <f>K63+K10</f>
        <v>2512</v>
      </c>
      <c r="L8" s="65">
        <f>L63+L10</f>
        <v>1773</v>
      </c>
      <c r="M8" s="65">
        <f>M63+M10</f>
        <v>1972</v>
      </c>
      <c r="N8" s="67" t="s">
        <v>168</v>
      </c>
      <c r="O8" s="68">
        <f t="shared" ref="O8" si="0">O63</f>
        <v>324</v>
      </c>
      <c r="P8" s="69">
        <f>P63</f>
        <v>288</v>
      </c>
      <c r="Q8" s="70">
        <f>Q10+Q25</f>
        <v>80</v>
      </c>
      <c r="R8" s="71">
        <f>R10+R25</f>
        <v>22</v>
      </c>
      <c r="S8" s="72">
        <f>S10+S25</f>
        <v>66</v>
      </c>
      <c r="T8" s="73">
        <f>T62</f>
        <v>216</v>
      </c>
      <c r="U8" s="74">
        <f>U9+U61+U62</f>
        <v>0</v>
      </c>
      <c r="V8" s="75">
        <f>V9+V61+V62</f>
        <v>612</v>
      </c>
      <c r="W8" s="74">
        <f>W9+W61+W62</f>
        <v>0</v>
      </c>
      <c r="X8" s="75">
        <f>X9+X61+X62</f>
        <v>792</v>
      </c>
      <c r="Y8" s="76">
        <f>Y9+Y61+Y62</f>
        <v>18</v>
      </c>
      <c r="Z8" s="76">
        <f t="shared" ref="Z8:AF8" si="1">Z25+Z61+Z62</f>
        <v>594</v>
      </c>
      <c r="AA8" s="76">
        <f t="shared" si="1"/>
        <v>56</v>
      </c>
      <c r="AB8" s="76">
        <f t="shared" si="1"/>
        <v>772</v>
      </c>
      <c r="AC8" s="76">
        <f t="shared" si="1"/>
        <v>14</v>
      </c>
      <c r="AD8" s="76">
        <f t="shared" si="1"/>
        <v>562</v>
      </c>
      <c r="AE8" s="76">
        <f t="shared" si="1"/>
        <v>24</v>
      </c>
      <c r="AF8" s="76">
        <f t="shared" si="1"/>
        <v>804</v>
      </c>
    </row>
    <row r="9" spans="1:32" ht="43.9" customHeight="1" thickBot="1" x14ac:dyDescent="0.2">
      <c r="A9" s="77"/>
      <c r="B9" s="78" t="s">
        <v>254</v>
      </c>
      <c r="C9" s="79">
        <f t="shared" ref="C9:M9" si="2">C10+C25</f>
        <v>12</v>
      </c>
      <c r="D9" s="80">
        <f t="shared" si="2"/>
        <v>1</v>
      </c>
      <c r="E9" s="80">
        <f t="shared" si="2"/>
        <v>34</v>
      </c>
      <c r="F9" s="80">
        <f t="shared" si="2"/>
        <v>1</v>
      </c>
      <c r="G9" s="81">
        <f t="shared" si="2"/>
        <v>18</v>
      </c>
      <c r="H9" s="82">
        <f>H10+H25</f>
        <v>4428</v>
      </c>
      <c r="I9" s="83">
        <f t="shared" si="2"/>
        <v>108</v>
      </c>
      <c r="J9" s="80">
        <f t="shared" si="2"/>
        <v>3770</v>
      </c>
      <c r="K9" s="84">
        <f t="shared" si="2"/>
        <v>1821</v>
      </c>
      <c r="L9" s="80">
        <f t="shared" si="2"/>
        <v>1773</v>
      </c>
      <c r="M9" s="80">
        <f t="shared" si="2"/>
        <v>1281</v>
      </c>
      <c r="N9" s="67" t="s">
        <v>168</v>
      </c>
      <c r="O9" s="80"/>
      <c r="P9" s="80"/>
      <c r="Q9" s="74"/>
      <c r="R9" s="85"/>
      <c r="S9" s="75"/>
      <c r="T9" s="83"/>
      <c r="U9" s="86">
        <f t="shared" ref="U9:W9" si="3">U63</f>
        <v>0</v>
      </c>
      <c r="V9" s="81">
        <f>V10+V25</f>
        <v>612</v>
      </c>
      <c r="W9" s="86">
        <f t="shared" si="3"/>
        <v>0</v>
      </c>
      <c r="X9" s="81">
        <f>X10+X25</f>
        <v>792</v>
      </c>
      <c r="Y9" s="81">
        <f>Y10+Y25</f>
        <v>18</v>
      </c>
      <c r="Z9" s="81">
        <f t="shared" ref="Z9:AF9" si="4">Z10+Z25-Z42-Z43-Z53-Z54-Z58-Z59</f>
        <v>522</v>
      </c>
      <c r="AA9" s="81">
        <f t="shared" si="4"/>
        <v>56</v>
      </c>
      <c r="AB9" s="81">
        <f t="shared" si="4"/>
        <v>556</v>
      </c>
      <c r="AC9" s="81">
        <f t="shared" si="4"/>
        <v>14</v>
      </c>
      <c r="AD9" s="81">
        <f t="shared" si="4"/>
        <v>454</v>
      </c>
      <c r="AE9" s="81">
        <f t="shared" si="4"/>
        <v>24</v>
      </c>
      <c r="AF9" s="81">
        <f t="shared" si="4"/>
        <v>300</v>
      </c>
    </row>
    <row r="10" spans="1:32" s="282" customFormat="1" ht="16.5" customHeight="1" thickBot="1" x14ac:dyDescent="0.3">
      <c r="A10" s="277" t="s">
        <v>308</v>
      </c>
      <c r="B10" s="278" t="s">
        <v>309</v>
      </c>
      <c r="C10" s="279">
        <v>4</v>
      </c>
      <c r="D10" s="279">
        <f t="shared" ref="D10:U10" si="5">SUM(D11:D24)</f>
        <v>1</v>
      </c>
      <c r="E10" s="279">
        <v>8</v>
      </c>
      <c r="F10" s="342">
        <v>1</v>
      </c>
      <c r="G10" s="279">
        <v>3</v>
      </c>
      <c r="H10" s="279">
        <f>SUM(H11:H24)</f>
        <v>1476</v>
      </c>
      <c r="I10" s="279">
        <f t="shared" si="5"/>
        <v>0</v>
      </c>
      <c r="J10" s="279">
        <f t="shared" si="5"/>
        <v>1404</v>
      </c>
      <c r="K10" s="279">
        <f t="shared" si="5"/>
        <v>691</v>
      </c>
      <c r="L10" s="279">
        <f t="shared" si="5"/>
        <v>681</v>
      </c>
      <c r="M10" s="279">
        <f t="shared" si="5"/>
        <v>691</v>
      </c>
      <c r="N10" s="279">
        <f t="shared" si="5"/>
        <v>32</v>
      </c>
      <c r="O10" s="279">
        <f t="shared" si="5"/>
        <v>0</v>
      </c>
      <c r="P10" s="279">
        <f t="shared" si="5"/>
        <v>0</v>
      </c>
      <c r="Q10" s="279">
        <f t="shared" si="5"/>
        <v>40</v>
      </c>
      <c r="R10" s="279">
        <f t="shared" si="5"/>
        <v>8</v>
      </c>
      <c r="S10" s="279">
        <f t="shared" si="5"/>
        <v>24</v>
      </c>
      <c r="T10" s="279">
        <f t="shared" si="5"/>
        <v>0</v>
      </c>
      <c r="U10" s="342">
        <f t="shared" si="5"/>
        <v>0</v>
      </c>
      <c r="V10" s="279">
        <f>SUM(V11:V24)</f>
        <v>612</v>
      </c>
      <c r="W10" s="87">
        <f>SUM(W11:W24)</f>
        <v>0</v>
      </c>
      <c r="X10" s="87">
        <f>SUM(X11:X24)</f>
        <v>792</v>
      </c>
      <c r="Y10" s="87"/>
      <c r="Z10" s="280"/>
      <c r="AA10" s="281"/>
      <c r="AB10" s="280"/>
      <c r="AC10" s="93"/>
      <c r="AD10" s="280"/>
      <c r="AE10" s="281"/>
      <c r="AF10" s="280"/>
    </row>
    <row r="11" spans="1:32" s="282" customFormat="1" ht="23.25" customHeight="1" x14ac:dyDescent="0.25">
      <c r="A11" s="283" t="s">
        <v>310</v>
      </c>
      <c r="B11" s="284" t="s">
        <v>32</v>
      </c>
      <c r="C11" s="285">
        <v>2</v>
      </c>
      <c r="D11" s="286"/>
      <c r="E11" s="286"/>
      <c r="F11" s="286"/>
      <c r="G11" s="286"/>
      <c r="H11" s="341">
        <f>J11+I11+Q11+R11+S11</f>
        <v>72</v>
      </c>
      <c r="I11" s="287"/>
      <c r="J11" s="309">
        <f t="shared" ref="J11:J23" si="6">V11+X11</f>
        <v>54</v>
      </c>
      <c r="K11" s="309">
        <f>M11</f>
        <v>36</v>
      </c>
      <c r="L11" s="309">
        <f>J11-M11</f>
        <v>18</v>
      </c>
      <c r="M11" s="287">
        <v>36</v>
      </c>
      <c r="N11" s="310"/>
      <c r="O11" s="310"/>
      <c r="P11" s="311"/>
      <c r="Q11" s="318">
        <v>10</v>
      </c>
      <c r="R11" s="316">
        <v>2</v>
      </c>
      <c r="S11" s="319">
        <v>6</v>
      </c>
      <c r="T11" s="313"/>
      <c r="U11" s="314"/>
      <c r="V11" s="287">
        <v>24</v>
      </c>
      <c r="W11" s="314"/>
      <c r="X11" s="312">
        <v>30</v>
      </c>
      <c r="Y11" s="240"/>
      <c r="Z11" s="347"/>
      <c r="AA11" s="288"/>
      <c r="AB11" s="289"/>
      <c r="AC11" s="289"/>
      <c r="AD11" s="288"/>
      <c r="AE11" s="288"/>
      <c r="AF11" s="290"/>
    </row>
    <row r="12" spans="1:32" s="282" customFormat="1" ht="16.5" customHeight="1" x14ac:dyDescent="0.25">
      <c r="A12" s="291" t="s">
        <v>311</v>
      </c>
      <c r="B12" s="292" t="s">
        <v>26</v>
      </c>
      <c r="C12" s="293"/>
      <c r="D12" s="294"/>
      <c r="E12" s="294">
        <v>2</v>
      </c>
      <c r="F12" s="294"/>
      <c r="G12" s="294"/>
      <c r="H12" s="322">
        <f>J12+I12+Q12+R12+S12</f>
        <v>108</v>
      </c>
      <c r="I12" s="296"/>
      <c r="J12" s="315">
        <f t="shared" si="6"/>
        <v>108</v>
      </c>
      <c r="K12" s="315">
        <f t="shared" ref="K12:K24" si="7">M12</f>
        <v>97</v>
      </c>
      <c r="L12" s="315">
        <f t="shared" ref="L12:L23" si="8">J12-M12</f>
        <v>11</v>
      </c>
      <c r="M12" s="316">
        <v>97</v>
      </c>
      <c r="N12" s="301"/>
      <c r="O12" s="301"/>
      <c r="P12" s="317"/>
      <c r="Q12" s="318"/>
      <c r="R12" s="316"/>
      <c r="S12" s="319"/>
      <c r="T12" s="320"/>
      <c r="U12" s="242"/>
      <c r="V12" s="316">
        <v>44</v>
      </c>
      <c r="W12" s="242"/>
      <c r="X12" s="316">
        <v>64</v>
      </c>
      <c r="Y12" s="242"/>
      <c r="Z12" s="122"/>
      <c r="AA12" s="122"/>
      <c r="AB12" s="297"/>
      <c r="AC12" s="297"/>
      <c r="AD12" s="122"/>
      <c r="AE12" s="122"/>
      <c r="AF12" s="298"/>
    </row>
    <row r="13" spans="1:32" s="282" customFormat="1" ht="15" customHeight="1" x14ac:dyDescent="0.25">
      <c r="A13" s="291" t="s">
        <v>312</v>
      </c>
      <c r="B13" s="292" t="s">
        <v>27</v>
      </c>
      <c r="C13" s="294"/>
      <c r="D13" s="294" t="s">
        <v>16</v>
      </c>
      <c r="E13" s="294">
        <v>2</v>
      </c>
      <c r="F13" s="294"/>
      <c r="G13" s="294"/>
      <c r="H13" s="322">
        <f t="shared" ref="H13:H23" si="9">J13+I13+Q13+R13+S13</f>
        <v>136</v>
      </c>
      <c r="I13" s="296"/>
      <c r="J13" s="315">
        <f t="shared" si="6"/>
        <v>136</v>
      </c>
      <c r="K13" s="315">
        <f t="shared" si="7"/>
        <v>46</v>
      </c>
      <c r="L13" s="315">
        <f t="shared" si="8"/>
        <v>90</v>
      </c>
      <c r="M13" s="316">
        <v>46</v>
      </c>
      <c r="N13" s="301"/>
      <c r="O13" s="301"/>
      <c r="P13" s="317"/>
      <c r="Q13" s="318"/>
      <c r="R13" s="316"/>
      <c r="S13" s="319"/>
      <c r="T13" s="320"/>
      <c r="U13" s="242"/>
      <c r="V13" s="316">
        <v>68</v>
      </c>
      <c r="W13" s="242"/>
      <c r="X13" s="316">
        <v>68</v>
      </c>
      <c r="Y13" s="242"/>
      <c r="Z13" s="122"/>
      <c r="AA13" s="122"/>
      <c r="AB13" s="297"/>
      <c r="AC13" s="297"/>
      <c r="AD13" s="122"/>
      <c r="AE13" s="122"/>
      <c r="AF13" s="298"/>
    </row>
    <row r="14" spans="1:32" s="282" customFormat="1" ht="15.75" customHeight="1" x14ac:dyDescent="0.25">
      <c r="A14" s="291" t="s">
        <v>313</v>
      </c>
      <c r="B14" s="299" t="s">
        <v>93</v>
      </c>
      <c r="C14" s="285"/>
      <c r="D14" s="294"/>
      <c r="E14" s="294">
        <v>2</v>
      </c>
      <c r="F14" s="294"/>
      <c r="G14" s="294"/>
      <c r="H14" s="322">
        <f t="shared" si="9"/>
        <v>72</v>
      </c>
      <c r="I14" s="296"/>
      <c r="J14" s="315">
        <f t="shared" si="6"/>
        <v>72</v>
      </c>
      <c r="K14" s="315">
        <f t="shared" si="7"/>
        <v>34</v>
      </c>
      <c r="L14" s="315">
        <f t="shared" si="8"/>
        <v>38</v>
      </c>
      <c r="M14" s="316">
        <v>34</v>
      </c>
      <c r="N14" s="296"/>
      <c r="O14" s="301"/>
      <c r="P14" s="317"/>
      <c r="Q14" s="318"/>
      <c r="R14" s="316"/>
      <c r="S14" s="319"/>
      <c r="T14" s="320"/>
      <c r="U14" s="242"/>
      <c r="V14" s="316">
        <v>34</v>
      </c>
      <c r="W14" s="242"/>
      <c r="X14" s="316">
        <v>38</v>
      </c>
      <c r="Y14" s="242"/>
      <c r="Z14" s="122"/>
      <c r="AA14" s="122"/>
      <c r="AB14" s="297"/>
      <c r="AC14" s="297"/>
      <c r="AD14" s="122"/>
      <c r="AE14" s="122"/>
      <c r="AF14" s="298"/>
    </row>
    <row r="15" spans="1:32" s="282" customFormat="1" ht="16.5" customHeight="1" x14ac:dyDescent="0.25">
      <c r="A15" s="291" t="s">
        <v>314</v>
      </c>
      <c r="B15" s="292" t="s">
        <v>94</v>
      </c>
      <c r="C15" s="294"/>
      <c r="D15" s="294"/>
      <c r="E15" s="294">
        <v>2</v>
      </c>
      <c r="F15" s="294"/>
      <c r="G15" s="294"/>
      <c r="H15" s="322">
        <f t="shared" si="9"/>
        <v>72</v>
      </c>
      <c r="I15" s="296"/>
      <c r="J15" s="315">
        <f t="shared" si="6"/>
        <v>72</v>
      </c>
      <c r="K15" s="315">
        <f t="shared" si="7"/>
        <v>28</v>
      </c>
      <c r="L15" s="315">
        <f t="shared" si="8"/>
        <v>44</v>
      </c>
      <c r="M15" s="316">
        <v>28</v>
      </c>
      <c r="N15" s="296"/>
      <c r="O15" s="301"/>
      <c r="P15" s="317"/>
      <c r="Q15" s="318"/>
      <c r="R15" s="316"/>
      <c r="S15" s="319"/>
      <c r="T15" s="320"/>
      <c r="U15" s="242"/>
      <c r="V15" s="316">
        <v>34</v>
      </c>
      <c r="W15" s="242"/>
      <c r="X15" s="316">
        <v>38</v>
      </c>
      <c r="Y15" s="242"/>
      <c r="Z15" s="122"/>
      <c r="AA15" s="122"/>
      <c r="AB15" s="297"/>
      <c r="AC15" s="297"/>
      <c r="AD15" s="122"/>
      <c r="AE15" s="122"/>
      <c r="AF15" s="298"/>
    </row>
    <row r="16" spans="1:32" s="282" customFormat="1" ht="17.25" customHeight="1" x14ac:dyDescent="0.25">
      <c r="A16" s="291" t="s">
        <v>315</v>
      </c>
      <c r="B16" s="292" t="s">
        <v>95</v>
      </c>
      <c r="C16" s="294"/>
      <c r="D16" s="294"/>
      <c r="E16" s="294">
        <v>2</v>
      </c>
      <c r="F16" s="294"/>
      <c r="G16" s="294"/>
      <c r="H16" s="322">
        <f t="shared" si="9"/>
        <v>72</v>
      </c>
      <c r="I16" s="296"/>
      <c r="J16" s="315">
        <f t="shared" si="6"/>
        <v>72</v>
      </c>
      <c r="K16" s="315">
        <f t="shared" si="7"/>
        <v>70</v>
      </c>
      <c r="L16" s="315">
        <f t="shared" si="8"/>
        <v>2</v>
      </c>
      <c r="M16" s="316">
        <v>70</v>
      </c>
      <c r="N16" s="296"/>
      <c r="O16" s="301"/>
      <c r="P16" s="317"/>
      <c r="Q16" s="318"/>
      <c r="R16" s="316"/>
      <c r="S16" s="319"/>
      <c r="T16" s="320"/>
      <c r="U16" s="242"/>
      <c r="V16" s="316">
        <v>34</v>
      </c>
      <c r="W16" s="242"/>
      <c r="X16" s="316">
        <v>38</v>
      </c>
      <c r="Y16" s="242"/>
      <c r="Z16" s="122"/>
      <c r="AA16" s="122"/>
      <c r="AB16" s="297"/>
      <c r="AC16" s="297"/>
      <c r="AD16" s="122"/>
      <c r="AE16" s="122"/>
      <c r="AF16" s="298"/>
    </row>
    <row r="17" spans="1:32" s="282" customFormat="1" ht="16.5" customHeight="1" x14ac:dyDescent="0.25">
      <c r="A17" s="291" t="s">
        <v>316</v>
      </c>
      <c r="B17" s="292" t="s">
        <v>29</v>
      </c>
      <c r="C17" s="294"/>
      <c r="D17" s="294" t="s">
        <v>16</v>
      </c>
      <c r="E17" s="294">
        <v>2</v>
      </c>
      <c r="F17" s="294"/>
      <c r="G17" s="294"/>
      <c r="H17" s="352">
        <f>J17+I17+Q17+R17+S17</f>
        <v>232</v>
      </c>
      <c r="I17" s="296"/>
      <c r="J17" s="315">
        <f t="shared" si="6"/>
        <v>232</v>
      </c>
      <c r="K17" s="315">
        <f t="shared" si="7"/>
        <v>32</v>
      </c>
      <c r="L17" s="315">
        <f t="shared" si="8"/>
        <v>200</v>
      </c>
      <c r="M17" s="316">
        <v>32</v>
      </c>
      <c r="N17" s="296"/>
      <c r="O17" s="301"/>
      <c r="P17" s="317"/>
      <c r="Q17" s="318"/>
      <c r="R17" s="316"/>
      <c r="S17" s="319"/>
      <c r="T17" s="320"/>
      <c r="U17" s="242"/>
      <c r="V17" s="316">
        <v>120</v>
      </c>
      <c r="W17" s="242"/>
      <c r="X17" s="316">
        <v>112</v>
      </c>
      <c r="Y17" s="242"/>
      <c r="Z17" s="122"/>
      <c r="AA17" s="122"/>
      <c r="AB17" s="297"/>
      <c r="AC17" s="297"/>
      <c r="AD17" s="122"/>
      <c r="AE17" s="122"/>
      <c r="AF17" s="298"/>
    </row>
    <row r="18" spans="1:32" s="282" customFormat="1" ht="18" customHeight="1" x14ac:dyDescent="0.25">
      <c r="A18" s="291" t="s">
        <v>317</v>
      </c>
      <c r="B18" s="292" t="s">
        <v>35</v>
      </c>
      <c r="C18" s="294">
        <v>2</v>
      </c>
      <c r="D18" s="294"/>
      <c r="E18" s="294"/>
      <c r="F18" s="294"/>
      <c r="G18" s="294" t="s">
        <v>98</v>
      </c>
      <c r="H18" s="352">
        <f>J18+I18+Q18+R18+S18</f>
        <v>144</v>
      </c>
      <c r="I18" s="296"/>
      <c r="J18" s="315">
        <f t="shared" si="6"/>
        <v>126</v>
      </c>
      <c r="K18" s="315">
        <f t="shared" si="7"/>
        <v>80</v>
      </c>
      <c r="L18" s="315">
        <f t="shared" si="8"/>
        <v>46</v>
      </c>
      <c r="M18" s="316">
        <v>80</v>
      </c>
      <c r="N18" s="296"/>
      <c r="O18" s="301"/>
      <c r="P18" s="317"/>
      <c r="Q18" s="318">
        <v>10</v>
      </c>
      <c r="R18" s="316">
        <v>2</v>
      </c>
      <c r="S18" s="319">
        <v>6</v>
      </c>
      <c r="T18" s="320"/>
      <c r="U18" s="242"/>
      <c r="V18" s="316">
        <v>50</v>
      </c>
      <c r="W18" s="242"/>
      <c r="X18" s="316">
        <v>76</v>
      </c>
      <c r="Y18" s="242"/>
      <c r="Z18" s="122"/>
      <c r="AA18" s="122"/>
      <c r="AB18" s="297"/>
      <c r="AC18" s="297"/>
      <c r="AD18" s="122"/>
      <c r="AE18" s="122"/>
      <c r="AF18" s="298"/>
    </row>
    <row r="19" spans="1:32" s="282" customFormat="1" ht="18" customHeight="1" x14ac:dyDescent="0.25">
      <c r="A19" s="291" t="s">
        <v>318</v>
      </c>
      <c r="B19" s="299" t="s">
        <v>28</v>
      </c>
      <c r="C19" s="295"/>
      <c r="D19" s="294">
        <v>1</v>
      </c>
      <c r="E19" s="300">
        <v>2</v>
      </c>
      <c r="F19" s="295"/>
      <c r="G19" s="295"/>
      <c r="H19" s="322">
        <f t="shared" si="9"/>
        <v>72</v>
      </c>
      <c r="I19" s="315"/>
      <c r="J19" s="315">
        <f t="shared" si="6"/>
        <v>72</v>
      </c>
      <c r="K19" s="315">
        <f t="shared" si="7"/>
        <v>58</v>
      </c>
      <c r="L19" s="315">
        <f t="shared" si="8"/>
        <v>14</v>
      </c>
      <c r="M19" s="296">
        <v>58</v>
      </c>
      <c r="N19" s="321"/>
      <c r="O19" s="322">
        <f t="shared" ref="O19:P19" si="10">O20+O21+O22</f>
        <v>0</v>
      </c>
      <c r="P19" s="323">
        <f t="shared" si="10"/>
        <v>0</v>
      </c>
      <c r="Q19" s="324"/>
      <c r="R19" s="296"/>
      <c r="S19" s="325"/>
      <c r="T19" s="326"/>
      <c r="U19" s="242"/>
      <c r="V19" s="296">
        <v>34</v>
      </c>
      <c r="W19" s="242"/>
      <c r="X19" s="296">
        <v>38</v>
      </c>
      <c r="Y19" s="242"/>
      <c r="Z19" s="122"/>
      <c r="AA19" s="122"/>
      <c r="AB19" s="297"/>
      <c r="AC19" s="297"/>
      <c r="AD19" s="122"/>
      <c r="AE19" s="122"/>
      <c r="AF19" s="298"/>
    </row>
    <row r="20" spans="1:32" s="282" customFormat="1" ht="19.5" customHeight="1" x14ac:dyDescent="0.2">
      <c r="A20" s="291" t="s">
        <v>319</v>
      </c>
      <c r="B20" s="308" t="s">
        <v>102</v>
      </c>
      <c r="C20" s="294"/>
      <c r="D20" s="294"/>
      <c r="E20" s="294">
        <v>2</v>
      </c>
      <c r="F20" s="294"/>
      <c r="G20" s="294"/>
      <c r="H20" s="322">
        <f t="shared" si="9"/>
        <v>68</v>
      </c>
      <c r="I20" s="296"/>
      <c r="J20" s="315">
        <f t="shared" si="6"/>
        <v>68</v>
      </c>
      <c r="K20" s="315">
        <f t="shared" si="7"/>
        <v>46</v>
      </c>
      <c r="L20" s="315">
        <f t="shared" si="8"/>
        <v>22</v>
      </c>
      <c r="M20" s="316">
        <v>46</v>
      </c>
      <c r="N20" s="296"/>
      <c r="O20" s="301"/>
      <c r="P20" s="317"/>
      <c r="Q20" s="327"/>
      <c r="R20" s="328"/>
      <c r="S20" s="329"/>
      <c r="T20" s="320"/>
      <c r="U20" s="330"/>
      <c r="V20" s="316">
        <v>34</v>
      </c>
      <c r="W20" s="330"/>
      <c r="X20" s="316">
        <v>34</v>
      </c>
      <c r="Y20" s="243"/>
      <c r="Z20" s="122"/>
      <c r="AA20" s="122"/>
      <c r="AB20" s="297"/>
      <c r="AC20" s="297"/>
      <c r="AD20" s="122"/>
      <c r="AE20" s="122"/>
      <c r="AF20" s="298"/>
    </row>
    <row r="21" spans="1:32" s="282" customFormat="1" ht="20.100000000000001" customHeight="1" x14ac:dyDescent="0.25">
      <c r="A21" s="291" t="s">
        <v>320</v>
      </c>
      <c r="B21" s="292" t="s">
        <v>96</v>
      </c>
      <c r="C21" s="294"/>
      <c r="D21" s="294"/>
      <c r="E21" s="294">
        <v>2</v>
      </c>
      <c r="F21" s="294"/>
      <c r="G21" s="294"/>
      <c r="H21" s="322">
        <f t="shared" si="9"/>
        <v>108</v>
      </c>
      <c r="I21" s="296"/>
      <c r="J21" s="315">
        <f t="shared" si="6"/>
        <v>108</v>
      </c>
      <c r="K21" s="315">
        <f t="shared" si="7"/>
        <v>36</v>
      </c>
      <c r="L21" s="315">
        <f t="shared" si="8"/>
        <v>72</v>
      </c>
      <c r="M21" s="316">
        <v>36</v>
      </c>
      <c r="N21" s="296"/>
      <c r="O21" s="301"/>
      <c r="P21" s="317"/>
      <c r="Q21" s="331"/>
      <c r="R21" s="332"/>
      <c r="S21" s="333"/>
      <c r="T21" s="320"/>
      <c r="U21" s="334"/>
      <c r="V21" s="316">
        <v>34</v>
      </c>
      <c r="W21" s="334"/>
      <c r="X21" s="316">
        <v>74</v>
      </c>
      <c r="Y21" s="244"/>
      <c r="Z21" s="122"/>
      <c r="AA21" s="122"/>
      <c r="AB21" s="297"/>
      <c r="AC21" s="297"/>
      <c r="AD21" s="122"/>
      <c r="AE21" s="122"/>
      <c r="AF21" s="298"/>
    </row>
    <row r="22" spans="1:32" s="282" customFormat="1" ht="20.100000000000001" customHeight="1" x14ac:dyDescent="0.25">
      <c r="A22" s="291" t="s">
        <v>321</v>
      </c>
      <c r="B22" s="299" t="s">
        <v>33</v>
      </c>
      <c r="C22" s="294">
        <v>2</v>
      </c>
      <c r="D22" s="294"/>
      <c r="E22" s="294"/>
      <c r="F22" s="294"/>
      <c r="G22" s="294" t="s">
        <v>98</v>
      </c>
      <c r="H22" s="352">
        <f t="shared" si="9"/>
        <v>144</v>
      </c>
      <c r="I22" s="296"/>
      <c r="J22" s="315">
        <f t="shared" si="6"/>
        <v>126</v>
      </c>
      <c r="K22" s="315">
        <f t="shared" si="7"/>
        <v>78</v>
      </c>
      <c r="L22" s="315">
        <f t="shared" si="8"/>
        <v>48</v>
      </c>
      <c r="M22" s="316">
        <v>78</v>
      </c>
      <c r="N22" s="322"/>
      <c r="O22" s="301"/>
      <c r="P22" s="317"/>
      <c r="Q22" s="318">
        <v>10</v>
      </c>
      <c r="R22" s="316">
        <v>2</v>
      </c>
      <c r="S22" s="319">
        <v>6</v>
      </c>
      <c r="T22" s="320"/>
      <c r="U22" s="242"/>
      <c r="V22" s="316">
        <v>34</v>
      </c>
      <c r="W22" s="242"/>
      <c r="X22" s="316">
        <v>92</v>
      </c>
      <c r="Y22" s="242"/>
      <c r="Z22" s="122"/>
      <c r="AA22" s="122"/>
      <c r="AB22" s="297"/>
      <c r="AC22" s="297"/>
      <c r="AD22" s="122"/>
      <c r="AE22" s="122"/>
      <c r="AF22" s="298"/>
    </row>
    <row r="23" spans="1:32" s="282" customFormat="1" ht="20.100000000000001" customHeight="1" x14ac:dyDescent="0.25">
      <c r="A23" s="283" t="s">
        <v>322</v>
      </c>
      <c r="B23" s="292" t="s">
        <v>34</v>
      </c>
      <c r="C23" s="294">
        <v>2</v>
      </c>
      <c r="D23" s="294"/>
      <c r="E23" s="294"/>
      <c r="F23" s="294"/>
      <c r="G23" s="294" t="s">
        <v>98</v>
      </c>
      <c r="H23" s="322">
        <f t="shared" si="9"/>
        <v>144</v>
      </c>
      <c r="I23" s="296"/>
      <c r="J23" s="315">
        <f t="shared" si="6"/>
        <v>126</v>
      </c>
      <c r="K23" s="315">
        <f t="shared" si="7"/>
        <v>50</v>
      </c>
      <c r="L23" s="315">
        <f t="shared" si="8"/>
        <v>76</v>
      </c>
      <c r="M23" s="296">
        <v>50</v>
      </c>
      <c r="N23" s="301"/>
      <c r="O23" s="301"/>
      <c r="P23" s="317"/>
      <c r="Q23" s="318">
        <v>10</v>
      </c>
      <c r="R23" s="316">
        <v>2</v>
      </c>
      <c r="S23" s="319">
        <v>6</v>
      </c>
      <c r="T23" s="320"/>
      <c r="U23" s="242"/>
      <c r="V23" s="296">
        <v>68</v>
      </c>
      <c r="W23" s="242"/>
      <c r="X23" s="296">
        <v>58</v>
      </c>
      <c r="Y23" s="242"/>
      <c r="Z23" s="122"/>
      <c r="AA23" s="122"/>
      <c r="AB23" s="297"/>
      <c r="AC23" s="297"/>
      <c r="AD23" s="122"/>
      <c r="AE23" s="122"/>
      <c r="AF23" s="298"/>
    </row>
    <row r="24" spans="1:32" s="282" customFormat="1" ht="21" customHeight="1" thickBot="1" x14ac:dyDescent="0.3">
      <c r="A24" s="302" t="s">
        <v>16</v>
      </c>
      <c r="B24" s="302" t="s">
        <v>97</v>
      </c>
      <c r="C24" s="303"/>
      <c r="D24" s="303"/>
      <c r="E24" s="303"/>
      <c r="F24" s="303" t="s">
        <v>323</v>
      </c>
      <c r="G24" s="303"/>
      <c r="H24" s="346">
        <f t="shared" ref="H24" si="11">J24+I24</f>
        <v>32</v>
      </c>
      <c r="I24" s="304"/>
      <c r="J24" s="335">
        <f>U24+X24</f>
        <v>32</v>
      </c>
      <c r="K24" s="335">
        <f t="shared" si="7"/>
        <v>0</v>
      </c>
      <c r="L24" s="335"/>
      <c r="M24" s="304"/>
      <c r="N24" s="304">
        <v>32</v>
      </c>
      <c r="O24" s="304"/>
      <c r="P24" s="336"/>
      <c r="Q24" s="337"/>
      <c r="R24" s="338"/>
      <c r="S24" s="339"/>
      <c r="T24" s="340"/>
      <c r="U24" s="348"/>
      <c r="V24" s="349"/>
      <c r="W24" s="348"/>
      <c r="X24" s="304">
        <v>32</v>
      </c>
      <c r="Y24" s="350"/>
      <c r="Z24" s="351"/>
      <c r="AA24" s="305"/>
      <c r="AB24" s="306"/>
      <c r="AC24" s="306"/>
      <c r="AD24" s="305"/>
      <c r="AE24" s="305"/>
      <c r="AF24" s="307"/>
    </row>
    <row r="25" spans="1:32" ht="15.75" customHeight="1" thickBot="1" x14ac:dyDescent="0.3">
      <c r="A25" s="427" t="s">
        <v>255</v>
      </c>
      <c r="B25" s="428"/>
      <c r="C25" s="88">
        <f>C26+C32+C39</f>
        <v>8</v>
      </c>
      <c r="D25" s="88">
        <f>D26+D32+D39</f>
        <v>0</v>
      </c>
      <c r="E25" s="88">
        <f>E26+E32+E39</f>
        <v>26</v>
      </c>
      <c r="F25" s="88">
        <f>F26+F32+F39</f>
        <v>0</v>
      </c>
      <c r="G25" s="88">
        <f>G26+G32+G39</f>
        <v>15</v>
      </c>
      <c r="H25" s="88">
        <f>H26+H32+H39+H62</f>
        <v>2952</v>
      </c>
      <c r="I25" s="88">
        <f t="shared" ref="I25:X25" si="12">I26+I32+I39</f>
        <v>108</v>
      </c>
      <c r="J25" s="88">
        <f t="shared" si="12"/>
        <v>2366</v>
      </c>
      <c r="K25" s="88">
        <f t="shared" si="12"/>
        <v>1130</v>
      </c>
      <c r="L25" s="88">
        <f t="shared" si="12"/>
        <v>1092</v>
      </c>
      <c r="M25" s="88">
        <f t="shared" si="12"/>
        <v>590</v>
      </c>
      <c r="N25" s="88">
        <f t="shared" si="12"/>
        <v>0</v>
      </c>
      <c r="O25" s="88">
        <f t="shared" si="12"/>
        <v>324</v>
      </c>
      <c r="P25" s="88">
        <f t="shared" si="12"/>
        <v>288</v>
      </c>
      <c r="Q25" s="88">
        <f t="shared" si="12"/>
        <v>40</v>
      </c>
      <c r="R25" s="88">
        <f t="shared" si="12"/>
        <v>14</v>
      </c>
      <c r="S25" s="88">
        <f t="shared" si="12"/>
        <v>42</v>
      </c>
      <c r="T25" s="88">
        <f t="shared" si="12"/>
        <v>0</v>
      </c>
      <c r="U25" s="88">
        <f t="shared" si="12"/>
        <v>0</v>
      </c>
      <c r="V25" s="88">
        <f t="shared" si="12"/>
        <v>0</v>
      </c>
      <c r="W25" s="88">
        <f t="shared" si="12"/>
        <v>0</v>
      </c>
      <c r="X25" s="88">
        <f t="shared" si="12"/>
        <v>0</v>
      </c>
      <c r="Y25" s="88">
        <f t="shared" ref="Y25:AF25" si="13">Y26+Y32+Y39+Y56</f>
        <v>18</v>
      </c>
      <c r="Z25" s="88">
        <f t="shared" si="13"/>
        <v>594</v>
      </c>
      <c r="AA25" s="90">
        <f t="shared" si="13"/>
        <v>56</v>
      </c>
      <c r="AB25" s="90">
        <f t="shared" si="13"/>
        <v>772</v>
      </c>
      <c r="AC25" s="90">
        <f t="shared" si="13"/>
        <v>14</v>
      </c>
      <c r="AD25" s="90">
        <f t="shared" si="13"/>
        <v>562</v>
      </c>
      <c r="AE25" s="90">
        <f t="shared" si="13"/>
        <v>24</v>
      </c>
      <c r="AF25" s="90">
        <f t="shared" si="13"/>
        <v>444</v>
      </c>
    </row>
    <row r="26" spans="1:32" s="97" customFormat="1" ht="16.5" thickBot="1" x14ac:dyDescent="0.2">
      <c r="A26" s="91" t="s">
        <v>256</v>
      </c>
      <c r="B26" s="92" t="s">
        <v>257</v>
      </c>
      <c r="C26" s="93">
        <v>1</v>
      </c>
      <c r="D26" s="94">
        <v>0</v>
      </c>
      <c r="E26" s="94">
        <v>3</v>
      </c>
      <c r="F26" s="343"/>
      <c r="G26" s="344">
        <v>3</v>
      </c>
      <c r="H26" s="345">
        <f>SUM(H27:H31)</f>
        <v>440</v>
      </c>
      <c r="I26" s="345">
        <f t="shared" ref="I26:AF26" si="14">SUM(I27:I31)</f>
        <v>20</v>
      </c>
      <c r="J26" s="96">
        <f t="shared" si="14"/>
        <v>408</v>
      </c>
      <c r="K26" s="96">
        <f t="shared" si="14"/>
        <v>242</v>
      </c>
      <c r="L26" s="96">
        <f t="shared" si="14"/>
        <v>166</v>
      </c>
      <c r="M26" s="96">
        <f t="shared" si="14"/>
        <v>242</v>
      </c>
      <c r="N26" s="96">
        <f t="shared" si="14"/>
        <v>0</v>
      </c>
      <c r="O26" s="96">
        <f t="shared" si="14"/>
        <v>0</v>
      </c>
      <c r="P26" s="96">
        <f t="shared" si="14"/>
        <v>0</v>
      </c>
      <c r="Q26" s="96">
        <f t="shared" si="14"/>
        <v>4</v>
      </c>
      <c r="R26" s="96">
        <f t="shared" si="14"/>
        <v>2</v>
      </c>
      <c r="S26" s="96">
        <f t="shared" si="14"/>
        <v>6</v>
      </c>
      <c r="T26" s="96">
        <f t="shared" si="14"/>
        <v>0</v>
      </c>
      <c r="U26" s="96">
        <f t="shared" si="14"/>
        <v>0</v>
      </c>
      <c r="V26" s="96">
        <f t="shared" si="14"/>
        <v>0</v>
      </c>
      <c r="W26" s="96">
        <f t="shared" si="14"/>
        <v>0</v>
      </c>
      <c r="X26" s="96">
        <f t="shared" si="14"/>
        <v>0</v>
      </c>
      <c r="Y26" s="96">
        <f>SUM(Y27:Y31)</f>
        <v>8</v>
      </c>
      <c r="Z26" s="96">
        <f>SUM(Z27:Z31)</f>
        <v>216</v>
      </c>
      <c r="AA26" s="96">
        <f t="shared" si="14"/>
        <v>6</v>
      </c>
      <c r="AB26" s="96">
        <f t="shared" si="14"/>
        <v>74</v>
      </c>
      <c r="AC26" s="96">
        <f t="shared" si="14"/>
        <v>0</v>
      </c>
      <c r="AD26" s="96">
        <f t="shared" si="14"/>
        <v>44</v>
      </c>
      <c r="AE26" s="96">
        <f t="shared" si="14"/>
        <v>6</v>
      </c>
      <c r="AF26" s="96">
        <f t="shared" si="14"/>
        <v>74</v>
      </c>
    </row>
    <row r="27" spans="1:32" s="111" customFormat="1" ht="16.5" thickBot="1" x14ac:dyDescent="0.2">
      <c r="A27" s="98" t="s">
        <v>258</v>
      </c>
      <c r="B27" s="99" t="s">
        <v>230</v>
      </c>
      <c r="C27" s="100"/>
      <c r="D27" s="101"/>
      <c r="E27" s="101">
        <v>3</v>
      </c>
      <c r="F27" s="101"/>
      <c r="G27" s="101"/>
      <c r="H27" s="186">
        <f>J27+Q27+R27+S27+I27</f>
        <v>48</v>
      </c>
      <c r="I27" s="102">
        <f t="shared" ref="I27:J29" si="15">Y27+AA27+AC27+AE27</f>
        <v>4</v>
      </c>
      <c r="J27" s="102">
        <f>Z27+AB27+AD27+AF27</f>
        <v>44</v>
      </c>
      <c r="K27" s="103">
        <f>M27+O27+P27</f>
        <v>0</v>
      </c>
      <c r="L27" s="102">
        <f>J27-M27-N27</f>
        <v>44</v>
      </c>
      <c r="M27" s="104"/>
      <c r="N27" s="105"/>
      <c r="O27" s="101"/>
      <c r="P27" s="101"/>
      <c r="Q27" s="106"/>
      <c r="R27" s="107"/>
      <c r="S27" s="106"/>
      <c r="T27" s="108"/>
      <c r="U27" s="108"/>
      <c r="V27" s="108"/>
      <c r="W27" s="108"/>
      <c r="X27" s="108"/>
      <c r="Y27" s="108">
        <v>4</v>
      </c>
      <c r="Z27" s="108">
        <v>44</v>
      </c>
      <c r="AA27" s="108"/>
      <c r="AB27" s="108"/>
      <c r="AC27" s="109"/>
      <c r="AD27" s="109"/>
      <c r="AE27" s="109"/>
      <c r="AF27" s="110"/>
    </row>
    <row r="28" spans="1:32" s="111" customFormat="1" ht="32.25" thickBot="1" x14ac:dyDescent="0.2">
      <c r="A28" s="112" t="s">
        <v>259</v>
      </c>
      <c r="B28" s="113" t="s">
        <v>231</v>
      </c>
      <c r="C28" s="114">
        <v>6</v>
      </c>
      <c r="D28" s="107"/>
      <c r="E28" s="107"/>
      <c r="F28" s="107"/>
      <c r="G28" s="107" t="s">
        <v>262</v>
      </c>
      <c r="H28" s="186">
        <f>J28+Q28+R28+S28+I28</f>
        <v>144</v>
      </c>
      <c r="I28" s="102">
        <f t="shared" si="15"/>
        <v>12</v>
      </c>
      <c r="J28" s="102">
        <f t="shared" si="15"/>
        <v>120</v>
      </c>
      <c r="K28" s="115">
        <f t="shared" ref="K28:K31" si="16">M28+O28+P28</f>
        <v>64</v>
      </c>
      <c r="L28" s="102">
        <f>J28-M28-N28</f>
        <v>56</v>
      </c>
      <c r="M28" s="116">
        <f>Z28+AB28</f>
        <v>64</v>
      </c>
      <c r="N28" s="107"/>
      <c r="O28" s="107"/>
      <c r="P28" s="107"/>
      <c r="Q28" s="106">
        <v>4</v>
      </c>
      <c r="R28" s="107">
        <v>2</v>
      </c>
      <c r="S28" s="106">
        <v>6</v>
      </c>
      <c r="T28" s="117"/>
      <c r="U28" s="117"/>
      <c r="V28" s="117"/>
      <c r="W28" s="117"/>
      <c r="X28" s="117"/>
      <c r="Y28" s="117"/>
      <c r="Z28" s="117">
        <f>28+2</f>
        <v>30</v>
      </c>
      <c r="AA28" s="117">
        <f>4+2</f>
        <v>6</v>
      </c>
      <c r="AB28" s="117">
        <f>36-2</f>
        <v>34</v>
      </c>
      <c r="AC28" s="117"/>
      <c r="AD28" s="117">
        <f>20+2</f>
        <v>22</v>
      </c>
      <c r="AE28" s="117">
        <f>4+2</f>
        <v>6</v>
      </c>
      <c r="AF28" s="120">
        <f>36-2</f>
        <v>34</v>
      </c>
    </row>
    <row r="29" spans="1:32" s="111" customFormat="1" ht="16.5" thickBot="1" x14ac:dyDescent="0.2">
      <c r="A29" s="112" t="s">
        <v>260</v>
      </c>
      <c r="B29" s="113" t="s">
        <v>46</v>
      </c>
      <c r="C29" s="97"/>
      <c r="D29" s="107"/>
      <c r="E29" s="107">
        <v>3</v>
      </c>
      <c r="F29" s="107"/>
      <c r="G29" s="107"/>
      <c r="H29" s="186">
        <f t="shared" ref="H29:H31" si="17">J29+Q29+R29+S29+I29</f>
        <v>68</v>
      </c>
      <c r="I29" s="102">
        <f t="shared" si="15"/>
        <v>0</v>
      </c>
      <c r="J29" s="102">
        <f t="shared" si="15"/>
        <v>68</v>
      </c>
      <c r="K29" s="115">
        <f t="shared" si="16"/>
        <v>36</v>
      </c>
      <c r="L29" s="102">
        <f t="shared" ref="L29:L31" si="18">J29-M29-N29</f>
        <v>32</v>
      </c>
      <c r="M29" s="116">
        <v>36</v>
      </c>
      <c r="N29" s="107"/>
      <c r="O29" s="107"/>
      <c r="P29" s="107"/>
      <c r="Q29" s="107"/>
      <c r="R29" s="107"/>
      <c r="S29" s="117"/>
      <c r="T29" s="117"/>
      <c r="U29" s="117"/>
      <c r="V29" s="117"/>
      <c r="W29" s="117"/>
      <c r="X29" s="117"/>
      <c r="Y29" s="117"/>
      <c r="Z29" s="117">
        <v>68</v>
      </c>
      <c r="AA29" s="117"/>
      <c r="AB29" s="117"/>
      <c r="AC29" s="118"/>
      <c r="AD29" s="118"/>
      <c r="AE29" s="118"/>
      <c r="AF29" s="119"/>
    </row>
    <row r="30" spans="1:32" s="111" customFormat="1" ht="16.5" thickBot="1" x14ac:dyDescent="0.2">
      <c r="A30" s="112" t="s">
        <v>261</v>
      </c>
      <c r="B30" s="113" t="s">
        <v>28</v>
      </c>
      <c r="C30" s="114"/>
      <c r="D30" s="259"/>
      <c r="E30" s="107" t="s">
        <v>306</v>
      </c>
      <c r="F30" s="107"/>
      <c r="G30" s="107"/>
      <c r="H30" s="186">
        <f t="shared" si="17"/>
        <v>132</v>
      </c>
      <c r="I30" s="102"/>
      <c r="J30" s="102">
        <f>Z30+AB30+AD30+AF30</f>
        <v>132</v>
      </c>
      <c r="K30" s="115">
        <f t="shared" si="16"/>
        <v>130</v>
      </c>
      <c r="L30" s="102">
        <f>J30-M30-N30</f>
        <v>2</v>
      </c>
      <c r="M30" s="116">
        <v>130</v>
      </c>
      <c r="N30" s="107"/>
      <c r="O30" s="107"/>
      <c r="P30" s="107"/>
      <c r="Q30" s="107"/>
      <c r="R30" s="107"/>
      <c r="S30" s="117"/>
      <c r="T30" s="117"/>
      <c r="U30" s="117"/>
      <c r="V30" s="117"/>
      <c r="W30" s="117"/>
      <c r="X30" s="117"/>
      <c r="Y30" s="117"/>
      <c r="Z30" s="117">
        <v>30</v>
      </c>
      <c r="AA30" s="117"/>
      <c r="AB30" s="117">
        <v>40</v>
      </c>
      <c r="AC30" s="117"/>
      <c r="AD30" s="117">
        <v>22</v>
      </c>
      <c r="AE30" s="117"/>
      <c r="AF30" s="120">
        <v>40</v>
      </c>
    </row>
    <row r="31" spans="1:32" s="111" customFormat="1" ht="16.5" thickBot="1" x14ac:dyDescent="0.2">
      <c r="A31" s="112" t="s">
        <v>263</v>
      </c>
      <c r="B31" s="113" t="s">
        <v>229</v>
      </c>
      <c r="C31" s="121"/>
      <c r="D31" s="123"/>
      <c r="E31" s="123">
        <v>3</v>
      </c>
      <c r="F31" s="123"/>
      <c r="G31" s="124"/>
      <c r="H31" s="186">
        <f t="shared" si="17"/>
        <v>48</v>
      </c>
      <c r="I31" s="102">
        <f>Y31+AA31+AC31+AE31</f>
        <v>4</v>
      </c>
      <c r="J31" s="102">
        <f>Z31+AB31+AD31+AF31</f>
        <v>44</v>
      </c>
      <c r="K31" s="125">
        <f t="shared" si="16"/>
        <v>12</v>
      </c>
      <c r="L31" s="102">
        <f t="shared" si="18"/>
        <v>32</v>
      </c>
      <c r="M31" s="126">
        <v>12</v>
      </c>
      <c r="N31" s="105"/>
      <c r="O31" s="123"/>
      <c r="P31" s="123"/>
      <c r="Q31" s="123"/>
      <c r="R31" s="123"/>
      <c r="S31" s="124"/>
      <c r="T31" s="124"/>
      <c r="U31" s="124"/>
      <c r="V31" s="124"/>
      <c r="W31" s="124"/>
      <c r="X31" s="124"/>
      <c r="Y31" s="124">
        <v>4</v>
      </c>
      <c r="Z31" s="208">
        <v>44</v>
      </c>
      <c r="AA31" s="124"/>
      <c r="AB31" s="124"/>
      <c r="AC31" s="127"/>
      <c r="AD31" s="127"/>
      <c r="AE31" s="124"/>
      <c r="AF31" s="208"/>
    </row>
    <row r="32" spans="1:32" ht="16.5" thickBot="1" x14ac:dyDescent="0.2">
      <c r="A32" s="91" t="s">
        <v>264</v>
      </c>
      <c r="B32" s="92" t="s">
        <v>265</v>
      </c>
      <c r="C32" s="128">
        <v>2</v>
      </c>
      <c r="D32" s="129"/>
      <c r="E32" s="129">
        <v>5</v>
      </c>
      <c r="F32" s="129"/>
      <c r="G32" s="95">
        <v>2</v>
      </c>
      <c r="H32" s="130">
        <f t="shared" ref="H32:AF32" si="19">SUM(H33:H38)</f>
        <v>388</v>
      </c>
      <c r="I32" s="130">
        <f t="shared" si="19"/>
        <v>28</v>
      </c>
      <c r="J32" s="130">
        <f t="shared" si="19"/>
        <v>336</v>
      </c>
      <c r="K32" s="130">
        <f t="shared" si="19"/>
        <v>174</v>
      </c>
      <c r="L32" s="130">
        <f t="shared" si="19"/>
        <v>162</v>
      </c>
      <c r="M32" s="130">
        <f t="shared" si="19"/>
        <v>174</v>
      </c>
      <c r="N32" s="130">
        <f t="shared" si="19"/>
        <v>0</v>
      </c>
      <c r="O32" s="130">
        <f t="shared" si="19"/>
        <v>0</v>
      </c>
      <c r="P32" s="130">
        <f t="shared" si="19"/>
        <v>0</v>
      </c>
      <c r="Q32" s="130">
        <f t="shared" si="19"/>
        <v>8</v>
      </c>
      <c r="R32" s="130">
        <f t="shared" si="19"/>
        <v>4</v>
      </c>
      <c r="S32" s="130">
        <f t="shared" si="19"/>
        <v>12</v>
      </c>
      <c r="T32" s="130">
        <f t="shared" si="19"/>
        <v>0</v>
      </c>
      <c r="U32" s="130">
        <f t="shared" si="19"/>
        <v>0</v>
      </c>
      <c r="V32" s="130">
        <f t="shared" si="19"/>
        <v>0</v>
      </c>
      <c r="W32" s="130">
        <f t="shared" si="19"/>
        <v>0</v>
      </c>
      <c r="X32" s="130">
        <f t="shared" si="19"/>
        <v>0</v>
      </c>
      <c r="Y32" s="130">
        <f t="shared" si="19"/>
        <v>10</v>
      </c>
      <c r="Z32" s="130">
        <f t="shared" si="19"/>
        <v>172</v>
      </c>
      <c r="AA32" s="130">
        <f t="shared" si="19"/>
        <v>14</v>
      </c>
      <c r="AB32" s="130">
        <f t="shared" si="19"/>
        <v>128</v>
      </c>
      <c r="AC32" s="130">
        <f t="shared" si="19"/>
        <v>4</v>
      </c>
      <c r="AD32" s="130">
        <f t="shared" si="19"/>
        <v>36</v>
      </c>
      <c r="AE32" s="130">
        <f t="shared" si="19"/>
        <v>0</v>
      </c>
      <c r="AF32" s="130">
        <f t="shared" si="19"/>
        <v>0</v>
      </c>
    </row>
    <row r="33" spans="1:52" ht="16.5" thickBot="1" x14ac:dyDescent="0.2">
      <c r="A33" s="98" t="s">
        <v>36</v>
      </c>
      <c r="B33" s="273" t="s">
        <v>37</v>
      </c>
      <c r="C33" s="228"/>
      <c r="D33" s="229"/>
      <c r="E33" s="227">
        <v>3</v>
      </c>
      <c r="F33" s="229"/>
      <c r="G33" s="230"/>
      <c r="H33" s="209">
        <f>J33+Q33+R33+S33+I33</f>
        <v>40</v>
      </c>
      <c r="I33" s="102">
        <f>Y33+AA33+AC33+AE33</f>
        <v>4</v>
      </c>
      <c r="J33" s="102">
        <f t="shared" ref="J33:J38" si="20">AB33+AD33+AF33+Z33</f>
        <v>36</v>
      </c>
      <c r="K33" s="245">
        <f>M33+O33+P33</f>
        <v>16</v>
      </c>
      <c r="L33" s="102">
        <f>J33-M33-N33</f>
        <v>20</v>
      </c>
      <c r="M33" s="246">
        <v>16</v>
      </c>
      <c r="N33" s="133"/>
      <c r="O33" s="131"/>
      <c r="P33" s="102"/>
      <c r="Q33" s="106"/>
      <c r="R33" s="107"/>
      <c r="S33" s="106"/>
      <c r="T33" s="134"/>
      <c r="U33" s="134"/>
      <c r="V33" s="134"/>
      <c r="W33" s="134"/>
      <c r="X33" s="134"/>
      <c r="Y33" s="117">
        <v>4</v>
      </c>
      <c r="Z33" s="117">
        <v>36</v>
      </c>
      <c r="AA33" s="134"/>
      <c r="AB33" s="134"/>
      <c r="AC33" s="134"/>
      <c r="AD33" s="134"/>
      <c r="AE33" s="134"/>
      <c r="AF33" s="134"/>
    </row>
    <row r="34" spans="1:52" ht="16.5" thickBot="1" x14ac:dyDescent="0.3">
      <c r="A34" s="112" t="s">
        <v>38</v>
      </c>
      <c r="B34" s="274" t="s">
        <v>291</v>
      </c>
      <c r="C34" s="231">
        <v>4</v>
      </c>
      <c r="D34" s="232"/>
      <c r="E34" s="233"/>
      <c r="F34" s="232"/>
      <c r="G34" s="234">
        <v>3</v>
      </c>
      <c r="H34" s="209">
        <f>J34+Q34+R34+S34+I34</f>
        <v>92</v>
      </c>
      <c r="I34" s="102">
        <f t="shared" ref="I34:I38" si="21">Y34+AA34+AC34+AE34</f>
        <v>6</v>
      </c>
      <c r="J34" s="102">
        <f t="shared" si="20"/>
        <v>74</v>
      </c>
      <c r="K34" s="245">
        <f t="shared" ref="K34:K38" si="22">M34+O34+P34</f>
        <v>36</v>
      </c>
      <c r="L34" s="102">
        <f t="shared" ref="L34:L38" si="23">J34-M34-N34</f>
        <v>38</v>
      </c>
      <c r="M34" s="247">
        <v>36</v>
      </c>
      <c r="N34" s="135"/>
      <c r="O34" s="137"/>
      <c r="P34" s="135"/>
      <c r="Q34" s="106">
        <v>4</v>
      </c>
      <c r="R34" s="107">
        <v>2</v>
      </c>
      <c r="S34" s="106">
        <v>6</v>
      </c>
      <c r="T34" s="106"/>
      <c r="U34" s="106"/>
      <c r="V34" s="106"/>
      <c r="W34" s="106"/>
      <c r="X34" s="106"/>
      <c r="Y34" s="139"/>
      <c r="Z34" s="139">
        <f>28+2</f>
        <v>30</v>
      </c>
      <c r="AA34" s="106">
        <f>4+2</f>
        <v>6</v>
      </c>
      <c r="AB34" s="106">
        <f>46-2</f>
        <v>44</v>
      </c>
      <c r="AC34" s="138"/>
      <c r="AD34" s="138"/>
      <c r="AE34" s="106"/>
      <c r="AF34" s="106"/>
    </row>
    <row r="35" spans="1:52" ht="21.6" customHeight="1" thickBot="1" x14ac:dyDescent="0.2">
      <c r="A35" s="112" t="s">
        <v>39</v>
      </c>
      <c r="B35" s="274" t="s">
        <v>40</v>
      </c>
      <c r="C35" s="235">
        <v>4</v>
      </c>
      <c r="D35" s="236"/>
      <c r="E35" s="236"/>
      <c r="F35" s="236"/>
      <c r="G35" s="234">
        <v>3</v>
      </c>
      <c r="H35" s="209">
        <f>J35+Q35+R35+S35+I35</f>
        <v>142</v>
      </c>
      <c r="I35" s="102">
        <f t="shared" si="21"/>
        <v>8</v>
      </c>
      <c r="J35" s="102">
        <f t="shared" si="20"/>
        <v>122</v>
      </c>
      <c r="K35" s="245">
        <f t="shared" si="22"/>
        <v>56</v>
      </c>
      <c r="L35" s="102">
        <f t="shared" si="23"/>
        <v>66</v>
      </c>
      <c r="M35" s="247">
        <v>56</v>
      </c>
      <c r="N35" s="135"/>
      <c r="O35" s="137"/>
      <c r="P35" s="135"/>
      <c r="Q35" s="106">
        <v>4</v>
      </c>
      <c r="R35" s="107">
        <v>2</v>
      </c>
      <c r="S35" s="106">
        <v>6</v>
      </c>
      <c r="T35" s="106"/>
      <c r="U35" s="106"/>
      <c r="V35" s="106"/>
      <c r="W35" s="106"/>
      <c r="X35" s="106"/>
      <c r="Y35" s="106">
        <v>4</v>
      </c>
      <c r="Z35" s="106">
        <v>74</v>
      </c>
      <c r="AA35" s="106">
        <v>4</v>
      </c>
      <c r="AB35" s="106">
        <v>48</v>
      </c>
      <c r="AC35" s="106"/>
      <c r="AD35" s="106"/>
      <c r="AE35" s="106"/>
      <c r="AF35" s="106"/>
    </row>
    <row r="36" spans="1:52" ht="32.25" thickBot="1" x14ac:dyDescent="0.2">
      <c r="A36" s="112" t="s">
        <v>41</v>
      </c>
      <c r="B36" s="274" t="s">
        <v>292</v>
      </c>
      <c r="C36" s="262"/>
      <c r="D36" s="135"/>
      <c r="E36" s="135">
        <v>3</v>
      </c>
      <c r="F36" s="135"/>
      <c r="G36" s="263"/>
      <c r="H36" s="196">
        <f t="shared" ref="H36" si="24">J36+Q36+R36+S36+I36</f>
        <v>34</v>
      </c>
      <c r="I36" s="135">
        <f t="shared" ref="I36" si="25">Y36+AA36+AC36+AE36</f>
        <v>2</v>
      </c>
      <c r="J36" s="135">
        <f t="shared" ref="J36" si="26">AB36+AD36+AF36+Z36</f>
        <v>32</v>
      </c>
      <c r="K36" s="245">
        <f t="shared" ref="K36" si="27">M36+O36+P36</f>
        <v>20</v>
      </c>
      <c r="L36" s="102">
        <f t="shared" ref="L36" si="28">J36-M36-N36</f>
        <v>12</v>
      </c>
      <c r="M36" s="136">
        <v>20</v>
      </c>
      <c r="N36" s="135"/>
      <c r="O36" s="135"/>
      <c r="P36" s="135"/>
      <c r="Q36" s="106"/>
      <c r="R36" s="107"/>
      <c r="S36" s="106"/>
      <c r="T36" s="106"/>
      <c r="U36" s="106"/>
      <c r="V36" s="106"/>
      <c r="W36" s="106"/>
      <c r="X36" s="106"/>
      <c r="Y36" s="106">
        <v>2</v>
      </c>
      <c r="Z36" s="106">
        <v>32</v>
      </c>
      <c r="AA36" s="106"/>
      <c r="AB36" s="106"/>
      <c r="AC36" s="106"/>
      <c r="AD36" s="106"/>
      <c r="AE36" s="106"/>
      <c r="AF36" s="106"/>
    </row>
    <row r="37" spans="1:52" ht="32.25" thickBot="1" x14ac:dyDescent="0.2">
      <c r="A37" s="112" t="s">
        <v>43</v>
      </c>
      <c r="B37" s="274" t="s">
        <v>44</v>
      </c>
      <c r="C37" s="235"/>
      <c r="D37" s="236"/>
      <c r="E37" s="236">
        <v>4</v>
      </c>
      <c r="F37" s="236"/>
      <c r="G37" s="234"/>
      <c r="H37" s="196">
        <f t="shared" ref="H37:H38" si="29">J37+Q37+R37+S37+I37</f>
        <v>40</v>
      </c>
      <c r="I37" s="135">
        <f t="shared" si="21"/>
        <v>4</v>
      </c>
      <c r="J37" s="135">
        <f t="shared" si="20"/>
        <v>36</v>
      </c>
      <c r="K37" s="245">
        <f t="shared" si="22"/>
        <v>30</v>
      </c>
      <c r="L37" s="102">
        <f t="shared" si="23"/>
        <v>6</v>
      </c>
      <c r="M37" s="241">
        <v>30</v>
      </c>
      <c r="N37" s="135"/>
      <c r="O37" s="137"/>
      <c r="P37" s="135"/>
      <c r="Q37" s="106"/>
      <c r="R37" s="107"/>
      <c r="S37" s="106"/>
      <c r="T37" s="106"/>
      <c r="U37" s="106"/>
      <c r="V37" s="106"/>
      <c r="W37" s="106"/>
      <c r="X37" s="106"/>
      <c r="Y37" s="138"/>
      <c r="Z37" s="138"/>
      <c r="AA37" s="106">
        <v>4</v>
      </c>
      <c r="AB37" s="106">
        <v>36</v>
      </c>
      <c r="AC37" s="106"/>
      <c r="AD37" s="106"/>
      <c r="AE37" s="106"/>
      <c r="AF37" s="106"/>
    </row>
    <row r="38" spans="1:52" s="261" customFormat="1" ht="16.5" thickBot="1" x14ac:dyDescent="0.2">
      <c r="A38" s="276" t="s">
        <v>45</v>
      </c>
      <c r="B38" s="275" t="s">
        <v>42</v>
      </c>
      <c r="C38" s="264"/>
      <c r="D38" s="265"/>
      <c r="E38" s="265">
        <v>5</v>
      </c>
      <c r="F38" s="265"/>
      <c r="G38" s="266"/>
      <c r="H38" s="267">
        <f t="shared" si="29"/>
        <v>40</v>
      </c>
      <c r="I38" s="268">
        <f t="shared" si="21"/>
        <v>4</v>
      </c>
      <c r="J38" s="268">
        <f t="shared" si="20"/>
        <v>36</v>
      </c>
      <c r="K38" s="269">
        <f t="shared" si="22"/>
        <v>16</v>
      </c>
      <c r="L38" s="268">
        <f t="shared" si="23"/>
        <v>20</v>
      </c>
      <c r="M38" s="270">
        <v>16</v>
      </c>
      <c r="N38" s="271"/>
      <c r="O38" s="272"/>
      <c r="P38" s="271"/>
      <c r="Q38" s="271"/>
      <c r="R38" s="271"/>
      <c r="S38" s="271"/>
      <c r="T38" s="271"/>
      <c r="U38" s="271"/>
      <c r="V38" s="271"/>
      <c r="W38" s="271"/>
      <c r="X38" s="271"/>
      <c r="Y38" s="271"/>
      <c r="Z38" s="271"/>
      <c r="AA38" s="271"/>
      <c r="AB38" s="271"/>
      <c r="AC38" s="271">
        <v>4</v>
      </c>
      <c r="AD38" s="271">
        <v>36</v>
      </c>
      <c r="AE38" s="271"/>
      <c r="AF38" s="271"/>
    </row>
    <row r="39" spans="1:52" ht="16.5" thickBot="1" x14ac:dyDescent="0.2">
      <c r="A39" s="91" t="s">
        <v>266</v>
      </c>
      <c r="B39" s="92" t="s">
        <v>267</v>
      </c>
      <c r="C39" s="130">
        <f t="shared" ref="C39:F39" si="30">C40+C45+C49+C56</f>
        <v>5</v>
      </c>
      <c r="D39" s="130">
        <f t="shared" si="30"/>
        <v>0</v>
      </c>
      <c r="E39" s="130">
        <f>E40+E45+E49+E56+E61</f>
        <v>18</v>
      </c>
      <c r="F39" s="130">
        <f t="shared" si="30"/>
        <v>0</v>
      </c>
      <c r="G39" s="130">
        <f>G40+G45+G49+G56</f>
        <v>10</v>
      </c>
      <c r="H39" s="130">
        <f>H40+H45+H49+H61+H56</f>
        <v>1908</v>
      </c>
      <c r="I39" s="130">
        <f>I40+I45+I49+I61</f>
        <v>60</v>
      </c>
      <c r="J39" s="130">
        <f t="shared" ref="J39:Y39" si="31">J40+J45+J47+J49+J61</f>
        <v>1622</v>
      </c>
      <c r="K39" s="89">
        <f t="shared" si="31"/>
        <v>714</v>
      </c>
      <c r="L39" s="130">
        <f t="shared" si="31"/>
        <v>764</v>
      </c>
      <c r="M39" s="130">
        <f t="shared" si="31"/>
        <v>174</v>
      </c>
      <c r="N39" s="130">
        <f t="shared" si="31"/>
        <v>0</v>
      </c>
      <c r="O39" s="130">
        <f>O40+O45+O49+O56</f>
        <v>324</v>
      </c>
      <c r="P39" s="130">
        <f>P40+P45+P49+P56</f>
        <v>288</v>
      </c>
      <c r="Q39" s="130">
        <f t="shared" si="31"/>
        <v>28</v>
      </c>
      <c r="R39" s="130">
        <f t="shared" si="31"/>
        <v>8</v>
      </c>
      <c r="S39" s="130">
        <f t="shared" si="31"/>
        <v>24</v>
      </c>
      <c r="T39" s="130">
        <f t="shared" si="31"/>
        <v>0</v>
      </c>
      <c r="U39" s="130">
        <f t="shared" si="31"/>
        <v>0</v>
      </c>
      <c r="V39" s="130">
        <f t="shared" si="31"/>
        <v>0</v>
      </c>
      <c r="W39" s="130">
        <f t="shared" si="31"/>
        <v>0</v>
      </c>
      <c r="X39" s="130">
        <f t="shared" si="31"/>
        <v>0</v>
      </c>
      <c r="Y39" s="130">
        <f t="shared" si="31"/>
        <v>0</v>
      </c>
      <c r="Z39" s="130">
        <f t="shared" ref="Z39:AE39" si="32">Z40+Z45+Z49+Z61+Z62</f>
        <v>128</v>
      </c>
      <c r="AA39" s="130">
        <f t="shared" si="32"/>
        <v>32</v>
      </c>
      <c r="AB39" s="130">
        <f t="shared" si="32"/>
        <v>426</v>
      </c>
      <c r="AC39" s="130">
        <f t="shared" si="32"/>
        <v>10</v>
      </c>
      <c r="AD39" s="130">
        <f t="shared" si="32"/>
        <v>482</v>
      </c>
      <c r="AE39" s="130">
        <f t="shared" si="32"/>
        <v>18</v>
      </c>
      <c r="AF39" s="130">
        <f>AF40+AF45+AF49</f>
        <v>370</v>
      </c>
    </row>
    <row r="40" spans="1:52" ht="32.25" customHeight="1" thickBot="1" x14ac:dyDescent="0.2">
      <c r="A40" s="141" t="s">
        <v>47</v>
      </c>
      <c r="B40" s="142" t="s">
        <v>293</v>
      </c>
      <c r="C40" s="143">
        <v>1</v>
      </c>
      <c r="D40" s="144"/>
      <c r="E40" s="144">
        <v>3</v>
      </c>
      <c r="F40" s="144"/>
      <c r="G40" s="145">
        <v>2</v>
      </c>
      <c r="H40" s="146">
        <f t="shared" ref="H40:AF40" si="33">SUM(H41:H44)</f>
        <v>486</v>
      </c>
      <c r="I40" s="147">
        <f t="shared" si="33"/>
        <v>14</v>
      </c>
      <c r="J40" s="147">
        <f t="shared" si="33"/>
        <v>454</v>
      </c>
      <c r="K40" s="148">
        <f t="shared" si="33"/>
        <v>264</v>
      </c>
      <c r="L40" s="147">
        <f t="shared" si="33"/>
        <v>190</v>
      </c>
      <c r="M40" s="147">
        <f t="shared" si="33"/>
        <v>48</v>
      </c>
      <c r="N40" s="147">
        <f t="shared" si="33"/>
        <v>0</v>
      </c>
      <c r="O40" s="147">
        <f t="shared" si="33"/>
        <v>72</v>
      </c>
      <c r="P40" s="147">
        <f t="shared" si="33"/>
        <v>144</v>
      </c>
      <c r="Q40" s="147">
        <f t="shared" si="33"/>
        <v>10</v>
      </c>
      <c r="R40" s="147">
        <f t="shared" si="33"/>
        <v>2</v>
      </c>
      <c r="S40" s="147">
        <f t="shared" si="33"/>
        <v>6</v>
      </c>
      <c r="T40" s="147">
        <f t="shared" si="33"/>
        <v>0</v>
      </c>
      <c r="U40" s="147">
        <f t="shared" si="33"/>
        <v>0</v>
      </c>
      <c r="V40" s="147">
        <f t="shared" si="33"/>
        <v>0</v>
      </c>
      <c r="W40" s="147">
        <f t="shared" si="33"/>
        <v>0</v>
      </c>
      <c r="X40" s="147">
        <f t="shared" si="33"/>
        <v>0</v>
      </c>
      <c r="Y40" s="147">
        <f t="shared" si="33"/>
        <v>0</v>
      </c>
      <c r="Z40" s="147">
        <f t="shared" si="33"/>
        <v>128</v>
      </c>
      <c r="AA40" s="147">
        <f t="shared" si="33"/>
        <v>10</v>
      </c>
      <c r="AB40" s="147">
        <f t="shared" si="33"/>
        <v>188</v>
      </c>
      <c r="AC40" s="147">
        <f t="shared" si="33"/>
        <v>4</v>
      </c>
      <c r="AD40" s="147">
        <f t="shared" si="33"/>
        <v>138</v>
      </c>
      <c r="AE40" s="147">
        <f t="shared" si="33"/>
        <v>0</v>
      </c>
      <c r="AF40" s="147">
        <f t="shared" si="33"/>
        <v>0</v>
      </c>
    </row>
    <row r="41" spans="1:52" s="111" customFormat="1" ht="34.5" customHeight="1" x14ac:dyDescent="0.15">
      <c r="A41" s="149" t="s">
        <v>268</v>
      </c>
      <c r="B41" s="149" t="s">
        <v>48</v>
      </c>
      <c r="C41" s="131"/>
      <c r="D41" s="102"/>
      <c r="E41" s="150">
        <v>5</v>
      </c>
      <c r="F41" s="102"/>
      <c r="G41" s="101">
        <v>3.4</v>
      </c>
      <c r="H41" s="102">
        <f t="shared" ref="H41" si="34">J41+Q41+R41+S41+I41</f>
        <v>252</v>
      </c>
      <c r="I41" s="102">
        <f t="shared" ref="I41:J41" si="35">Y41+AA41+AC41+AE41</f>
        <v>14</v>
      </c>
      <c r="J41" s="102">
        <f t="shared" si="35"/>
        <v>238</v>
      </c>
      <c r="K41" s="115">
        <f t="shared" ref="K41" si="36">M41+O41+P41</f>
        <v>48</v>
      </c>
      <c r="L41" s="102">
        <f t="shared" ref="L41" si="37">J41-M41-N41</f>
        <v>190</v>
      </c>
      <c r="M41" s="132">
        <v>48</v>
      </c>
      <c r="N41" s="102"/>
      <c r="O41" s="102"/>
      <c r="P41" s="102"/>
      <c r="Q41" s="101"/>
      <c r="R41" s="101"/>
      <c r="S41" s="102"/>
      <c r="T41" s="102"/>
      <c r="U41" s="102"/>
      <c r="V41" s="102"/>
      <c r="W41" s="102"/>
      <c r="X41" s="102"/>
      <c r="Y41" s="102"/>
      <c r="Z41" s="102">
        <f>80+12</f>
        <v>92</v>
      </c>
      <c r="AA41" s="102">
        <v>10</v>
      </c>
      <c r="AB41" s="102">
        <v>80</v>
      </c>
      <c r="AC41" s="102">
        <v>4</v>
      </c>
      <c r="AD41" s="102">
        <v>66</v>
      </c>
      <c r="AE41" s="102"/>
      <c r="AF41" s="102"/>
    </row>
    <row r="42" spans="1:52" s="151" customFormat="1" ht="15.75" x14ac:dyDescent="0.15">
      <c r="A42" s="153" t="s">
        <v>99</v>
      </c>
      <c r="B42" s="154" t="s">
        <v>12</v>
      </c>
      <c r="C42" s="155"/>
      <c r="D42" s="156"/>
      <c r="E42" s="156">
        <v>4</v>
      </c>
      <c r="F42" s="156"/>
      <c r="G42" s="157"/>
      <c r="H42" s="158">
        <f t="shared" ref="H42:H43" si="38">J42+Q42+R42+S42+I42</f>
        <v>72</v>
      </c>
      <c r="I42" s="158"/>
      <c r="J42" s="158">
        <f>V42+X42+Z42+AB42+AD42+AF42</f>
        <v>72</v>
      </c>
      <c r="K42" s="159">
        <f>M42+O42+P42</f>
        <v>72</v>
      </c>
      <c r="L42" s="158"/>
      <c r="M42" s="158"/>
      <c r="N42" s="158"/>
      <c r="O42" s="156">
        <v>72</v>
      </c>
      <c r="P42" s="156"/>
      <c r="Q42" s="160"/>
      <c r="R42" s="160"/>
      <c r="S42" s="156"/>
      <c r="T42" s="156"/>
      <c r="U42" s="156"/>
      <c r="V42" s="156"/>
      <c r="W42" s="156"/>
      <c r="X42" s="156"/>
      <c r="Y42" s="156"/>
      <c r="Z42" s="156">
        <v>36</v>
      </c>
      <c r="AA42" s="156"/>
      <c r="AB42" s="156">
        <v>36</v>
      </c>
      <c r="AC42" s="156"/>
      <c r="AD42" s="156"/>
      <c r="AE42" s="156"/>
      <c r="AF42" s="156"/>
      <c r="AG42" s="29"/>
      <c r="AH42" s="29"/>
      <c r="AI42" s="29"/>
      <c r="AJ42" s="29"/>
      <c r="AK42" s="29"/>
      <c r="AL42" s="29"/>
      <c r="AM42" s="29"/>
      <c r="AN42" s="29"/>
      <c r="AO42" s="29"/>
      <c r="AP42" s="29"/>
      <c r="AQ42" s="29"/>
      <c r="AR42" s="29"/>
      <c r="AS42" s="29"/>
      <c r="AT42" s="29"/>
      <c r="AU42" s="29"/>
      <c r="AV42" s="29"/>
      <c r="AW42" s="29"/>
      <c r="AX42" s="29"/>
      <c r="AY42" s="29"/>
      <c r="AZ42" s="29"/>
    </row>
    <row r="43" spans="1:52" s="169" customFormat="1" ht="15.75" x14ac:dyDescent="0.15">
      <c r="A43" s="161" t="s">
        <v>100</v>
      </c>
      <c r="B43" s="162" t="s">
        <v>294</v>
      </c>
      <c r="C43" s="163"/>
      <c r="D43" s="164"/>
      <c r="E43" s="164">
        <v>5</v>
      </c>
      <c r="F43" s="164"/>
      <c r="G43" s="165"/>
      <c r="H43" s="166">
        <f t="shared" si="38"/>
        <v>144</v>
      </c>
      <c r="I43" s="164"/>
      <c r="J43" s="164">
        <f>V43+X43+AD43+AB43+AF43</f>
        <v>144</v>
      </c>
      <c r="K43" s="167">
        <f t="shared" ref="K43:K44" si="39">M43+O43+P43</f>
        <v>144</v>
      </c>
      <c r="L43" s="164"/>
      <c r="M43" s="164"/>
      <c r="N43" s="164"/>
      <c r="O43" s="164"/>
      <c r="P43" s="164">
        <v>144</v>
      </c>
      <c r="Q43" s="168"/>
      <c r="R43" s="168"/>
      <c r="S43" s="164"/>
      <c r="T43" s="164"/>
      <c r="U43" s="164"/>
      <c r="V43" s="164"/>
      <c r="W43" s="164"/>
      <c r="X43" s="164"/>
      <c r="Y43" s="164"/>
      <c r="AA43" s="164"/>
      <c r="AB43" s="164">
        <v>72</v>
      </c>
      <c r="AC43" s="164"/>
      <c r="AD43" s="164">
        <v>72</v>
      </c>
      <c r="AE43" s="164"/>
      <c r="AF43" s="164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S43" s="29"/>
      <c r="AT43" s="29"/>
      <c r="AU43" s="29"/>
      <c r="AV43" s="29"/>
      <c r="AW43" s="29"/>
      <c r="AX43" s="29"/>
      <c r="AY43" s="29"/>
      <c r="AZ43" s="29"/>
    </row>
    <row r="44" spans="1:52" s="173" customFormat="1" ht="16.5" thickBot="1" x14ac:dyDescent="0.2">
      <c r="A44" s="170" t="s">
        <v>269</v>
      </c>
      <c r="B44" s="171" t="s">
        <v>49</v>
      </c>
      <c r="C44" s="152">
        <v>5</v>
      </c>
      <c r="D44" s="140"/>
      <c r="E44" s="140"/>
      <c r="F44" s="140"/>
      <c r="G44" s="123"/>
      <c r="H44" s="140">
        <f>Q44+R44+S44</f>
        <v>18</v>
      </c>
      <c r="I44" s="140"/>
      <c r="J44" s="102"/>
      <c r="K44" s="125">
        <f t="shared" si="39"/>
        <v>0</v>
      </c>
      <c r="L44" s="140"/>
      <c r="M44" s="140"/>
      <c r="N44" s="140"/>
      <c r="O44" s="140"/>
      <c r="P44" s="140"/>
      <c r="Q44" s="106">
        <v>10</v>
      </c>
      <c r="R44" s="107">
        <v>2</v>
      </c>
      <c r="S44" s="106">
        <v>6</v>
      </c>
      <c r="T44" s="172"/>
      <c r="U44" s="172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</row>
    <row r="45" spans="1:52" ht="16.5" thickBot="1" x14ac:dyDescent="0.2">
      <c r="A45" s="174" t="s">
        <v>270</v>
      </c>
      <c r="B45" s="175" t="s">
        <v>295</v>
      </c>
      <c r="C45" s="143">
        <v>1</v>
      </c>
      <c r="D45" s="144"/>
      <c r="E45" s="144">
        <v>2</v>
      </c>
      <c r="F45" s="144"/>
      <c r="G45" s="145">
        <v>2</v>
      </c>
      <c r="H45" s="146">
        <f t="shared" ref="H45:S45" si="40">SUM(H46:H48)</f>
        <v>230</v>
      </c>
      <c r="I45" s="146">
        <f t="shared" si="40"/>
        <v>12</v>
      </c>
      <c r="J45" s="146">
        <f t="shared" si="40"/>
        <v>200</v>
      </c>
      <c r="K45" s="146">
        <f t="shared" si="40"/>
        <v>96</v>
      </c>
      <c r="L45" s="146">
        <f t="shared" si="40"/>
        <v>104</v>
      </c>
      <c r="M45" s="146">
        <f t="shared" si="40"/>
        <v>24</v>
      </c>
      <c r="N45" s="146">
        <f t="shared" si="40"/>
        <v>0</v>
      </c>
      <c r="O45" s="146">
        <f t="shared" si="40"/>
        <v>72</v>
      </c>
      <c r="P45" s="146">
        <f t="shared" si="40"/>
        <v>0</v>
      </c>
      <c r="Q45" s="147">
        <f t="shared" si="40"/>
        <v>10</v>
      </c>
      <c r="R45" s="147">
        <f t="shared" si="40"/>
        <v>2</v>
      </c>
      <c r="S45" s="147">
        <f t="shared" si="40"/>
        <v>6</v>
      </c>
      <c r="T45" s="147">
        <f t="shared" ref="T45:Y45" si="41">SUM(T46:T46)</f>
        <v>0</v>
      </c>
      <c r="U45" s="146">
        <f t="shared" si="41"/>
        <v>0</v>
      </c>
      <c r="V45" s="176">
        <f t="shared" si="41"/>
        <v>0</v>
      </c>
      <c r="W45" s="147">
        <f t="shared" si="41"/>
        <v>0</v>
      </c>
      <c r="X45" s="176">
        <f t="shared" si="41"/>
        <v>0</v>
      </c>
      <c r="Y45" s="176">
        <f t="shared" si="41"/>
        <v>0</v>
      </c>
      <c r="Z45" s="176">
        <f t="shared" ref="Z45:AF45" si="42">SUM(Z46:Z48)</f>
        <v>0</v>
      </c>
      <c r="AA45" s="176">
        <f t="shared" si="42"/>
        <v>6</v>
      </c>
      <c r="AB45" s="176">
        <f t="shared" si="42"/>
        <v>74</v>
      </c>
      <c r="AC45" s="176">
        <f t="shared" si="42"/>
        <v>6</v>
      </c>
      <c r="AD45" s="176">
        <f t="shared" si="42"/>
        <v>126</v>
      </c>
      <c r="AE45" s="176">
        <f t="shared" si="42"/>
        <v>0</v>
      </c>
      <c r="AF45" s="176">
        <f t="shared" si="42"/>
        <v>0</v>
      </c>
    </row>
    <row r="46" spans="1:52" ht="15.75" x14ac:dyDescent="0.15">
      <c r="A46" s="149" t="s">
        <v>271</v>
      </c>
      <c r="B46" s="210" t="s">
        <v>50</v>
      </c>
      <c r="C46" s="102"/>
      <c r="D46" s="102"/>
      <c r="E46" s="207">
        <v>5</v>
      </c>
      <c r="F46" s="102"/>
      <c r="G46" s="101">
        <v>4</v>
      </c>
      <c r="H46" s="102">
        <f t="shared" ref="H46:H47" si="43">J46+Q46+R46+S46+I46</f>
        <v>140</v>
      </c>
      <c r="I46" s="102">
        <f t="shared" ref="I46:J47" si="44">Y46+AA46+AC46+AE46</f>
        <v>12</v>
      </c>
      <c r="J46" s="102">
        <f t="shared" si="44"/>
        <v>128</v>
      </c>
      <c r="K46" s="115">
        <f t="shared" ref="K46" si="45">M46+O46+P46</f>
        <v>24</v>
      </c>
      <c r="L46" s="102">
        <f t="shared" ref="L46" si="46">J46-M46-N46</f>
        <v>104</v>
      </c>
      <c r="M46" s="132">
        <v>24</v>
      </c>
      <c r="N46" s="102"/>
      <c r="O46" s="102"/>
      <c r="P46" s="102"/>
      <c r="Q46" s="101"/>
      <c r="R46" s="101"/>
      <c r="S46" s="134"/>
      <c r="T46" s="134"/>
      <c r="U46" s="134"/>
      <c r="V46" s="134"/>
      <c r="W46" s="134"/>
      <c r="X46" s="134"/>
      <c r="Y46" s="134"/>
      <c r="Z46" s="134"/>
      <c r="AA46" s="134">
        <v>6</v>
      </c>
      <c r="AB46" s="134">
        <v>74</v>
      </c>
      <c r="AC46" s="134">
        <v>6</v>
      </c>
      <c r="AD46" s="134">
        <v>54</v>
      </c>
      <c r="AE46" s="134"/>
      <c r="AF46" s="134"/>
    </row>
    <row r="47" spans="1:52" ht="15.75" x14ac:dyDescent="0.15">
      <c r="A47" s="177" t="s">
        <v>101</v>
      </c>
      <c r="B47" s="177" t="s">
        <v>12</v>
      </c>
      <c r="C47" s="156"/>
      <c r="D47" s="156"/>
      <c r="E47" s="156">
        <v>5</v>
      </c>
      <c r="F47" s="156"/>
      <c r="G47" s="157"/>
      <c r="H47" s="158">
        <f t="shared" si="43"/>
        <v>72</v>
      </c>
      <c r="I47" s="158"/>
      <c r="J47" s="158">
        <f t="shared" si="44"/>
        <v>72</v>
      </c>
      <c r="K47" s="159">
        <f>M47+O47+P47</f>
        <v>72</v>
      </c>
      <c r="L47" s="158"/>
      <c r="M47" s="158"/>
      <c r="N47" s="158"/>
      <c r="O47" s="156">
        <v>72</v>
      </c>
      <c r="P47" s="156"/>
      <c r="Q47" s="156"/>
      <c r="R47" s="156"/>
      <c r="S47" s="156"/>
      <c r="T47" s="156"/>
      <c r="U47" s="156"/>
      <c r="V47" s="156"/>
      <c r="W47" s="156"/>
      <c r="X47" s="156"/>
      <c r="Y47" s="156"/>
      <c r="Z47" s="156"/>
      <c r="AA47" s="156"/>
      <c r="AB47" s="156"/>
      <c r="AC47" s="156"/>
      <c r="AD47" s="156">
        <f>36+36</f>
        <v>72</v>
      </c>
      <c r="AE47" s="156"/>
      <c r="AF47" s="156"/>
    </row>
    <row r="48" spans="1:52" ht="16.5" thickBot="1" x14ac:dyDescent="0.2">
      <c r="A48" s="179" t="s">
        <v>272</v>
      </c>
      <c r="B48" s="180" t="s">
        <v>49</v>
      </c>
      <c r="C48" s="181">
        <v>5</v>
      </c>
      <c r="D48" s="150"/>
      <c r="E48" s="150"/>
      <c r="F48" s="150"/>
      <c r="G48" s="182"/>
      <c r="H48" s="150">
        <f>Q48+R48+S48</f>
        <v>18</v>
      </c>
      <c r="I48" s="150"/>
      <c r="J48" s="150"/>
      <c r="K48" s="183">
        <f t="shared" ref="K48:K60" si="47">M48+O48+P48</f>
        <v>0</v>
      </c>
      <c r="L48" s="150"/>
      <c r="M48" s="150"/>
      <c r="N48" s="150"/>
      <c r="O48" s="150"/>
      <c r="P48" s="150"/>
      <c r="Q48" s="106">
        <v>10</v>
      </c>
      <c r="R48" s="107">
        <v>2</v>
      </c>
      <c r="S48" s="106">
        <v>6</v>
      </c>
      <c r="T48" s="184"/>
      <c r="U48" s="184"/>
      <c r="V48" s="184"/>
      <c r="W48" s="184"/>
      <c r="X48" s="184"/>
      <c r="Y48" s="184"/>
      <c r="Z48" s="184"/>
      <c r="AA48" s="184"/>
      <c r="AB48" s="184"/>
      <c r="AC48" s="184"/>
      <c r="AD48" s="184"/>
      <c r="AE48" s="184"/>
      <c r="AF48" s="184"/>
    </row>
    <row r="49" spans="1:52" ht="32.25" thickBot="1" x14ac:dyDescent="0.2">
      <c r="A49" s="185" t="s">
        <v>51</v>
      </c>
      <c r="B49" s="211" t="s">
        <v>307</v>
      </c>
      <c r="C49" s="143">
        <v>2</v>
      </c>
      <c r="D49" s="144"/>
      <c r="E49" s="144">
        <v>4</v>
      </c>
      <c r="F49" s="144"/>
      <c r="G49" s="145">
        <v>5</v>
      </c>
      <c r="H49" s="146">
        <f>H50+H51+H52+H53+H54+H55</f>
        <v>810</v>
      </c>
      <c r="I49" s="146">
        <f t="shared" ref="I49:AF49" si="48">I50+I51+I52+I53+I54+I55</f>
        <v>34</v>
      </c>
      <c r="J49" s="146">
        <f t="shared" si="48"/>
        <v>752</v>
      </c>
      <c r="K49" s="146">
        <f t="shared" si="48"/>
        <v>282</v>
      </c>
      <c r="L49" s="146">
        <f t="shared" si="48"/>
        <v>470</v>
      </c>
      <c r="M49" s="146">
        <f t="shared" si="48"/>
        <v>102</v>
      </c>
      <c r="N49" s="146">
        <f t="shared" si="48"/>
        <v>0</v>
      </c>
      <c r="O49" s="146">
        <f t="shared" si="48"/>
        <v>108</v>
      </c>
      <c r="P49" s="146">
        <f t="shared" si="48"/>
        <v>72</v>
      </c>
      <c r="Q49" s="146">
        <f t="shared" si="48"/>
        <v>8</v>
      </c>
      <c r="R49" s="146">
        <f t="shared" si="48"/>
        <v>4</v>
      </c>
      <c r="S49" s="146">
        <f t="shared" si="48"/>
        <v>12</v>
      </c>
      <c r="T49" s="146">
        <f t="shared" si="48"/>
        <v>0</v>
      </c>
      <c r="U49" s="146">
        <f t="shared" si="48"/>
        <v>0</v>
      </c>
      <c r="V49" s="146">
        <f t="shared" si="48"/>
        <v>0</v>
      </c>
      <c r="W49" s="146">
        <f t="shared" si="48"/>
        <v>0</v>
      </c>
      <c r="X49" s="146">
        <f t="shared" si="48"/>
        <v>0</v>
      </c>
      <c r="Y49" s="146">
        <f t="shared" si="48"/>
        <v>0</v>
      </c>
      <c r="Z49" s="146">
        <f t="shared" si="48"/>
        <v>0</v>
      </c>
      <c r="AA49" s="146">
        <f t="shared" si="48"/>
        <v>16</v>
      </c>
      <c r="AB49" s="146">
        <f t="shared" si="48"/>
        <v>164</v>
      </c>
      <c r="AC49" s="146">
        <f t="shared" si="48"/>
        <v>0</v>
      </c>
      <c r="AD49" s="146">
        <f t="shared" si="48"/>
        <v>218</v>
      </c>
      <c r="AE49" s="146">
        <f t="shared" si="48"/>
        <v>18</v>
      </c>
      <c r="AF49" s="146">
        <f t="shared" si="48"/>
        <v>370</v>
      </c>
    </row>
    <row r="50" spans="1:52" ht="47.25" x14ac:dyDescent="0.15">
      <c r="A50" s="149" t="s">
        <v>273</v>
      </c>
      <c r="B50" s="210" t="s">
        <v>55</v>
      </c>
      <c r="C50" s="260">
        <v>6</v>
      </c>
      <c r="D50" s="186"/>
      <c r="E50" s="102"/>
      <c r="F50" s="186"/>
      <c r="G50" s="187">
        <v>4.5</v>
      </c>
      <c r="H50" s="102">
        <f>J50+Q50+R50+S50+I50</f>
        <v>234</v>
      </c>
      <c r="I50" s="102">
        <f t="shared" ref="I50:J54" si="49">Y50+AA50+AC50+AE50</f>
        <v>14</v>
      </c>
      <c r="J50" s="102">
        <f t="shared" si="49"/>
        <v>208</v>
      </c>
      <c r="K50" s="115">
        <f t="shared" ref="K50:K52" si="50">M50+O50+P50</f>
        <v>42</v>
      </c>
      <c r="L50" s="102">
        <f t="shared" ref="L50:L52" si="51">J50-M50-N50</f>
        <v>166</v>
      </c>
      <c r="M50" s="102">
        <v>42</v>
      </c>
      <c r="N50" s="186"/>
      <c r="O50" s="186"/>
      <c r="P50" s="186"/>
      <c r="Q50" s="106">
        <v>4</v>
      </c>
      <c r="R50" s="107">
        <v>2</v>
      </c>
      <c r="S50" s="106">
        <v>6</v>
      </c>
      <c r="T50" s="186"/>
      <c r="U50" s="186"/>
      <c r="V50" s="186"/>
      <c r="W50" s="186"/>
      <c r="X50" s="186"/>
      <c r="Y50" s="186"/>
      <c r="Z50" s="186"/>
      <c r="AA50" s="102">
        <v>4</v>
      </c>
      <c r="AB50" s="102">
        <v>36</v>
      </c>
      <c r="AC50" s="102"/>
      <c r="AD50" s="102">
        <f>54+6</f>
        <v>60</v>
      </c>
      <c r="AE50" s="102">
        <v>10</v>
      </c>
      <c r="AF50" s="102">
        <v>112</v>
      </c>
    </row>
    <row r="51" spans="1:52" ht="33" customHeight="1" x14ac:dyDescent="0.15">
      <c r="A51" s="188" t="s">
        <v>274</v>
      </c>
      <c r="B51" s="218" t="s">
        <v>52</v>
      </c>
      <c r="C51" s="196"/>
      <c r="D51" s="189"/>
      <c r="E51" s="135">
        <v>6</v>
      </c>
      <c r="F51" s="189"/>
      <c r="G51" s="190">
        <v>4.5</v>
      </c>
      <c r="H51" s="102">
        <f t="shared" ref="H51:H54" si="52">J51+Q51+R51+S51+I51</f>
        <v>264</v>
      </c>
      <c r="I51" s="102">
        <f t="shared" si="49"/>
        <v>16</v>
      </c>
      <c r="J51" s="102">
        <f t="shared" si="49"/>
        <v>248</v>
      </c>
      <c r="K51" s="115">
        <f t="shared" si="50"/>
        <v>42</v>
      </c>
      <c r="L51" s="102">
        <f t="shared" si="51"/>
        <v>206</v>
      </c>
      <c r="M51" s="135">
        <v>42</v>
      </c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02"/>
      <c r="Z51" s="102"/>
      <c r="AA51" s="135">
        <v>8</v>
      </c>
      <c r="AB51" s="135">
        <v>72</v>
      </c>
      <c r="AC51" s="135"/>
      <c r="AD51" s="135">
        <f>50+4+8</f>
        <v>62</v>
      </c>
      <c r="AE51" s="102">
        <v>8</v>
      </c>
      <c r="AF51" s="102">
        <v>114</v>
      </c>
    </row>
    <row r="52" spans="1:52" ht="31.5" x14ac:dyDescent="0.15">
      <c r="A52" s="188" t="s">
        <v>275</v>
      </c>
      <c r="B52" s="218" t="s">
        <v>53</v>
      </c>
      <c r="C52" s="137"/>
      <c r="D52" s="135"/>
      <c r="E52" s="135">
        <v>5</v>
      </c>
      <c r="F52" s="135"/>
      <c r="G52" s="190">
        <v>4</v>
      </c>
      <c r="H52" s="102">
        <f t="shared" si="52"/>
        <v>120</v>
      </c>
      <c r="I52" s="102">
        <f t="shared" si="49"/>
        <v>4</v>
      </c>
      <c r="J52" s="102">
        <f t="shared" si="49"/>
        <v>116</v>
      </c>
      <c r="K52" s="115">
        <f t="shared" si="50"/>
        <v>18</v>
      </c>
      <c r="L52" s="102">
        <f t="shared" si="51"/>
        <v>98</v>
      </c>
      <c r="M52" s="135">
        <v>18</v>
      </c>
      <c r="N52" s="135"/>
      <c r="O52" s="135"/>
      <c r="P52" s="135"/>
      <c r="Q52" s="107"/>
      <c r="R52" s="107"/>
      <c r="S52" s="135"/>
      <c r="T52" s="135"/>
      <c r="U52" s="135"/>
      <c r="V52" s="135"/>
      <c r="W52" s="135"/>
      <c r="X52" s="135"/>
      <c r="Y52" s="135"/>
      <c r="Z52" s="135"/>
      <c r="AA52" s="135">
        <v>4</v>
      </c>
      <c r="AB52" s="135">
        <v>56</v>
      </c>
      <c r="AC52" s="102"/>
      <c r="AD52" s="102">
        <f>54+6</f>
        <v>60</v>
      </c>
      <c r="AE52" s="135"/>
      <c r="AF52" s="135"/>
    </row>
    <row r="53" spans="1:52" s="191" customFormat="1" ht="15.75" x14ac:dyDescent="0.15">
      <c r="A53" s="222" t="s">
        <v>276</v>
      </c>
      <c r="B53" s="223" t="s">
        <v>12</v>
      </c>
      <c r="C53" s="155"/>
      <c r="D53" s="156"/>
      <c r="E53" s="156">
        <v>6</v>
      </c>
      <c r="F53" s="156"/>
      <c r="G53" s="157"/>
      <c r="H53" s="158">
        <f t="shared" si="52"/>
        <v>108</v>
      </c>
      <c r="I53" s="158"/>
      <c r="J53" s="158">
        <f t="shared" si="49"/>
        <v>108</v>
      </c>
      <c r="K53" s="159">
        <f>M53+O53+P53</f>
        <v>108</v>
      </c>
      <c r="L53" s="158"/>
      <c r="M53" s="158"/>
      <c r="N53" s="156"/>
      <c r="O53" s="156">
        <v>108</v>
      </c>
      <c r="P53" s="156"/>
      <c r="Q53" s="157"/>
      <c r="R53" s="157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>
        <v>36</v>
      </c>
      <c r="AE53" s="156"/>
      <c r="AF53" s="157">
        <v>72</v>
      </c>
      <c r="AG53" s="173"/>
      <c r="AH53" s="173"/>
      <c r="AI53" s="173"/>
      <c r="AJ53" s="173"/>
      <c r="AK53" s="173"/>
      <c r="AL53" s="173"/>
      <c r="AM53" s="173"/>
      <c r="AN53" s="173"/>
      <c r="AO53" s="173"/>
      <c r="AP53" s="173"/>
      <c r="AQ53" s="173"/>
      <c r="AR53" s="173"/>
      <c r="AS53" s="173"/>
      <c r="AT53" s="173"/>
      <c r="AU53" s="173"/>
      <c r="AV53" s="173"/>
      <c r="AW53" s="173"/>
      <c r="AX53" s="173"/>
      <c r="AY53" s="173"/>
      <c r="AZ53" s="173"/>
    </row>
    <row r="54" spans="1:52" s="191" customFormat="1" ht="15.75" x14ac:dyDescent="0.15">
      <c r="A54" s="192" t="s">
        <v>277</v>
      </c>
      <c r="B54" s="192" t="s">
        <v>226</v>
      </c>
      <c r="C54" s="163"/>
      <c r="D54" s="164"/>
      <c r="E54" s="164">
        <v>6</v>
      </c>
      <c r="F54" s="164"/>
      <c r="G54" s="165"/>
      <c r="H54" s="166">
        <f t="shared" si="52"/>
        <v>72</v>
      </c>
      <c r="I54" s="164"/>
      <c r="J54" s="166">
        <f t="shared" si="49"/>
        <v>72</v>
      </c>
      <c r="K54" s="178">
        <f>M54+O54+P54</f>
        <v>72</v>
      </c>
      <c r="L54" s="164"/>
      <c r="M54" s="164"/>
      <c r="N54" s="164"/>
      <c r="O54" s="164"/>
      <c r="P54" s="164">
        <v>72</v>
      </c>
      <c r="Q54" s="165"/>
      <c r="R54" s="165"/>
      <c r="S54" s="164"/>
      <c r="T54" s="164"/>
      <c r="U54" s="164"/>
      <c r="V54" s="164"/>
      <c r="W54" s="164"/>
      <c r="X54" s="164"/>
      <c r="Y54" s="164"/>
      <c r="Z54" s="164"/>
      <c r="AA54" s="164"/>
      <c r="AB54" s="164"/>
      <c r="AC54" s="164"/>
      <c r="AD54" s="164"/>
      <c r="AE54" s="164"/>
      <c r="AF54" s="164">
        <v>72</v>
      </c>
      <c r="AG54" s="173"/>
      <c r="AH54" s="173"/>
      <c r="AI54" s="173"/>
      <c r="AJ54" s="173"/>
      <c r="AK54" s="173"/>
      <c r="AL54" s="173"/>
      <c r="AM54" s="173"/>
      <c r="AN54" s="173"/>
      <c r="AO54" s="173"/>
      <c r="AP54" s="173"/>
      <c r="AQ54" s="173"/>
      <c r="AR54" s="173"/>
      <c r="AS54" s="173"/>
      <c r="AT54" s="173"/>
      <c r="AU54" s="173"/>
      <c r="AV54" s="173"/>
      <c r="AW54" s="173"/>
      <c r="AX54" s="173"/>
      <c r="AY54" s="173"/>
      <c r="AZ54" s="173"/>
    </row>
    <row r="55" spans="1:52" s="191" customFormat="1" ht="16.5" thickBot="1" x14ac:dyDescent="0.2">
      <c r="A55" s="212" t="s">
        <v>296</v>
      </c>
      <c r="B55" s="180" t="s">
        <v>49</v>
      </c>
      <c r="C55" s="213">
        <v>6</v>
      </c>
      <c r="D55" s="214"/>
      <c r="E55" s="214"/>
      <c r="F55" s="214"/>
      <c r="G55" s="214"/>
      <c r="H55" s="215">
        <f>Q55+R55+S55</f>
        <v>12</v>
      </c>
      <c r="I55" s="214"/>
      <c r="J55" s="215"/>
      <c r="K55" s="216"/>
      <c r="L55" s="214"/>
      <c r="M55" s="214"/>
      <c r="N55" s="214"/>
      <c r="O55" s="214"/>
      <c r="P55" s="214"/>
      <c r="Q55" s="106">
        <v>4</v>
      </c>
      <c r="R55" s="107">
        <v>2</v>
      </c>
      <c r="S55" s="106">
        <v>6</v>
      </c>
      <c r="T55" s="214"/>
      <c r="U55" s="214"/>
      <c r="V55" s="214"/>
      <c r="W55" s="214"/>
      <c r="X55" s="214"/>
      <c r="Y55" s="214"/>
      <c r="Z55" s="214"/>
      <c r="AA55" s="214"/>
      <c r="AB55" s="214"/>
      <c r="AC55" s="214"/>
      <c r="AD55" s="214"/>
      <c r="AE55" s="214"/>
      <c r="AF55" s="214"/>
      <c r="AG55" s="173"/>
      <c r="AH55" s="173"/>
      <c r="AI55" s="173"/>
      <c r="AJ55" s="173"/>
      <c r="AK55" s="173"/>
      <c r="AL55" s="173"/>
      <c r="AM55" s="173"/>
      <c r="AN55" s="173"/>
      <c r="AO55" s="173"/>
      <c r="AP55" s="173"/>
      <c r="AQ55" s="173"/>
      <c r="AR55" s="173"/>
      <c r="AS55" s="173"/>
      <c r="AT55" s="173"/>
      <c r="AU55" s="173"/>
      <c r="AV55" s="173"/>
      <c r="AW55" s="173"/>
      <c r="AX55" s="173"/>
      <c r="AY55" s="173"/>
      <c r="AZ55" s="173"/>
    </row>
    <row r="56" spans="1:52" s="191" customFormat="1" ht="48" thickBot="1" x14ac:dyDescent="0.2">
      <c r="A56" s="217" t="s">
        <v>54</v>
      </c>
      <c r="B56" s="237" t="s">
        <v>56</v>
      </c>
      <c r="C56" s="238">
        <v>1</v>
      </c>
      <c r="D56" s="239"/>
      <c r="E56" s="239">
        <v>3</v>
      </c>
      <c r="F56" s="239"/>
      <c r="G56" s="239">
        <v>1</v>
      </c>
      <c r="H56" s="146">
        <f>H57+H58+H59+H60</f>
        <v>238</v>
      </c>
      <c r="I56" s="146">
        <f t="shared" ref="I56:AF56" si="53">I57+I58+I59+I60</f>
        <v>4</v>
      </c>
      <c r="J56" s="146">
        <f>J57+J58+J59+J60</f>
        <v>222</v>
      </c>
      <c r="K56" s="146">
        <f t="shared" si="53"/>
        <v>162</v>
      </c>
      <c r="L56" s="146">
        <f t="shared" si="53"/>
        <v>60</v>
      </c>
      <c r="M56" s="146">
        <f t="shared" si="53"/>
        <v>18</v>
      </c>
      <c r="N56" s="146">
        <f t="shared" si="53"/>
        <v>0</v>
      </c>
      <c r="O56" s="146">
        <f t="shared" si="53"/>
        <v>72</v>
      </c>
      <c r="P56" s="146">
        <f t="shared" si="53"/>
        <v>72</v>
      </c>
      <c r="Q56" s="146">
        <f t="shared" si="53"/>
        <v>4</v>
      </c>
      <c r="R56" s="146">
        <f t="shared" si="53"/>
        <v>2</v>
      </c>
      <c r="S56" s="146">
        <f t="shared" si="53"/>
        <v>6</v>
      </c>
      <c r="T56" s="146">
        <f t="shared" si="53"/>
        <v>0</v>
      </c>
      <c r="U56" s="146">
        <f t="shared" si="53"/>
        <v>0</v>
      </c>
      <c r="V56" s="146">
        <f t="shared" si="53"/>
        <v>0</v>
      </c>
      <c r="W56" s="146">
        <f t="shared" si="53"/>
        <v>0</v>
      </c>
      <c r="X56" s="146">
        <f t="shared" si="53"/>
        <v>0</v>
      </c>
      <c r="Y56" s="146">
        <f t="shared" si="53"/>
        <v>0</v>
      </c>
      <c r="Z56" s="146">
        <f t="shared" si="53"/>
        <v>78</v>
      </c>
      <c r="AA56" s="146">
        <f t="shared" si="53"/>
        <v>4</v>
      </c>
      <c r="AB56" s="146">
        <f t="shared" si="53"/>
        <v>144</v>
      </c>
      <c r="AC56" s="146">
        <f t="shared" si="53"/>
        <v>0</v>
      </c>
      <c r="AD56" s="146">
        <f t="shared" si="53"/>
        <v>0</v>
      </c>
      <c r="AE56" s="146">
        <f t="shared" si="53"/>
        <v>0</v>
      </c>
      <c r="AF56" s="146">
        <f t="shared" si="53"/>
        <v>0</v>
      </c>
      <c r="AG56" s="173"/>
      <c r="AH56" s="173"/>
      <c r="AI56" s="173"/>
      <c r="AJ56" s="173"/>
      <c r="AK56" s="173"/>
      <c r="AL56" s="173"/>
      <c r="AM56" s="173"/>
      <c r="AN56" s="173"/>
      <c r="AO56" s="173"/>
      <c r="AP56" s="173"/>
      <c r="AQ56" s="173"/>
      <c r="AR56" s="173"/>
      <c r="AS56" s="173"/>
      <c r="AT56" s="173"/>
      <c r="AU56" s="173"/>
      <c r="AV56" s="173"/>
      <c r="AW56" s="173"/>
      <c r="AX56" s="173"/>
      <c r="AY56" s="173"/>
      <c r="AZ56" s="173"/>
    </row>
    <row r="57" spans="1:52" s="191" customFormat="1" ht="31.5" x14ac:dyDescent="0.15">
      <c r="A57" s="149" t="s">
        <v>299</v>
      </c>
      <c r="B57" s="219" t="s">
        <v>57</v>
      </c>
      <c r="C57" s="220"/>
      <c r="D57" s="108"/>
      <c r="E57" s="108">
        <v>4</v>
      </c>
      <c r="F57" s="108"/>
      <c r="G57" s="108">
        <v>3</v>
      </c>
      <c r="H57" s="134">
        <f t="shared" ref="H57" si="54">J57+Q57+R57+S57+I57</f>
        <v>82</v>
      </c>
      <c r="I57" s="134">
        <f t="shared" ref="I57" si="55">Y57+AA57+AC57+AE57</f>
        <v>4</v>
      </c>
      <c r="J57" s="134">
        <f t="shared" ref="J57" si="56">Z57+AB57+AD57+AF57</f>
        <v>78</v>
      </c>
      <c r="K57" s="221">
        <f t="shared" ref="K57" si="57">M57+O57+P57</f>
        <v>18</v>
      </c>
      <c r="L57" s="134">
        <f t="shared" ref="L57" si="58">J57-M57-N57</f>
        <v>60</v>
      </c>
      <c r="M57" s="106">
        <v>18</v>
      </c>
      <c r="N57" s="108"/>
      <c r="O57" s="108"/>
      <c r="P57" s="108"/>
      <c r="Q57" s="108"/>
      <c r="R57" s="108"/>
      <c r="S57" s="108"/>
      <c r="T57" s="108"/>
      <c r="U57" s="108"/>
      <c r="V57" s="108"/>
      <c r="W57" s="108"/>
      <c r="X57" s="108"/>
      <c r="Y57" s="108"/>
      <c r="Z57" s="108">
        <f>38+4</f>
        <v>42</v>
      </c>
      <c r="AA57" s="108">
        <v>4</v>
      </c>
      <c r="AB57" s="108">
        <v>36</v>
      </c>
      <c r="AC57" s="108"/>
      <c r="AD57" s="108"/>
      <c r="AE57" s="108"/>
      <c r="AF57" s="108"/>
      <c r="AG57" s="173"/>
      <c r="AH57" s="173"/>
      <c r="AI57" s="173"/>
      <c r="AJ57" s="173"/>
      <c r="AK57" s="173"/>
      <c r="AL57" s="173"/>
      <c r="AM57" s="173"/>
      <c r="AN57" s="173"/>
      <c r="AO57" s="173"/>
      <c r="AP57" s="173"/>
      <c r="AQ57" s="173"/>
      <c r="AR57" s="173"/>
      <c r="AS57" s="173"/>
      <c r="AT57" s="173"/>
      <c r="AU57" s="173"/>
      <c r="AV57" s="173"/>
      <c r="AW57" s="173"/>
      <c r="AX57" s="173"/>
      <c r="AY57" s="173"/>
      <c r="AZ57" s="173"/>
    </row>
    <row r="58" spans="1:52" s="191" customFormat="1" ht="15.75" x14ac:dyDescent="0.15">
      <c r="A58" s="222" t="s">
        <v>297</v>
      </c>
      <c r="B58" s="223" t="s">
        <v>12</v>
      </c>
      <c r="C58" s="224"/>
      <c r="D58" s="225"/>
      <c r="E58" s="225">
        <v>4</v>
      </c>
      <c r="F58" s="225"/>
      <c r="G58" s="226"/>
      <c r="H58" s="225">
        <v>72</v>
      </c>
      <c r="I58" s="225"/>
      <c r="J58" s="225">
        <v>72</v>
      </c>
      <c r="K58" s="225">
        <v>72</v>
      </c>
      <c r="L58" s="225"/>
      <c r="M58" s="225"/>
      <c r="N58" s="225"/>
      <c r="O58" s="225">
        <v>72</v>
      </c>
      <c r="P58" s="225"/>
      <c r="Q58" s="226"/>
      <c r="R58" s="226"/>
      <c r="S58" s="225"/>
      <c r="T58" s="225"/>
      <c r="U58" s="225"/>
      <c r="V58" s="225"/>
      <c r="W58" s="225"/>
      <c r="X58" s="225"/>
      <c r="Y58" s="225"/>
      <c r="Z58" s="225">
        <v>36</v>
      </c>
      <c r="AA58" s="225"/>
      <c r="AB58" s="225">
        <v>36</v>
      </c>
      <c r="AC58" s="225"/>
      <c r="AD58" s="225"/>
      <c r="AE58" s="225"/>
      <c r="AF58" s="225"/>
      <c r="AG58" s="173"/>
      <c r="AH58" s="173"/>
      <c r="AI58" s="173"/>
      <c r="AJ58" s="173"/>
      <c r="AK58" s="173"/>
      <c r="AL58" s="173"/>
      <c r="AM58" s="173"/>
      <c r="AN58" s="173"/>
      <c r="AO58" s="173"/>
      <c r="AP58" s="173"/>
      <c r="AQ58" s="173"/>
      <c r="AR58" s="173"/>
      <c r="AS58" s="173"/>
      <c r="AT58" s="173"/>
      <c r="AU58" s="173"/>
      <c r="AV58" s="173"/>
      <c r="AW58" s="173"/>
      <c r="AX58" s="173"/>
      <c r="AY58" s="173"/>
      <c r="AZ58" s="173"/>
    </row>
    <row r="59" spans="1:52" s="191" customFormat="1" ht="15.75" x14ac:dyDescent="0.15">
      <c r="A59" s="192" t="s">
        <v>298</v>
      </c>
      <c r="B59" s="192" t="s">
        <v>226</v>
      </c>
      <c r="C59" s="163"/>
      <c r="D59" s="164"/>
      <c r="E59" s="164">
        <v>4</v>
      </c>
      <c r="F59" s="164"/>
      <c r="G59" s="165"/>
      <c r="H59" s="164">
        <v>72</v>
      </c>
      <c r="I59" s="164"/>
      <c r="J59" s="164">
        <v>72</v>
      </c>
      <c r="K59" s="164">
        <v>72</v>
      </c>
      <c r="L59" s="164"/>
      <c r="M59" s="164"/>
      <c r="N59" s="164"/>
      <c r="O59" s="164"/>
      <c r="P59" s="164">
        <v>72</v>
      </c>
      <c r="Q59" s="165"/>
      <c r="R59" s="165"/>
      <c r="S59" s="164"/>
      <c r="T59" s="164"/>
      <c r="U59" s="164"/>
      <c r="V59" s="164"/>
      <c r="W59" s="164"/>
      <c r="X59" s="164"/>
      <c r="Y59" s="164"/>
      <c r="Z59" s="164"/>
      <c r="AA59" s="164"/>
      <c r="AB59" s="164">
        <v>72</v>
      </c>
      <c r="AC59" s="164"/>
      <c r="AD59" s="164"/>
      <c r="AE59" s="164"/>
      <c r="AF59" s="164"/>
      <c r="AG59" s="173"/>
      <c r="AH59" s="173"/>
      <c r="AI59" s="173"/>
      <c r="AJ59" s="173"/>
      <c r="AK59" s="173"/>
      <c r="AL59" s="173"/>
      <c r="AM59" s="173"/>
      <c r="AN59" s="173"/>
      <c r="AO59" s="173"/>
      <c r="AP59" s="173"/>
      <c r="AQ59" s="173"/>
      <c r="AR59" s="173"/>
      <c r="AS59" s="173"/>
      <c r="AT59" s="173"/>
      <c r="AU59" s="173"/>
      <c r="AV59" s="173"/>
      <c r="AW59" s="173"/>
      <c r="AX59" s="173"/>
      <c r="AY59" s="173"/>
      <c r="AZ59" s="173"/>
    </row>
    <row r="60" spans="1:52" ht="15.75" x14ac:dyDescent="0.15">
      <c r="A60" s="193" t="s">
        <v>300</v>
      </c>
      <c r="B60" s="194" t="s">
        <v>58</v>
      </c>
      <c r="C60" s="137">
        <v>4</v>
      </c>
      <c r="D60" s="135"/>
      <c r="E60" s="135"/>
      <c r="F60" s="135"/>
      <c r="G60" s="107"/>
      <c r="H60" s="135">
        <f>Q60+R60+S60</f>
        <v>12</v>
      </c>
      <c r="I60" s="135"/>
      <c r="J60" s="135"/>
      <c r="K60" s="115">
        <f t="shared" si="47"/>
        <v>0</v>
      </c>
      <c r="L60" s="135"/>
      <c r="M60" s="135"/>
      <c r="N60" s="135"/>
      <c r="O60" s="135"/>
      <c r="P60" s="135"/>
      <c r="Q60" s="106">
        <v>4</v>
      </c>
      <c r="R60" s="107">
        <v>2</v>
      </c>
      <c r="S60" s="106">
        <v>6</v>
      </c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</row>
    <row r="61" spans="1:52" ht="28.5" customHeight="1" x14ac:dyDescent="0.15">
      <c r="A61" s="193" t="s">
        <v>278</v>
      </c>
      <c r="B61" s="195" t="s">
        <v>31</v>
      </c>
      <c r="C61" s="196"/>
      <c r="D61" s="189"/>
      <c r="E61" s="189">
        <v>6</v>
      </c>
      <c r="F61" s="189"/>
      <c r="G61" s="122"/>
      <c r="H61" s="189">
        <f t="shared" ref="H61" si="59">J61+Q61</f>
        <v>144</v>
      </c>
      <c r="I61" s="189"/>
      <c r="J61" s="189">
        <v>144</v>
      </c>
      <c r="K61" s="189"/>
      <c r="L61" s="189"/>
      <c r="M61" s="189"/>
      <c r="N61" s="189"/>
      <c r="O61" s="189"/>
      <c r="P61" s="189">
        <v>144</v>
      </c>
      <c r="Q61" s="107"/>
      <c r="R61" s="107"/>
      <c r="S61" s="197"/>
      <c r="T61" s="197"/>
      <c r="U61" s="197"/>
      <c r="V61" s="197"/>
      <c r="W61" s="197"/>
      <c r="X61" s="197"/>
      <c r="Y61" s="197"/>
      <c r="Z61" s="197"/>
      <c r="AA61" s="197"/>
      <c r="AB61" s="197"/>
      <c r="AC61" s="197"/>
      <c r="AD61" s="197"/>
      <c r="AE61" s="197"/>
      <c r="AF61" s="197">
        <v>144</v>
      </c>
    </row>
    <row r="62" spans="1:52" ht="33" customHeight="1" thickBot="1" x14ac:dyDescent="0.25">
      <c r="A62" s="193" t="s">
        <v>279</v>
      </c>
      <c r="B62" s="198" t="s">
        <v>280</v>
      </c>
      <c r="C62" s="196"/>
      <c r="D62" s="189"/>
      <c r="E62" s="189"/>
      <c r="F62" s="189"/>
      <c r="G62" s="122"/>
      <c r="H62" s="189">
        <v>216</v>
      </c>
      <c r="I62" s="189"/>
      <c r="J62" s="189">
        <v>216</v>
      </c>
      <c r="K62" s="189"/>
      <c r="L62" s="189"/>
      <c r="M62" s="189"/>
      <c r="N62" s="189"/>
      <c r="O62" s="189"/>
      <c r="P62" s="189"/>
      <c r="Q62" s="107"/>
      <c r="R62" s="107"/>
      <c r="S62" s="197"/>
      <c r="T62" s="197">
        <v>216</v>
      </c>
      <c r="U62" s="197"/>
      <c r="V62" s="197"/>
      <c r="W62" s="197"/>
      <c r="X62" s="197"/>
      <c r="Y62" s="197"/>
      <c r="Z62" s="197"/>
      <c r="AA62" s="197"/>
      <c r="AB62" s="197"/>
      <c r="AC62" s="197"/>
      <c r="AD62" s="197"/>
      <c r="AE62" s="197"/>
      <c r="AF62" s="197">
        <v>216</v>
      </c>
    </row>
    <row r="63" spans="1:52" ht="16.5" thickBot="1" x14ac:dyDescent="0.2">
      <c r="A63" s="429" t="s">
        <v>281</v>
      </c>
      <c r="B63" s="430"/>
      <c r="C63" s="199">
        <f>C25+C10</f>
        <v>12</v>
      </c>
      <c r="D63" s="199">
        <f>D61+D62+D25+D10</f>
        <v>1</v>
      </c>
      <c r="E63" s="199">
        <f>E25+E10</f>
        <v>34</v>
      </c>
      <c r="F63" s="199">
        <f>F61+F62+F25+F10</f>
        <v>1</v>
      </c>
      <c r="G63" s="199">
        <f>G61+G62+G25+G10</f>
        <v>18</v>
      </c>
      <c r="H63" s="199">
        <f>H25+H10</f>
        <v>4428</v>
      </c>
      <c r="I63" s="199">
        <f>I25</f>
        <v>108</v>
      </c>
      <c r="J63" s="199">
        <f>J25</f>
        <v>2366</v>
      </c>
      <c r="K63" s="199">
        <f>K25+K10</f>
        <v>1821</v>
      </c>
      <c r="L63" s="199">
        <f>L25</f>
        <v>1092</v>
      </c>
      <c r="M63" s="199">
        <f t="shared" ref="M63:S63" si="60">M25+M10</f>
        <v>1281</v>
      </c>
      <c r="N63" s="199">
        <f t="shared" si="60"/>
        <v>32</v>
      </c>
      <c r="O63" s="199">
        <f t="shared" si="60"/>
        <v>324</v>
      </c>
      <c r="P63" s="199">
        <f t="shared" si="60"/>
        <v>288</v>
      </c>
      <c r="Q63" s="199">
        <f t="shared" si="60"/>
        <v>80</v>
      </c>
      <c r="R63" s="199">
        <f t="shared" si="60"/>
        <v>22</v>
      </c>
      <c r="S63" s="199">
        <f t="shared" si="60"/>
        <v>66</v>
      </c>
      <c r="T63" s="199">
        <f>T62</f>
        <v>216</v>
      </c>
      <c r="U63" s="199">
        <f>U25+U10</f>
        <v>0</v>
      </c>
      <c r="V63" s="199">
        <f>V8</f>
        <v>612</v>
      </c>
      <c r="W63" s="199">
        <f>W25+W10</f>
        <v>0</v>
      </c>
      <c r="X63" s="199">
        <f>X8</f>
        <v>792</v>
      </c>
      <c r="Y63" s="199">
        <f t="shared" ref="Y63:AE63" si="61">Y25+Y10</f>
        <v>18</v>
      </c>
      <c r="Z63" s="199">
        <f t="shared" si="61"/>
        <v>594</v>
      </c>
      <c r="AA63" s="199">
        <f t="shared" si="61"/>
        <v>56</v>
      </c>
      <c r="AB63" s="199">
        <f t="shared" si="61"/>
        <v>772</v>
      </c>
      <c r="AC63" s="199">
        <f t="shared" si="61"/>
        <v>14</v>
      </c>
      <c r="AD63" s="199">
        <f t="shared" si="61"/>
        <v>562</v>
      </c>
      <c r="AE63" s="199">
        <f t="shared" si="61"/>
        <v>24</v>
      </c>
      <c r="AF63" s="200">
        <f>AF25</f>
        <v>444</v>
      </c>
    </row>
    <row r="64" spans="1:52" ht="12.75" customHeight="1" x14ac:dyDescent="0.15">
      <c r="A64" s="201"/>
      <c r="B64" s="201"/>
      <c r="C64" s="201"/>
      <c r="D64" s="201"/>
      <c r="E64" s="201"/>
      <c r="F64" s="201"/>
      <c r="G64" s="201"/>
      <c r="H64" s="201"/>
      <c r="I64" s="201"/>
      <c r="J64" s="201"/>
      <c r="K64" s="201"/>
      <c r="L64" s="201"/>
      <c r="M64" s="201"/>
      <c r="N64" s="201"/>
      <c r="O64" s="202"/>
      <c r="P64" s="202"/>
      <c r="Q64" s="431" t="s">
        <v>282</v>
      </c>
      <c r="R64" s="432"/>
      <c r="S64" s="432"/>
      <c r="T64" s="433"/>
      <c r="U64" s="434">
        <v>14</v>
      </c>
      <c r="V64" s="435"/>
      <c r="W64" s="434">
        <v>13</v>
      </c>
      <c r="X64" s="435"/>
      <c r="Y64" s="434">
        <v>11</v>
      </c>
      <c r="Z64" s="435"/>
      <c r="AA64" s="434">
        <v>12</v>
      </c>
      <c r="AB64" s="435"/>
      <c r="AC64" s="434">
        <v>9</v>
      </c>
      <c r="AD64" s="435"/>
      <c r="AE64" s="439">
        <v>9</v>
      </c>
      <c r="AF64" s="435"/>
    </row>
    <row r="65" spans="1:32" ht="12.75" customHeight="1" x14ac:dyDescent="0.15">
      <c r="A65" s="201"/>
      <c r="B65" s="201"/>
      <c r="C65" s="201"/>
      <c r="D65" s="201"/>
      <c r="E65" s="201"/>
      <c r="F65" s="201"/>
      <c r="G65" s="201"/>
      <c r="H65" s="201"/>
      <c r="I65" s="201"/>
      <c r="J65" s="201"/>
      <c r="K65" s="201"/>
      <c r="L65" s="201"/>
      <c r="M65" s="201"/>
      <c r="N65" s="201"/>
      <c r="O65" s="203"/>
      <c r="P65" s="203"/>
      <c r="Q65" s="440" t="s">
        <v>283</v>
      </c>
      <c r="R65" s="441"/>
      <c r="S65" s="441"/>
      <c r="T65" s="442"/>
      <c r="U65" s="443"/>
      <c r="V65" s="444"/>
      <c r="W65" s="443">
        <v>72</v>
      </c>
      <c r="X65" s="444"/>
      <c r="Y65" s="443"/>
      <c r="Z65" s="444"/>
      <c r="AA65" s="443">
        <v>36</v>
      </c>
      <c r="AB65" s="444"/>
      <c r="AC65" s="443">
        <v>36</v>
      </c>
      <c r="AD65" s="444"/>
      <c r="AE65" s="445">
        <v>36</v>
      </c>
      <c r="AF65" s="444"/>
    </row>
    <row r="66" spans="1:32" ht="12.75" x14ac:dyDescent="0.15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  <c r="M66" s="201"/>
      <c r="N66" s="201"/>
      <c r="O66" s="203"/>
      <c r="P66" s="203"/>
      <c r="Q66" s="446" t="s">
        <v>284</v>
      </c>
      <c r="R66" s="447"/>
      <c r="S66" s="447"/>
      <c r="T66" s="448"/>
      <c r="U66" s="443"/>
      <c r="V66" s="444"/>
      <c r="W66" s="443"/>
      <c r="X66" s="444"/>
      <c r="Y66" s="443">
        <f>Z58+Z42</f>
        <v>72</v>
      </c>
      <c r="Z66" s="444"/>
      <c r="AA66" s="443">
        <f>AB58+AB42</f>
        <v>72</v>
      </c>
      <c r="AB66" s="444"/>
      <c r="AC66" s="443">
        <f>AD53+AD47+AD42</f>
        <v>108</v>
      </c>
      <c r="AD66" s="444"/>
      <c r="AE66" s="445">
        <f>AF53</f>
        <v>72</v>
      </c>
      <c r="AF66" s="444"/>
    </row>
    <row r="67" spans="1:32" ht="12.75" customHeight="1" x14ac:dyDescent="0.15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  <c r="M67" s="201"/>
      <c r="N67" s="201"/>
      <c r="O67" s="203"/>
      <c r="P67" s="203"/>
      <c r="Q67" s="440" t="s">
        <v>285</v>
      </c>
      <c r="R67" s="441"/>
      <c r="S67" s="441"/>
      <c r="T67" s="442"/>
      <c r="U67" s="443"/>
      <c r="V67" s="444"/>
      <c r="W67" s="443"/>
      <c r="X67" s="444"/>
      <c r="Y67" s="443"/>
      <c r="Z67" s="444"/>
      <c r="AA67" s="443">
        <f>AB59+AB43</f>
        <v>144</v>
      </c>
      <c r="AB67" s="444"/>
      <c r="AC67" s="443">
        <f>AD43</f>
        <v>72</v>
      </c>
      <c r="AD67" s="444"/>
      <c r="AE67" s="445">
        <f>AF54</f>
        <v>72</v>
      </c>
      <c r="AF67" s="444"/>
    </row>
    <row r="68" spans="1:32" ht="12.75" customHeight="1" x14ac:dyDescent="0.15">
      <c r="A68" s="201"/>
      <c r="B68" s="201"/>
      <c r="C68" s="201"/>
      <c r="D68" s="201"/>
      <c r="E68" s="201"/>
      <c r="F68" s="201"/>
      <c r="G68" s="201"/>
      <c r="H68" s="201"/>
      <c r="I68" s="201"/>
      <c r="J68" s="201"/>
      <c r="K68" s="201"/>
      <c r="L68" s="201"/>
      <c r="M68" s="201"/>
      <c r="N68" s="201"/>
      <c r="O68" s="203"/>
      <c r="P68" s="203"/>
      <c r="Q68" s="446" t="s">
        <v>286</v>
      </c>
      <c r="R68" s="447"/>
      <c r="S68" s="447"/>
      <c r="T68" s="448"/>
      <c r="U68" s="443"/>
      <c r="V68" s="444"/>
      <c r="W68" s="443">
        <v>4</v>
      </c>
      <c r="X68" s="444"/>
      <c r="Y68" s="443"/>
      <c r="Z68" s="444"/>
      <c r="AA68" s="443">
        <f>(C34+C35+C60)/4</f>
        <v>3</v>
      </c>
      <c r="AB68" s="444"/>
      <c r="AC68" s="443">
        <f>(C44+C48)/5</f>
        <v>2</v>
      </c>
      <c r="AD68" s="444"/>
      <c r="AE68" s="445">
        <f>(C50+C55+C28)/6</f>
        <v>3</v>
      </c>
      <c r="AF68" s="444"/>
    </row>
    <row r="69" spans="1:32" ht="12.75" x14ac:dyDescent="0.15">
      <c r="A69" s="201"/>
      <c r="B69" s="201"/>
      <c r="C69" s="201"/>
      <c r="D69" s="201"/>
      <c r="E69" s="201"/>
      <c r="F69" s="201"/>
      <c r="G69" s="201"/>
      <c r="H69" s="201"/>
      <c r="I69" s="201"/>
      <c r="J69" s="201"/>
      <c r="K69" s="201"/>
      <c r="L69" s="201"/>
      <c r="M69" s="201"/>
      <c r="N69" s="201"/>
      <c r="O69" s="203"/>
      <c r="P69" s="203"/>
      <c r="Q69" s="440" t="s">
        <v>287</v>
      </c>
      <c r="R69" s="441"/>
      <c r="S69" s="441"/>
      <c r="T69" s="442"/>
      <c r="U69" s="443">
        <v>1</v>
      </c>
      <c r="V69" s="444"/>
      <c r="W69" s="443"/>
      <c r="X69" s="444"/>
      <c r="Y69" s="443"/>
      <c r="Z69" s="444"/>
      <c r="AA69" s="443"/>
      <c r="AB69" s="444"/>
      <c r="AC69" s="443"/>
      <c r="AD69" s="444"/>
      <c r="AE69" s="445"/>
      <c r="AF69" s="444"/>
    </row>
    <row r="70" spans="1:32" ht="12.75" customHeight="1" x14ac:dyDescent="0.15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  <c r="M70" s="201"/>
      <c r="N70" s="201"/>
      <c r="O70" s="203"/>
      <c r="P70" s="203"/>
      <c r="Q70" s="440" t="s">
        <v>288</v>
      </c>
      <c r="R70" s="441"/>
      <c r="S70" s="441"/>
      <c r="T70" s="442"/>
      <c r="U70" s="455"/>
      <c r="V70" s="456"/>
      <c r="W70" s="443">
        <v>8</v>
      </c>
      <c r="X70" s="444"/>
      <c r="Y70" s="443">
        <f>(E27+E29+E33+E36+E31)/3</f>
        <v>5</v>
      </c>
      <c r="Z70" s="444"/>
      <c r="AA70" s="454">
        <f>(E57+E58+E59+E37+E42)/4</f>
        <v>5</v>
      </c>
      <c r="AB70" s="450"/>
      <c r="AC70" s="443">
        <f>(E41+E43+E47+E52+E46+E38)/5</f>
        <v>6</v>
      </c>
      <c r="AD70" s="444"/>
      <c r="AE70" s="449">
        <f>(E61+E51+E53+E54)/6</f>
        <v>4</v>
      </c>
      <c r="AF70" s="450"/>
    </row>
    <row r="71" spans="1:32" ht="12.75" customHeight="1" x14ac:dyDescent="0.2">
      <c r="A71" s="204"/>
      <c r="B71" s="204"/>
      <c r="C71" s="204"/>
      <c r="D71" s="204"/>
      <c r="E71" s="204"/>
      <c r="F71" s="204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440" t="s">
        <v>289</v>
      </c>
      <c r="R71" s="441"/>
      <c r="S71" s="441"/>
      <c r="T71" s="442"/>
      <c r="U71" s="451"/>
      <c r="V71" s="452"/>
      <c r="W71" s="451">
        <v>1</v>
      </c>
      <c r="X71" s="452"/>
      <c r="Y71" s="451">
        <f>(G57+G34+6+G35+3)/3</f>
        <v>6</v>
      </c>
      <c r="Z71" s="452"/>
      <c r="AA71" s="451">
        <f>(4+4+4+4+4)/4</f>
        <v>5</v>
      </c>
      <c r="AB71" s="452"/>
      <c r="AC71" s="451">
        <f>(5+G37+5+5+5+5)/5</f>
        <v>5</v>
      </c>
      <c r="AD71" s="452"/>
      <c r="AE71" s="453"/>
      <c r="AF71" s="452"/>
    </row>
    <row r="72" spans="1:32" ht="13.5" thickBot="1" x14ac:dyDescent="0.25">
      <c r="Q72" s="459" t="s">
        <v>290</v>
      </c>
      <c r="R72" s="460"/>
      <c r="S72" s="460"/>
      <c r="T72" s="461"/>
      <c r="U72" s="462"/>
      <c r="V72" s="458"/>
      <c r="W72" s="463">
        <v>1</v>
      </c>
      <c r="X72" s="464"/>
      <c r="Y72" s="462"/>
      <c r="Z72" s="458"/>
      <c r="AA72" s="462"/>
      <c r="AB72" s="458"/>
      <c r="AC72" s="462"/>
      <c r="AD72" s="458"/>
      <c r="AE72" s="457"/>
      <c r="AF72" s="458"/>
    </row>
    <row r="74" spans="1:32" x14ac:dyDescent="0.15">
      <c r="M74" s="205"/>
    </row>
    <row r="79" spans="1:32" ht="12.75" x14ac:dyDescent="0.15">
      <c r="X79" s="206"/>
      <c r="Y79" s="206"/>
      <c r="Z79" s="206"/>
      <c r="AA79" s="206"/>
      <c r="AB79" s="206"/>
      <c r="AC79" s="206"/>
      <c r="AD79" s="206"/>
      <c r="AE79" s="206"/>
      <c r="AF79" s="206"/>
    </row>
  </sheetData>
  <mergeCells count="82">
    <mergeCell ref="AE72:AF72"/>
    <mergeCell ref="Q72:T72"/>
    <mergeCell ref="U72:V72"/>
    <mergeCell ref="W72:X72"/>
    <mergeCell ref="Y72:Z72"/>
    <mergeCell ref="AA72:AB72"/>
    <mergeCell ref="AC72:AD72"/>
    <mergeCell ref="AE70:AF70"/>
    <mergeCell ref="Q71:T71"/>
    <mergeCell ref="U71:V71"/>
    <mergeCell ref="W71:X71"/>
    <mergeCell ref="Y71:Z71"/>
    <mergeCell ref="AA71:AB71"/>
    <mergeCell ref="AC71:AD71"/>
    <mergeCell ref="AE71:AF71"/>
    <mergeCell ref="Q70:T70"/>
    <mergeCell ref="W70:X70"/>
    <mergeCell ref="Y70:Z70"/>
    <mergeCell ref="AA70:AB70"/>
    <mergeCell ref="AC70:AD70"/>
    <mergeCell ref="U70:V70"/>
    <mergeCell ref="AE68:AF68"/>
    <mergeCell ref="Q69:T69"/>
    <mergeCell ref="W69:X69"/>
    <mergeCell ref="Y69:Z69"/>
    <mergeCell ref="AA69:AB69"/>
    <mergeCell ref="AC69:AD69"/>
    <mergeCell ref="AE69:AF69"/>
    <mergeCell ref="Q68:T68"/>
    <mergeCell ref="U68:V68"/>
    <mergeCell ref="W68:X68"/>
    <mergeCell ref="Y68:Z68"/>
    <mergeCell ref="AA68:AB68"/>
    <mergeCell ref="AC68:AD68"/>
    <mergeCell ref="U69:V69"/>
    <mergeCell ref="AE66:AF66"/>
    <mergeCell ref="Q67:T67"/>
    <mergeCell ref="U67:V67"/>
    <mergeCell ref="W67:X67"/>
    <mergeCell ref="Y67:Z67"/>
    <mergeCell ref="AA67:AB67"/>
    <mergeCell ref="AC67:AD67"/>
    <mergeCell ref="AE67:AF67"/>
    <mergeCell ref="Q66:T66"/>
    <mergeCell ref="U66:V66"/>
    <mergeCell ref="W66:X66"/>
    <mergeCell ref="Y66:Z66"/>
    <mergeCell ref="AA66:AB66"/>
    <mergeCell ref="AC66:AD66"/>
    <mergeCell ref="AC64:AD64"/>
    <mergeCell ref="AE64:AF64"/>
    <mergeCell ref="Q65:T65"/>
    <mergeCell ref="U65:V65"/>
    <mergeCell ref="W65:X65"/>
    <mergeCell ref="Y65:Z65"/>
    <mergeCell ref="AA65:AB65"/>
    <mergeCell ref="AC65:AD65"/>
    <mergeCell ref="AE65:AF65"/>
    <mergeCell ref="W64:X64"/>
    <mergeCell ref="Y64:Z64"/>
    <mergeCell ref="AA64:AB64"/>
    <mergeCell ref="A25:B25"/>
    <mergeCell ref="A63:B63"/>
    <mergeCell ref="Q64:T64"/>
    <mergeCell ref="U64:V64"/>
    <mergeCell ref="U5:X5"/>
    <mergeCell ref="A1:AF2"/>
    <mergeCell ref="A3:A6"/>
    <mergeCell ref="B3:B6"/>
    <mergeCell ref="C3:G5"/>
    <mergeCell ref="H3:H6"/>
    <mergeCell ref="I3:T3"/>
    <mergeCell ref="U3:AF4"/>
    <mergeCell ref="I4:I6"/>
    <mergeCell ref="J4:P4"/>
    <mergeCell ref="Q4:S5"/>
    <mergeCell ref="AC5:AF5"/>
    <mergeCell ref="Y5:AB5"/>
    <mergeCell ref="T4:T6"/>
    <mergeCell ref="J5:J6"/>
    <mergeCell ref="L5:N5"/>
    <mergeCell ref="O5:P5"/>
  </mergeCells>
  <printOptions horizontalCentered="1"/>
  <pageMargins left="0.11811023622047245" right="0.11811023622047245" top="0.15748031496062992" bottom="0.15748031496062992" header="0.31496062992125984" footer="0.31496062992125984"/>
  <pageSetup paperSize="9" scale="52" orientation="landscape" horizontalDpi="300" verticalDpi="300" r:id="rId1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Титул</vt:lpstr>
      <vt:lpstr>2, 3. К график, Сводные (2)</vt:lpstr>
      <vt:lpstr>4. План уч проц ООО</vt:lpstr>
      <vt:lpstr>'2, 3. К график, Сводные (2)'!Область_печати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Admin</cp:lastModifiedBy>
  <cp:lastPrinted>2023-06-06T06:52:27Z</cp:lastPrinted>
  <dcterms:created xsi:type="dcterms:W3CDTF">2020-03-25T11:19:44Z</dcterms:created>
  <dcterms:modified xsi:type="dcterms:W3CDTF">2025-05-16T13:01:05Z</dcterms:modified>
</cp:coreProperties>
</file>