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40.02.04 Юриспруденция\2026\"/>
    </mc:Choice>
  </mc:AlternateContent>
  <xr:revisionPtr revIDLastSave="0" documentId="13_ncr:1_{76117512-7F40-438A-8D11-FD40DD132D4B}" xr6:coauthVersionLast="45" xr6:coauthVersionMax="45" xr10:uidLastSave="{00000000-0000-0000-0000-000000000000}"/>
  <bookViews>
    <workbookView xWindow="-120" yWindow="-120" windowWidth="29040" windowHeight="15840" tabRatio="750" firstSheet="1" activeTab="3" xr2:uid="{00000000-000D-0000-FFFF-FFFF00000000}"/>
  </bookViews>
  <sheets>
    <sheet name="Тит с печ" sheetId="28" state="hidden" r:id="rId1"/>
    <sheet name="1. Титул" sheetId="27" r:id="rId2"/>
    <sheet name="2, 3. К график, Сводные (2)" sheetId="25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 (2)'!$A$1:$BF$133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132" i="25" l="1"/>
  <c r="AH132" i="25"/>
  <c r="AJ132" i="25"/>
  <c r="AM132" i="25"/>
  <c r="AO132" i="25"/>
  <c r="H55" i="21" l="1"/>
  <c r="P62" i="21"/>
  <c r="AE69" i="21"/>
  <c r="AF62" i="21"/>
  <c r="AE72" i="21"/>
  <c r="V8" i="21"/>
  <c r="W8" i="21"/>
  <c r="X8" i="21"/>
  <c r="U8" i="21"/>
  <c r="AA9" i="21"/>
  <c r="AB9" i="21"/>
  <c r="AC9" i="21"/>
  <c r="AD9" i="21"/>
  <c r="AE9" i="21"/>
  <c r="AF9" i="21"/>
  <c r="Z9" i="21"/>
  <c r="D65" i="21"/>
  <c r="E65" i="21"/>
  <c r="F65" i="21"/>
  <c r="G65" i="21"/>
  <c r="C40" i="21"/>
  <c r="D40" i="21"/>
  <c r="E40" i="21"/>
  <c r="F40" i="21"/>
  <c r="G40" i="21"/>
  <c r="I40" i="21"/>
  <c r="L40" i="21"/>
  <c r="M40" i="21"/>
  <c r="N40" i="21"/>
  <c r="O40" i="21"/>
  <c r="Q40" i="21"/>
  <c r="R40" i="21"/>
  <c r="S40" i="21"/>
  <c r="T40" i="21"/>
  <c r="U40" i="21"/>
  <c r="V40" i="21"/>
  <c r="W40" i="21"/>
  <c r="X40" i="21"/>
  <c r="Y40" i="21"/>
  <c r="Z40" i="21"/>
  <c r="AA40" i="21"/>
  <c r="AB40" i="21"/>
  <c r="AC40" i="21"/>
  <c r="AD40" i="21"/>
  <c r="AE40" i="21"/>
  <c r="K60" i="21"/>
  <c r="J60" i="21"/>
  <c r="L60" i="21" s="1"/>
  <c r="I60" i="21"/>
  <c r="H60" i="21" l="1"/>
  <c r="K12" i="21" l="1"/>
  <c r="H11" i="21"/>
  <c r="J12" i="21"/>
  <c r="L12" i="21" s="1"/>
  <c r="J13" i="21"/>
  <c r="L13" i="21" s="1"/>
  <c r="J14" i="21"/>
  <c r="L14" i="21" s="1"/>
  <c r="J15" i="21"/>
  <c r="L15" i="21" s="1"/>
  <c r="J16" i="21"/>
  <c r="L16" i="21" s="1"/>
  <c r="J18" i="21"/>
  <c r="L18" i="21" s="1"/>
  <c r="J19" i="21"/>
  <c r="L19" i="21" s="1"/>
  <c r="J20" i="21"/>
  <c r="L20" i="21" s="1"/>
  <c r="J21" i="21"/>
  <c r="L21" i="21" s="1"/>
  <c r="J22" i="21"/>
  <c r="L22" i="21" s="1"/>
  <c r="J23" i="21"/>
  <c r="L23" i="21" s="1"/>
  <c r="J24" i="21"/>
  <c r="J11" i="21"/>
  <c r="L11" i="21" s="1"/>
  <c r="H17" i="21"/>
  <c r="J28" i="21"/>
  <c r="K13" i="21"/>
  <c r="K14" i="21"/>
  <c r="K15" i="21"/>
  <c r="K16" i="21"/>
  <c r="K17" i="21"/>
  <c r="K18" i="21"/>
  <c r="K19" i="21"/>
  <c r="K20" i="21"/>
  <c r="K21" i="21"/>
  <c r="K22" i="21"/>
  <c r="K23" i="21"/>
  <c r="M10" i="21" l="1"/>
  <c r="K10" i="21"/>
  <c r="AF55" i="21" l="1"/>
  <c r="J38" i="21"/>
  <c r="L38" i="21" s="1"/>
  <c r="AE70" i="21" l="1"/>
  <c r="Y72" i="21"/>
  <c r="Y70" i="21"/>
  <c r="V17" i="21" l="1"/>
  <c r="J17" i="21" s="1"/>
  <c r="L17" i="21" s="1"/>
  <c r="L10" i="21" s="1"/>
  <c r="V10" i="21" l="1"/>
  <c r="AD57" i="21"/>
  <c r="AD55" i="21" s="1"/>
  <c r="AB43" i="21"/>
  <c r="Z43" i="21"/>
  <c r="AA72" i="21"/>
  <c r="AO130" i="25" l="1"/>
  <c r="AC72" i="21"/>
  <c r="AC70" i="21"/>
  <c r="AA70" i="21"/>
  <c r="Z44" i="21"/>
  <c r="AB44" i="21"/>
  <c r="AB41" i="21" s="1"/>
  <c r="AB46" i="21"/>
  <c r="M28" i="21" l="1"/>
  <c r="K28" i="21" s="1"/>
  <c r="T65" i="21" l="1"/>
  <c r="T8" i="21"/>
  <c r="J61" i="21"/>
  <c r="H61" i="21" s="1"/>
  <c r="J62" i="21"/>
  <c r="H62" i="21" s="1"/>
  <c r="J52" i="21"/>
  <c r="H52" i="21" s="1"/>
  <c r="J53" i="21"/>
  <c r="H53" i="21" s="1"/>
  <c r="K62" i="21"/>
  <c r="K61" i="21"/>
  <c r="K53" i="21"/>
  <c r="K52" i="21"/>
  <c r="K45" i="21"/>
  <c r="I57" i="21"/>
  <c r="J57" i="21"/>
  <c r="K57" i="21"/>
  <c r="I58" i="21"/>
  <c r="J58" i="21"/>
  <c r="K58" i="21"/>
  <c r="I59" i="21"/>
  <c r="J59" i="21"/>
  <c r="L59" i="21" s="1"/>
  <c r="K59" i="21"/>
  <c r="K56" i="21"/>
  <c r="J56" i="21"/>
  <c r="L56" i="21" s="1"/>
  <c r="I56" i="21"/>
  <c r="I50" i="21"/>
  <c r="J50" i="21"/>
  <c r="K50" i="21"/>
  <c r="I51" i="21"/>
  <c r="J51" i="21"/>
  <c r="K51" i="21"/>
  <c r="K49" i="21"/>
  <c r="J49" i="21"/>
  <c r="L49" i="21" s="1"/>
  <c r="I49" i="21"/>
  <c r="H47" i="21"/>
  <c r="I43" i="21"/>
  <c r="J43" i="21"/>
  <c r="K43" i="21"/>
  <c r="I44" i="21"/>
  <c r="J44" i="21"/>
  <c r="K44" i="21"/>
  <c r="J45" i="21"/>
  <c r="H45" i="21" s="1"/>
  <c r="J46" i="21"/>
  <c r="H46" i="21" s="1"/>
  <c r="K46" i="21"/>
  <c r="K47" i="21"/>
  <c r="K42" i="21"/>
  <c r="J42" i="21"/>
  <c r="L42" i="21" s="1"/>
  <c r="I42" i="21"/>
  <c r="I35" i="21"/>
  <c r="J35" i="21"/>
  <c r="K35" i="21"/>
  <c r="I36" i="21"/>
  <c r="J36" i="21"/>
  <c r="K36" i="21"/>
  <c r="I37" i="21"/>
  <c r="J37" i="21"/>
  <c r="L37" i="21" s="1"/>
  <c r="K37" i="21"/>
  <c r="I38" i="21"/>
  <c r="K38" i="21"/>
  <c r="I39" i="21"/>
  <c r="J39" i="21"/>
  <c r="K39" i="21"/>
  <c r="K34" i="21"/>
  <c r="J34" i="21"/>
  <c r="L34" i="21" s="1"/>
  <c r="I34" i="21"/>
  <c r="K27" i="21"/>
  <c r="K30" i="21"/>
  <c r="I28" i="21"/>
  <c r="I29" i="21"/>
  <c r="J29" i="21"/>
  <c r="L29" i="21" s="1"/>
  <c r="J30" i="21"/>
  <c r="L30" i="21" s="1"/>
  <c r="I31" i="21"/>
  <c r="J31" i="21"/>
  <c r="I32" i="21"/>
  <c r="J32" i="21"/>
  <c r="L32" i="21" s="1"/>
  <c r="J27" i="21"/>
  <c r="L27" i="21" s="1"/>
  <c r="I27" i="21"/>
  <c r="H31" i="21" l="1"/>
  <c r="H35" i="21"/>
  <c r="H43" i="21"/>
  <c r="H51" i="21"/>
  <c r="H37" i="21"/>
  <c r="H27" i="21"/>
  <c r="H29" i="21"/>
  <c r="H38" i="21"/>
  <c r="L31" i="21"/>
  <c r="H32" i="21"/>
  <c r="H28" i="21"/>
  <c r="L28" i="21"/>
  <c r="H39" i="21"/>
  <c r="H50" i="21"/>
  <c r="H36" i="21"/>
  <c r="H34" i="21"/>
  <c r="H30" i="21"/>
  <c r="H44" i="21"/>
  <c r="H58" i="21"/>
  <c r="H57" i="21"/>
  <c r="H59" i="21"/>
  <c r="L58" i="21"/>
  <c r="L57" i="21"/>
  <c r="H56" i="21"/>
  <c r="L51" i="21"/>
  <c r="L50" i="21"/>
  <c r="H49" i="21"/>
  <c r="L44" i="21"/>
  <c r="L43" i="21"/>
  <c r="H42" i="21"/>
  <c r="L36" i="21"/>
  <c r="L39" i="21"/>
  <c r="L35" i="21"/>
  <c r="H26" i="21" l="1"/>
  <c r="I26" i="21"/>
  <c r="J26" i="21"/>
  <c r="L26" i="21"/>
  <c r="M26" i="21"/>
  <c r="N26" i="21"/>
  <c r="O26" i="21"/>
  <c r="P26" i="21"/>
  <c r="Z41" i="21"/>
  <c r="I55" i="21"/>
  <c r="J55" i="21"/>
  <c r="J40" i="21" s="1"/>
  <c r="L55" i="21"/>
  <c r="M55" i="21"/>
  <c r="N55" i="21"/>
  <c r="O55" i="21"/>
  <c r="P55" i="21"/>
  <c r="P40" i="21" s="1"/>
  <c r="I48" i="21"/>
  <c r="J48" i="21"/>
  <c r="L48" i="21"/>
  <c r="M48" i="21"/>
  <c r="N48" i="21"/>
  <c r="O48" i="21"/>
  <c r="P48" i="21"/>
  <c r="Z26" i="21"/>
  <c r="Q10" i="21"/>
  <c r="AE55" i="21" l="1"/>
  <c r="AC55" i="21"/>
  <c r="AA48" i="21"/>
  <c r="AB48" i="21"/>
  <c r="AC48" i="21"/>
  <c r="AD48" i="21"/>
  <c r="AE48" i="21"/>
  <c r="AF48" i="21"/>
  <c r="Z48" i="21"/>
  <c r="AA41" i="21"/>
  <c r="AC41" i="21"/>
  <c r="AD41" i="21"/>
  <c r="AE41" i="21"/>
  <c r="AF41" i="21"/>
  <c r="AF40" i="21" s="1"/>
  <c r="AF25" i="21" s="1"/>
  <c r="AF65" i="21" s="1"/>
  <c r="Y41" i="21"/>
  <c r="Q33" i="21"/>
  <c r="R55" i="21"/>
  <c r="S55" i="21"/>
  <c r="Q55" i="21"/>
  <c r="R48" i="21"/>
  <c r="S48" i="21"/>
  <c r="Q48" i="21"/>
  <c r="Q41" i="21"/>
  <c r="E25" i="21"/>
  <c r="T55" i="21"/>
  <c r="U55" i="21"/>
  <c r="V55" i="21"/>
  <c r="W55" i="21"/>
  <c r="X55" i="21"/>
  <c r="Y55" i="21"/>
  <c r="Z55" i="21"/>
  <c r="AA55" i="21"/>
  <c r="AB55" i="21"/>
  <c r="H63" i="21"/>
  <c r="H40" i="21" s="1"/>
  <c r="H54" i="21" l="1"/>
  <c r="H48" i="21" s="1"/>
  <c r="H41" i="21"/>
  <c r="L41" i="21"/>
  <c r="M41" i="21"/>
  <c r="N41" i="21"/>
  <c r="O41" i="21"/>
  <c r="P41" i="21"/>
  <c r="R41" i="21"/>
  <c r="S41" i="21"/>
  <c r="T41" i="21"/>
  <c r="U41" i="21"/>
  <c r="V41" i="21"/>
  <c r="W41" i="21"/>
  <c r="X41" i="21"/>
  <c r="Z33" i="21"/>
  <c r="Z25" i="21" s="1"/>
  <c r="H10" i="21"/>
  <c r="I10" i="21"/>
  <c r="J10" i="21"/>
  <c r="X10" i="21"/>
  <c r="R10" i="21"/>
  <c r="S10" i="21"/>
  <c r="Z8" i="21" l="1"/>
  <c r="H33" i="21"/>
  <c r="J33" i="21" l="1"/>
  <c r="S33" i="21" l="1"/>
  <c r="Y26" i="21" l="1"/>
  <c r="AA26" i="21"/>
  <c r="Q130" i="25"/>
  <c r="Q131" i="25"/>
  <c r="Q129" i="25"/>
  <c r="K130" i="25"/>
  <c r="K131" i="25"/>
  <c r="K129" i="25"/>
  <c r="D25" i="21" l="1"/>
  <c r="G25" i="21"/>
  <c r="C25" i="21" l="1"/>
  <c r="C65" i="21" s="1"/>
  <c r="E9" i="21"/>
  <c r="F25" i="21"/>
  <c r="K63" i="21"/>
  <c r="K55" i="21" s="1"/>
  <c r="K40" i="21" s="1"/>
  <c r="K54" i="21"/>
  <c r="K48" i="21" s="1"/>
  <c r="K29" i="21"/>
  <c r="K31" i="21"/>
  <c r="K32" i="21"/>
  <c r="K26" i="21" l="1"/>
  <c r="C9" i="21"/>
  <c r="K41" i="21"/>
  <c r="K33" i="21"/>
  <c r="BA132" i="25"/>
  <c r="W132" i="25"/>
  <c r="Z132" i="25"/>
  <c r="H132" i="25"/>
  <c r="K132" i="25"/>
  <c r="N132" i="25"/>
  <c r="Q132" i="25"/>
  <c r="G9" i="21" l="1"/>
  <c r="F9" i="21"/>
  <c r="D9" i="21"/>
  <c r="U26" i="21"/>
  <c r="U33" i="21"/>
  <c r="U48" i="21"/>
  <c r="U25" i="21" l="1"/>
  <c r="E130" i="25"/>
  <c r="E131" i="25"/>
  <c r="E129" i="25"/>
  <c r="B130" i="25"/>
  <c r="B131" i="25"/>
  <c r="B129" i="25"/>
  <c r="T130" i="25"/>
  <c r="T131" i="25"/>
  <c r="T129" i="25"/>
  <c r="AQ130" i="25"/>
  <c r="AQ131" i="25"/>
  <c r="AQ129" i="25"/>
  <c r="AJ130" i="25"/>
  <c r="AJ131" i="25"/>
  <c r="AJ129" i="25"/>
  <c r="BD129" i="25" s="1"/>
  <c r="AC129" i="25"/>
  <c r="AC131" i="25"/>
  <c r="AC130" i="25"/>
  <c r="BD131" i="25" l="1"/>
  <c r="BD130" i="25"/>
  <c r="BD132" i="25" s="1"/>
  <c r="U65" i="21"/>
  <c r="U9" i="21" s="1"/>
  <c r="T132" i="25"/>
  <c r="B132" i="25"/>
  <c r="AC132" i="25"/>
  <c r="E132" i="25"/>
  <c r="V48" i="21" l="1"/>
  <c r="W48" i="21"/>
  <c r="X48" i="21"/>
  <c r="Y48" i="21"/>
  <c r="V33" i="21"/>
  <c r="W33" i="21"/>
  <c r="X33" i="21"/>
  <c r="Y33" i="21"/>
  <c r="AA33" i="21"/>
  <c r="AB33" i="21"/>
  <c r="AC33" i="21"/>
  <c r="AD33" i="21"/>
  <c r="AE33" i="21"/>
  <c r="V26" i="21"/>
  <c r="W26" i="21"/>
  <c r="X26" i="21"/>
  <c r="AB26" i="21"/>
  <c r="AB25" i="21" s="1"/>
  <c r="AC26" i="21"/>
  <c r="AD26" i="21"/>
  <c r="AE26" i="21"/>
  <c r="AB8" i="21" l="1"/>
  <c r="I41" i="21"/>
  <c r="W25" i="21"/>
  <c r="W65" i="21" s="1"/>
  <c r="AC25" i="21"/>
  <c r="AC8" i="21" s="1"/>
  <c r="AE25" i="21"/>
  <c r="AE8" i="21" s="1"/>
  <c r="AA25" i="21"/>
  <c r="AA8" i="21" s="1"/>
  <c r="AB65" i="21" l="1"/>
  <c r="AE65" i="21"/>
  <c r="AC65" i="21"/>
  <c r="AA65" i="21"/>
  <c r="Y25" i="21"/>
  <c r="Y8" i="21" l="1"/>
  <c r="Y9" i="21"/>
  <c r="Y65" i="21"/>
  <c r="R33" i="21"/>
  <c r="Q26" i="21"/>
  <c r="R26" i="21"/>
  <c r="S26" i="21"/>
  <c r="T48" i="21"/>
  <c r="AD25" i="21"/>
  <c r="AD8" i="21" s="1"/>
  <c r="X25" i="21"/>
  <c r="X9" i="21" s="1"/>
  <c r="V25" i="21"/>
  <c r="V9" i="21" s="1"/>
  <c r="AF33" i="21"/>
  <c r="T33" i="21"/>
  <c r="AF26" i="21"/>
  <c r="T26" i="21"/>
  <c r="H25" i="21"/>
  <c r="P33" i="21"/>
  <c r="O33" i="21"/>
  <c r="N33" i="21"/>
  <c r="M33" i="21"/>
  <c r="L33" i="21"/>
  <c r="I33" i="21"/>
  <c r="I25" i="21" s="1"/>
  <c r="I65" i="21" s="1"/>
  <c r="AF8" i="21" l="1"/>
  <c r="H65" i="21"/>
  <c r="H9" i="21"/>
  <c r="H8" i="21" s="1"/>
  <c r="M25" i="21"/>
  <c r="M65" i="21" s="1"/>
  <c r="AD65" i="21"/>
  <c r="Z65" i="21"/>
  <c r="J41" i="21"/>
  <c r="K25" i="21"/>
  <c r="X65" i="21"/>
  <c r="V65" i="21"/>
  <c r="T25" i="21"/>
  <c r="O25" i="21"/>
  <c r="O65" i="21" s="1"/>
  <c r="L25" i="21"/>
  <c r="P25" i="21"/>
  <c r="P65" i="21" s="1"/>
  <c r="K65" i="21" l="1"/>
  <c r="K8" i="21" s="1"/>
  <c r="K9" i="21"/>
  <c r="Q25" i="21"/>
  <c r="I8" i="21"/>
  <c r="R25" i="21"/>
  <c r="L65" i="21"/>
  <c r="L8" i="21" s="1"/>
  <c r="S25" i="21"/>
  <c r="N25" i="21"/>
  <c r="N65" i="21" s="1"/>
  <c r="P8" i="21"/>
  <c r="M9" i="21"/>
  <c r="M8" i="21"/>
  <c r="L9" i="21"/>
  <c r="O8" i="21"/>
  <c r="J25" i="21"/>
  <c r="S8" i="21" l="1"/>
  <c r="S65" i="21"/>
  <c r="R8" i="21"/>
  <c r="R65" i="21"/>
  <c r="Q8" i="21"/>
  <c r="Q65" i="21"/>
  <c r="J9" i="21"/>
  <c r="J65" i="21"/>
  <c r="J8" i="21" s="1"/>
  <c r="I9" i="21"/>
  <c r="W9" i="21"/>
</calcChain>
</file>

<file path=xl/sharedStrings.xml><?xml version="1.0" encoding="utf-8"?>
<sst xmlns="http://schemas.openxmlformats.org/spreadsheetml/2006/main" count="1020" uniqueCount="337">
  <si>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</si>
  <si>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</si>
  <si>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</si>
  <si>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</si>
  <si>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</si>
  <si>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</si>
  <si>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</si>
  <si>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</si>
  <si>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</si>
  <si>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</si>
  <si>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</si>
  <si>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</si>
  <si>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</si>
  <si>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</si>
  <si>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</si>
  <si>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</si>
  <si>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</si>
  <si>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</si>
  <si>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</si>
  <si>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</si>
  <si>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</si>
  <si>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</si>
  <si>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</si>
  <si>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</si>
  <si>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</si>
  <si>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</si>
  <si>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</si>
  <si>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</si>
  <si>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</si>
  <si>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</si>
  <si>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</si>
  <si>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</si>
  <si>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</si>
  <si>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</si>
  <si>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</si>
  <si>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</si>
  <si>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</si>
  <si>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</si>
  <si>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</si>
  <si>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</si>
  <si>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</si>
  <si>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</si>
  <si>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</si>
  <si>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</si>
  <si>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</si>
  <si>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</si>
  <si>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</si>
  <si>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</si>
  <si>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</si>
  <si>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</si>
  <si>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</si>
  <si>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</si>
  <si>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</si>
  <si>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</si>
  <si>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</si>
  <si>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</si>
  <si>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</si>
  <si>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</si>
  <si>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</si>
  <si>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</si>
  <si>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</si>
  <si>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</si>
  <si>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</si>
  <si>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</si>
  <si>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</si>
  <si>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</si>
  <si>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</si>
  <si>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</si>
  <si>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</si>
  <si>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</si>
  <si>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</si>
  <si>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</si>
  <si>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</si>
  <si>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</si>
  <si>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</si>
  <si>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</si>
  <si>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</si>
  <si>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</si>
  <si>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</si>
  <si>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</si>
  <si>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</si>
  <si>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</si>
  <si>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</si>
  <si>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</si>
  <si>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</si>
  <si>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</si>
  <si>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</si>
  <si>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</si>
  <si>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</si>
  <si>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</si>
  <si>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</si>
  <si>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</si>
  <si>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</si>
  <si>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</si>
  <si>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</si>
  <si>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</si>
  <si>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</si>
  <si>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</si>
  <si>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</si>
  <si>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</si>
  <si>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</si>
  <si>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</si>
  <si>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</si>
  <si>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</si>
  <si>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</si>
  <si>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</si>
  <si>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</si>
  <si>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</si>
  <si>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</si>
  <si>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</si>
  <si>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</si>
  <si>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</si>
  <si>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</si>
  <si>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</si>
  <si>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</si>
  <si>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</si>
  <si>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</si>
  <si>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</si>
  <si>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</si>
  <si>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</si>
  <si>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</si>
  <si>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</si>
  <si>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</si>
  <si>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</si>
  <si>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</si>
  <si>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</si>
  <si>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</si>
  <si>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</si>
  <si>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</si>
  <si>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</si>
  <si>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</si>
  <si>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</si>
  <si>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</si>
  <si>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</si>
  <si>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</si>
  <si>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</si>
  <si>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</si>
  <si>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</si>
  <si>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</si>
  <si>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</si>
  <si>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</si>
  <si>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</si>
  <si>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</si>
  <si>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</si>
  <si>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</si>
  <si>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</si>
  <si>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</si>
  <si>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</si>
  <si>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</si>
  <si>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</si>
  <si>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</si>
  <si>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</si>
  <si>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</si>
  <si>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</si>
  <si>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</si>
  <si>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</si>
  <si>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</si>
  <si>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</si>
  <si>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</si>
  <si>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</si>
  <si>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</si>
  <si>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</si>
  <si>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</si>
  <si>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</si>
  <si>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</si>
  <si>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</si>
  <si>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</si>
  <si>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</si>
  <si>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</si>
  <si>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</si>
  <si>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</si>
  <si>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</si>
  <si>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</si>
  <si>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</si>
  <si>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</si>
  <si>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</si>
  <si>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</si>
  <si>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</si>
  <si>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</si>
  <si>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</si>
  <si>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</si>
  <si>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</si>
  <si>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</si>
  <si>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</si>
  <si>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</si>
  <si>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</si>
  <si>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</si>
  <si>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</si>
  <si>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Обучение по дисциплинам и междисциплинарным курсам, самостоятельная работа</t>
  </si>
  <si>
    <t>Общеобразовательный цикл</t>
  </si>
  <si>
    <t>СОГЛАСОВАНО</t>
  </si>
  <si>
    <t>Представители  работодателя:</t>
  </si>
  <si>
    <t>Директор ГБПОУ МО «Щелковский колледж»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</si>
  <si>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</si>
  <si>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</si>
  <si>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</si>
  <si>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</si>
  <si>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</si>
  <si>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</si>
  <si>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</si>
  <si>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</si>
  <si>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</si>
  <si>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</si>
  <si>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</si>
  <si>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</si>
  <si>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</si>
  <si>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</si>
  <si>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</si>
  <si>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3. План учебного процессаТОП-50 социально-экономический профиль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</si>
  <si>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</si>
  <si>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</si>
  <si>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</si>
  <si>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</si>
  <si>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</si>
  <si>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</si>
  <si>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</si>
  <si>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</si>
  <si>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</si>
  <si>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</si>
  <si>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</si>
  <si>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Документационное обеспечение управления</t>
  </si>
  <si>
    <t>Безопасность жизнедеятельности</t>
  </si>
  <si>
    <t>П.00</t>
  </si>
  <si>
    <t>Профессиональный цикл</t>
  </si>
  <si>
    <t>ПМ.01.Э</t>
  </si>
  <si>
    <t>Экзамен по модулю</t>
  </si>
  <si>
    <t>УП.02</t>
  </si>
  <si>
    <t>ПП.02</t>
  </si>
  <si>
    <t>ПМ.03</t>
  </si>
  <si>
    <t>Квалификационный экзамен</t>
  </si>
  <si>
    <t>Итого:</t>
  </si>
  <si>
    <t>: :</t>
  </si>
  <si>
    <t>1 Календарный учебный график 38.02.01 Экономика и бухгелтерский учет (по отраслям)</t>
  </si>
  <si>
    <t>2г 10м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</si>
  <si>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</si>
  <si>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</si>
  <si>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</si>
  <si>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</si>
  <si>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</si>
  <si>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</si>
  <si>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_____________________В.Д. Кратштейн</t>
  </si>
  <si>
    <t>Проведе-ние</t>
  </si>
  <si>
    <t>Обществознание</t>
  </si>
  <si>
    <t>География</t>
  </si>
  <si>
    <t xml:space="preserve">Иностранный язык  </t>
  </si>
  <si>
    <t>Информатика</t>
  </si>
  <si>
    <t>ВПР</t>
  </si>
  <si>
    <t>Физика</t>
  </si>
  <si>
    <t>Химия</t>
  </si>
  <si>
    <t>Биология</t>
  </si>
  <si>
    <t>Индивидуальный проект</t>
  </si>
  <si>
    <t>В том числе в форме практической подготовки</t>
  </si>
  <si>
    <t>Государственная итоговая аттестация (с 18.05 по 28.06)</t>
  </si>
  <si>
    <t>32/40</t>
  </si>
  <si>
    <t>Индивидуальный проект*</t>
  </si>
  <si>
    <t>40.02.04</t>
  </si>
  <si>
    <t>Юриспруденция</t>
  </si>
  <si>
    <t>юрист</t>
  </si>
  <si>
    <t xml:space="preserve"> </t>
  </si>
  <si>
    <r>
      <t> </t>
    </r>
    <r>
      <rPr>
        <sz val="10"/>
        <color indexed="8"/>
        <rFont val="Times New Roman"/>
        <family val="1"/>
        <charset val="204"/>
      </rPr>
      <t>32</t>
    </r>
  </si>
  <si>
    <t>2 </t>
  </si>
  <si>
    <r>
      <t> </t>
    </r>
    <r>
      <rPr>
        <sz val="10"/>
        <color indexed="8"/>
        <rFont val="Times New Roman"/>
        <family val="1"/>
        <charset val="204"/>
      </rPr>
      <t>2</t>
    </r>
  </si>
  <si>
    <t xml:space="preserve">Социально-гуманитарный цикл </t>
  </si>
  <si>
    <t>СГ.00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</si>
  <si>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</si>
  <si>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</si>
  <si>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</si>
  <si>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</si>
  <si>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</si>
  <si>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</si>
  <si>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</si>
  <si>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</si>
  <si>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</si>
  <si>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Теория государства и права</t>
  </si>
  <si>
    <t>Конституционное право России</t>
  </si>
  <si>
    <t>Административное право</t>
  </si>
  <si>
    <t>Гражданское право</t>
  </si>
  <si>
    <t>ПМ.01</t>
  </si>
  <si>
    <t xml:space="preserve">Правоприменительная деятельность </t>
  </si>
  <si>
    <t>МДК 01.01</t>
  </si>
  <si>
    <t>Административный процесс</t>
  </si>
  <si>
    <t>МДК 01.02</t>
  </si>
  <si>
    <t>Трудовое право</t>
  </si>
  <si>
    <t>МДК 01.03</t>
  </si>
  <si>
    <t>Гражданский процесс</t>
  </si>
  <si>
    <t>УП.01</t>
  </si>
  <si>
    <t>ПП.01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</si>
  <si>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</si>
  <si>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Правоохранительная деятельность</t>
  </si>
  <si>
    <t>МДК 02.01</t>
  </si>
  <si>
    <t>Судоустройство и правоохранительные органы</t>
  </si>
  <si>
    <t>МДК 02.02</t>
  </si>
  <si>
    <t xml:space="preserve">Уголовный процесс </t>
  </si>
  <si>
    <t>МДК 02.03</t>
  </si>
  <si>
    <t>Уголовное право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</si>
  <si>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</si>
  <si>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</si>
  <si>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</si>
  <si>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</si>
  <si>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</si>
  <si>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Организационно-техническое обеспечение работы судов</t>
  </si>
  <si>
    <t>Информационные технологии в юридической деятельности</t>
  </si>
  <si>
    <t>Судебное делопроизводство</t>
  </si>
  <si>
    <t>Обеспечение рассмотрения судебных дел</t>
  </si>
  <si>
    <t xml:space="preserve">Основы организационно-технического обеспечения деятельности судов </t>
  </si>
  <si>
    <t xml:space="preserve">Архивное дело в суде </t>
  </si>
  <si>
    <t>МДК 03.04</t>
  </si>
  <si>
    <t>5к</t>
  </si>
  <si>
    <t>2        семестр    22 недели</t>
  </si>
  <si>
    <t>5      семестр  12/1/3   недель</t>
  </si>
  <si>
    <t>ПМ.03.ЭК</t>
  </si>
  <si>
    <t>3,4,5,6</t>
  </si>
  <si>
    <t>3       семестр   16 недель</t>
  </si>
  <si>
    <t>4        семестр 16/2/5   недель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</si>
  <si>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</si>
  <si>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</si>
  <si>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</si>
  <si>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</si>
  <si>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</si>
  <si>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</si>
  <si>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</si>
  <si>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</si>
  <si>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</si>
  <si>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</si>
  <si>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</si>
  <si>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</si>
  <si>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</si>
  <si>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</si>
  <si>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Основы безопасности и защиты Родины</t>
  </si>
  <si>
    <t>2026</t>
  </si>
  <si>
    <r>
      <t>«  ___  »</t>
    </r>
    <r>
      <rPr>
        <u/>
        <sz val="12"/>
        <rFont val="Times New Roman"/>
        <family val="1"/>
        <charset val="204"/>
      </rPr>
      <t xml:space="preserve">     ___________     </t>
    </r>
    <r>
      <rPr>
        <sz val="12"/>
        <rFont val="Times New Roman"/>
        <family val="1"/>
        <charset val="204"/>
      </rPr>
      <t>2026  г.</t>
    </r>
  </si>
  <si>
    <t>«  ___  »     ___________     2026  г.</t>
  </si>
  <si>
    <t>6611в/7611в</t>
  </si>
  <si>
    <t>ПМ.02.ЭК</t>
  </si>
  <si>
    <t>МДК 03.05</t>
  </si>
  <si>
    <t>Интеллектуальная обработка данных и бизнес-аналитика</t>
  </si>
  <si>
    <r>
      <t xml:space="preserve">6      семестр 10/2/5/6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</si>
</sst>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8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FF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0"/>
      <name val="Tahoma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EEAF6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71">
    <xf numFmtId="0" fontId="0" fillId="0" borderId="0" xfId="0"/>
    <xf numFmtId="0" fontId="1" fillId="0" borderId="0" xfId="4"/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2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23" fillId="0" borderId="0" xfId="0" applyFont="1"/>
    <xf numFmtId="0" fontId="24" fillId="0" borderId="0" xfId="0" applyFont="1"/>
    <xf numFmtId="0" fontId="12" fillId="0" borderId="0" xfId="0" applyFont="1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5" fillId="0" borderId="0" xfId="4" applyFont="1"/>
    <xf numFmtId="0" fontId="26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3" borderId="5" xfId="0" applyNumberFormat="1" applyFont="1" applyFill="1" applyBorder="1" applyAlignment="1" applyProtection="1">
      <alignment horizontal="center" textRotation="90" wrapText="1"/>
    </xf>
    <xf numFmtId="0" fontId="11" fillId="3" borderId="6" xfId="0" applyNumberFormat="1" applyFont="1" applyFill="1" applyBorder="1" applyAlignment="1" applyProtection="1">
      <alignment horizontal="center" textRotation="90" wrapText="1"/>
    </xf>
    <xf numFmtId="0" fontId="11" fillId="3" borderId="7" xfId="0" applyNumberFormat="1" applyFont="1" applyFill="1" applyBorder="1" applyAlignment="1" applyProtection="1">
      <alignment horizontal="center" textRotation="90" wrapText="1"/>
    </xf>
    <xf numFmtId="0" fontId="11" fillId="3" borderId="8" xfId="0" applyNumberFormat="1" applyFont="1" applyFill="1" applyBorder="1" applyAlignment="1" applyProtection="1">
      <alignment horizontal="center" textRotation="90" wrapText="1"/>
    </xf>
    <xf numFmtId="0" fontId="11" fillId="3" borderId="14" xfId="0" applyNumberFormat="1" applyFont="1" applyFill="1" applyBorder="1" applyAlignment="1" applyProtection="1">
      <alignment horizontal="center" textRotation="90" wrapText="1"/>
    </xf>
    <xf numFmtId="0" fontId="11" fillId="3" borderId="12" xfId="0" applyNumberFormat="1" applyFont="1" applyFill="1" applyBorder="1" applyAlignment="1" applyProtection="1">
      <alignment horizontal="center" textRotation="90" wrapText="1"/>
    </xf>
    <xf numFmtId="0" fontId="11" fillId="3" borderId="3" xfId="0" applyNumberFormat="1" applyFont="1" applyFill="1" applyBorder="1" applyAlignment="1" applyProtection="1">
      <alignment horizontal="center" textRotation="90" wrapText="1"/>
    </xf>
    <xf numFmtId="0" fontId="11" fillId="3" borderId="2" xfId="0" applyNumberFormat="1" applyFont="1" applyFill="1" applyBorder="1" applyAlignment="1" applyProtection="1">
      <alignment horizontal="center" textRotation="90" wrapText="1"/>
    </xf>
    <xf numFmtId="0" fontId="11" fillId="3" borderId="15" xfId="0" applyNumberFormat="1" applyFont="1" applyFill="1" applyBorder="1" applyAlignment="1" applyProtection="1">
      <alignment horizontal="center" textRotation="90" wrapText="1"/>
    </xf>
    <xf numFmtId="0" fontId="11" fillId="3" borderId="16" xfId="0" applyNumberFormat="1" applyFont="1" applyFill="1" applyBorder="1" applyAlignment="1" applyProtection="1">
      <alignment horizontal="center" textRotation="90" wrapText="1"/>
    </xf>
    <xf numFmtId="0" fontId="12" fillId="0" borderId="47" xfId="0" applyNumberFormat="1" applyFont="1" applyFill="1" applyBorder="1" applyAlignment="1" applyProtection="1">
      <alignment horizontal="center" vertical="center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2" fillId="3" borderId="3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1" fillId="0" borderId="48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5" fillId="0" borderId="55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justify" vertical="center" wrapText="1"/>
    </xf>
    <xf numFmtId="0" fontId="30" fillId="5" borderId="10" xfId="0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3" borderId="1" xfId="4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textRotation="90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8" fillId="3" borderId="1" xfId="4" applyFont="1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left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2" fillId="3" borderId="14" xfId="0" applyNumberFormat="1" applyFont="1" applyFill="1" applyBorder="1" applyAlignment="1" applyProtection="1">
      <alignment horizontal="center" vertical="center"/>
    </xf>
    <xf numFmtId="0" fontId="12" fillId="3" borderId="12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10" xfId="0" applyNumberFormat="1" applyFont="1" applyFill="1" applyBorder="1" applyAlignment="1" applyProtection="1">
      <alignment horizontal="center" vertical="center"/>
    </xf>
    <xf numFmtId="0" fontId="12" fillId="3" borderId="2" xfId="0" applyNumberFormat="1" applyFont="1" applyFill="1" applyBorder="1" applyAlignment="1" applyProtection="1">
      <alignment horizontal="center" vertical="center"/>
    </xf>
    <xf numFmtId="3" fontId="30" fillId="3" borderId="14" xfId="0" applyNumberFormat="1" applyFont="1" applyFill="1" applyBorder="1" applyAlignment="1" applyProtection="1">
      <alignment horizontal="center" vertical="center"/>
    </xf>
    <xf numFmtId="3" fontId="30" fillId="3" borderId="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2" fillId="0" borderId="43" xfId="0" applyNumberFormat="1" applyFont="1" applyFill="1" applyBorder="1" applyAlignment="1" applyProtection="1">
      <alignment horizontal="center" vertical="center" textRotation="90" wrapText="1"/>
    </xf>
    <xf numFmtId="0" fontId="12" fillId="3" borderId="54" xfId="0" applyFont="1" applyFill="1" applyBorder="1" applyAlignment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8" fillId="0" borderId="38" xfId="0" applyNumberFormat="1" applyFont="1" applyFill="1" applyBorder="1" applyAlignment="1" applyProtection="1">
      <alignment horizontal="center" vertical="center"/>
    </xf>
    <xf numFmtId="0" fontId="18" fillId="0" borderId="33" xfId="0" applyNumberFormat="1" applyFont="1" applyFill="1" applyBorder="1" applyAlignment="1" applyProtection="1">
      <alignment horizontal="center" vertical="center"/>
    </xf>
    <xf numFmtId="0" fontId="1" fillId="3" borderId="0" xfId="4" applyFill="1"/>
    <xf numFmtId="0" fontId="5" fillId="3" borderId="34" xfId="4" applyFont="1" applyFill="1" applyBorder="1" applyAlignment="1" applyProtection="1">
      <alignment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2" fillId="3" borderId="9" xfId="0" applyNumberFormat="1" applyFont="1" applyFill="1" applyBorder="1" applyAlignment="1" applyProtection="1">
      <alignment horizontal="center" vertical="center"/>
    </xf>
    <xf numFmtId="0" fontId="30" fillId="0" borderId="14" xfId="0" applyFont="1" applyBorder="1" applyAlignment="1">
      <alignment horizontal="center" vertical="top"/>
    </xf>
    <xf numFmtId="0" fontId="30" fillId="0" borderId="3" xfId="0" applyFont="1" applyBorder="1" applyAlignment="1">
      <alignment horizontal="left" vertical="top" wrapText="1"/>
    </xf>
    <xf numFmtId="164" fontId="30" fillId="3" borderId="16" xfId="0" applyNumberFormat="1" applyFont="1" applyFill="1" applyBorder="1" applyAlignment="1">
      <alignment horizontal="center" vertical="center" wrapText="1"/>
    </xf>
    <xf numFmtId="164" fontId="30" fillId="3" borderId="12" xfId="0" applyNumberFormat="1" applyFont="1" applyFill="1" applyBorder="1" applyAlignment="1">
      <alignment horizontal="center" vertical="center" wrapText="1"/>
    </xf>
    <xf numFmtId="164" fontId="30" fillId="3" borderId="3" xfId="0" applyNumberFormat="1" applyFont="1" applyFill="1" applyBorder="1" applyAlignment="1">
      <alignment horizontal="center" vertical="center" wrapText="1"/>
    </xf>
    <xf numFmtId="164" fontId="30" fillId="3" borderId="14" xfId="0" applyNumberFormat="1" applyFont="1" applyFill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top"/>
    </xf>
    <xf numFmtId="3" fontId="30" fillId="3" borderId="26" xfId="0" applyNumberFormat="1" applyFont="1" applyFill="1" applyBorder="1" applyAlignment="1">
      <alignment horizontal="center" vertical="center"/>
    </xf>
    <xf numFmtId="3" fontId="30" fillId="3" borderId="53" xfId="0" applyNumberFormat="1" applyFont="1" applyFill="1" applyBorder="1" applyAlignment="1">
      <alignment horizontal="center" vertical="center"/>
    </xf>
    <xf numFmtId="3" fontId="30" fillId="3" borderId="41" xfId="0" applyNumberFormat="1" applyFont="1" applyFill="1" applyBorder="1" applyAlignment="1">
      <alignment horizontal="center" vertical="center"/>
    </xf>
    <xf numFmtId="3" fontId="30" fillId="3" borderId="12" xfId="0" applyNumberFormat="1" applyFont="1" applyFill="1" applyBorder="1" applyAlignment="1">
      <alignment horizontal="center" vertical="center"/>
    </xf>
    <xf numFmtId="3" fontId="30" fillId="3" borderId="2" xfId="0" applyNumberFormat="1" applyFont="1" applyFill="1" applyBorder="1" applyAlignment="1">
      <alignment horizontal="center" vertical="center"/>
    </xf>
    <xf numFmtId="3" fontId="30" fillId="3" borderId="14" xfId="0" applyNumberFormat="1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30" fillId="0" borderId="20" xfId="0" applyNumberFormat="1" applyFont="1" applyFill="1" applyBorder="1" applyAlignment="1" applyProtection="1">
      <alignment horizontal="center" vertical="center"/>
    </xf>
    <xf numFmtId="0" fontId="30" fillId="0" borderId="31" xfId="0" applyNumberFormat="1" applyFont="1" applyFill="1" applyBorder="1" applyAlignment="1" applyProtection="1">
      <alignment horizontal="center" vertical="center"/>
    </xf>
    <xf numFmtId="3" fontId="30" fillId="3" borderId="0" xfId="0" applyNumberFormat="1" applyFont="1" applyFill="1" applyBorder="1" applyAlignment="1">
      <alignment horizontal="center" vertical="center"/>
    </xf>
    <xf numFmtId="3" fontId="30" fillId="3" borderId="42" xfId="0" applyNumberFormat="1" applyFont="1" applyFill="1" applyBorder="1" applyAlignment="1">
      <alignment horizontal="center" vertical="center"/>
    </xf>
    <xf numFmtId="0" fontId="12" fillId="3" borderId="29" xfId="0" applyNumberFormat="1" applyFont="1" applyFill="1" applyBorder="1" applyAlignment="1" applyProtection="1">
      <alignment horizontal="center" vertical="center"/>
    </xf>
    <xf numFmtId="0" fontId="12" fillId="3" borderId="25" xfId="0" applyNumberFormat="1" applyFont="1" applyFill="1" applyBorder="1" applyAlignment="1" applyProtection="1">
      <alignment horizontal="center" vertical="center"/>
    </xf>
    <xf numFmtId="164" fontId="30" fillId="3" borderId="45" xfId="0" applyNumberFormat="1" applyFont="1" applyFill="1" applyBorder="1" applyAlignment="1" applyProtection="1">
      <alignment horizontal="center" vertical="center"/>
    </xf>
    <xf numFmtId="0" fontId="1" fillId="4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2" fillId="0" borderId="28" xfId="0" applyNumberFormat="1" applyFont="1" applyFill="1" applyBorder="1" applyAlignment="1" applyProtection="1">
      <alignment horizontal="center" vertical="center" textRotation="90" wrapText="1"/>
    </xf>
    <xf numFmtId="0" fontId="12" fillId="3" borderId="17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NumberFormat="1" applyFont="1" applyFill="1" applyBorder="1" applyAlignment="1" applyProtection="1">
      <alignment horizontal="center" vertical="center"/>
    </xf>
    <xf numFmtId="0" fontId="0" fillId="7" borderId="0" xfId="0" applyFill="1"/>
    <xf numFmtId="0" fontId="19" fillId="7" borderId="1" xfId="4" applyNumberFormat="1" applyFont="1" applyFill="1" applyBorder="1" applyAlignment="1" applyProtection="1">
      <alignment horizontal="center" vertical="center"/>
      <protection locked="0"/>
    </xf>
    <xf numFmtId="0" fontId="15" fillId="8" borderId="2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8" fillId="8" borderId="1" xfId="0" applyNumberFormat="1" applyFont="1" applyFill="1" applyBorder="1" applyAlignment="1" applyProtection="1">
      <alignment horizontal="center" vertical="center"/>
    </xf>
    <xf numFmtId="0" fontId="0" fillId="8" borderId="0" xfId="0" applyFill="1"/>
    <xf numFmtId="0" fontId="19" fillId="8" borderId="1" xfId="4" applyNumberFormat="1" applyFont="1" applyFill="1" applyBorder="1" applyAlignment="1" applyProtection="1">
      <alignment horizontal="center" vertical="center"/>
      <protection locked="0"/>
    </xf>
    <xf numFmtId="0" fontId="23" fillId="8" borderId="0" xfId="0" applyFont="1" applyFill="1"/>
    <xf numFmtId="164" fontId="19" fillId="0" borderId="10" xfId="0" applyNumberFormat="1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31" fillId="0" borderId="1" xfId="4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center"/>
    </xf>
    <xf numFmtId="3" fontId="30" fillId="0" borderId="1" xfId="0" applyNumberFormat="1" applyFont="1" applyFill="1" applyBorder="1" applyAlignment="1" applyProtection="1">
      <alignment horizontal="center" vertical="center"/>
    </xf>
    <xf numFmtId="164" fontId="30" fillId="0" borderId="1" xfId="0" applyNumberFormat="1" applyFont="1" applyFill="1" applyBorder="1" applyAlignment="1" applyProtection="1">
      <alignment horizontal="center" vertical="center"/>
    </xf>
    <xf numFmtId="164" fontId="31" fillId="0" borderId="1" xfId="0" applyNumberFormat="1" applyFont="1" applyFill="1" applyBorder="1" applyAlignment="1" applyProtection="1">
      <alignment horizontal="center" vertical="center"/>
    </xf>
    <xf numFmtId="0" fontId="30" fillId="3" borderId="57" xfId="0" applyNumberFormat="1" applyFont="1" applyFill="1" applyBorder="1" applyAlignment="1" applyProtection="1">
      <alignment horizontal="center" vertical="center"/>
    </xf>
    <xf numFmtId="3" fontId="30" fillId="3" borderId="57" xfId="0" applyNumberFormat="1" applyFont="1" applyFill="1" applyBorder="1" applyAlignment="1" applyProtection="1">
      <alignment horizontal="center" vertical="center"/>
    </xf>
    <xf numFmtId="0" fontId="30" fillId="3" borderId="17" xfId="0" applyNumberFormat="1" applyFont="1" applyFill="1" applyBorder="1" applyAlignment="1" applyProtection="1">
      <alignment horizontal="center" vertical="center"/>
    </xf>
    <xf numFmtId="0" fontId="30" fillId="0" borderId="39" xfId="0" applyNumberFormat="1" applyFont="1" applyFill="1" applyBorder="1" applyAlignment="1" applyProtection="1">
      <alignment horizontal="center" vertical="center"/>
    </xf>
    <xf numFmtId="3" fontId="30" fillId="0" borderId="39" xfId="0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/>
    </xf>
    <xf numFmtId="0" fontId="31" fillId="6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53" xfId="0" applyFont="1" applyBorder="1" applyAlignment="1">
      <alignment horizontal="left" vertical="top" wrapText="1"/>
    </xf>
    <xf numFmtId="0" fontId="29" fillId="6" borderId="33" xfId="0" applyFont="1" applyFill="1" applyBorder="1" applyAlignment="1">
      <alignment vertical="center"/>
    </xf>
    <xf numFmtId="0" fontId="13" fillId="0" borderId="0" xfId="0" applyFont="1" applyBorder="1"/>
    <xf numFmtId="0" fontId="19" fillId="0" borderId="1" xfId="0" applyFont="1" applyBorder="1" applyAlignment="1">
      <alignment horizontal="justify" vertical="center" wrapText="1"/>
    </xf>
    <xf numFmtId="0" fontId="30" fillId="0" borderId="1" xfId="0" applyFont="1" applyBorder="1" applyAlignment="1">
      <alignment horizontal="justify" vertical="center" wrapText="1"/>
    </xf>
    <xf numFmtId="0" fontId="34" fillId="0" borderId="38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18" fillId="0" borderId="38" xfId="0" applyFont="1" applyBorder="1" applyAlignment="1">
      <alignment horizontal="justify" vertical="center" wrapText="1"/>
    </xf>
    <xf numFmtId="0" fontId="31" fillId="0" borderId="38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justify" vertical="center" wrapText="1"/>
    </xf>
    <xf numFmtId="0" fontId="31" fillId="7" borderId="1" xfId="0" applyFont="1" applyFill="1" applyBorder="1" applyAlignment="1">
      <alignment horizontal="justify" vertical="center" wrapText="1"/>
    </xf>
    <xf numFmtId="49" fontId="30" fillId="3" borderId="3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/>
    </xf>
    <xf numFmtId="0" fontId="28" fillId="0" borderId="33" xfId="0" applyFont="1" applyBorder="1" applyAlignment="1">
      <alignment wrapText="1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vertical="top" wrapText="1"/>
    </xf>
    <xf numFmtId="0" fontId="15" fillId="0" borderId="40" xfId="0" applyFont="1" applyBorder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/>
    <xf numFmtId="0" fontId="23" fillId="0" borderId="0" xfId="0" applyFont="1" applyFill="1"/>
    <xf numFmtId="0" fontId="30" fillId="9" borderId="2" xfId="0" applyFont="1" applyFill="1" applyBorder="1" applyAlignment="1">
      <alignment vertical="center" wrapText="1"/>
    </xf>
    <xf numFmtId="0" fontId="14" fillId="9" borderId="15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vertical="center" wrapText="1"/>
    </xf>
    <xf numFmtId="0" fontId="14" fillId="10" borderId="27" xfId="0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 applyProtection="1">
      <alignment horizontal="center" vertical="center"/>
    </xf>
    <xf numFmtId="0" fontId="12" fillId="3" borderId="48" xfId="0" applyNumberFormat="1" applyFont="1" applyFill="1" applyBorder="1" applyAlignment="1" applyProtection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7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164" fontId="30" fillId="3" borderId="19" xfId="0" applyNumberFormat="1" applyFont="1" applyFill="1" applyBorder="1" applyAlignment="1" applyProtection="1">
      <alignment horizontal="center" vertical="center"/>
    </xf>
    <xf numFmtId="164" fontId="31" fillId="0" borderId="21" xfId="4" applyNumberFormat="1" applyFont="1" applyFill="1" applyBorder="1" applyAlignment="1" applyProtection="1">
      <alignment horizontal="center" vertical="center"/>
      <protection locked="0"/>
    </xf>
    <xf numFmtId="164" fontId="30" fillId="0" borderId="21" xfId="0" applyNumberFormat="1" applyFont="1" applyFill="1" applyBorder="1" applyAlignment="1" applyProtection="1">
      <alignment horizontal="center" vertical="center"/>
    </xf>
    <xf numFmtId="164" fontId="31" fillId="0" borderId="21" xfId="0" applyNumberFormat="1" applyFont="1" applyFill="1" applyBorder="1" applyAlignment="1" applyProtection="1">
      <alignment horizontal="center" vertical="center"/>
    </xf>
    <xf numFmtId="164" fontId="31" fillId="0" borderId="30" xfId="0" applyNumberFormat="1" applyFont="1" applyFill="1" applyBorder="1" applyAlignment="1" applyProtection="1">
      <alignment horizontal="center" vertical="center"/>
    </xf>
    <xf numFmtId="0" fontId="35" fillId="6" borderId="33" xfId="0" applyFont="1" applyFill="1" applyBorder="1" applyAlignment="1">
      <alignment horizontal="center" vertical="center"/>
    </xf>
    <xf numFmtId="164" fontId="30" fillId="3" borderId="33" xfId="0" applyNumberFormat="1" applyFont="1" applyFill="1" applyBorder="1" applyAlignment="1" applyProtection="1">
      <alignment horizontal="center" vertical="center"/>
    </xf>
    <xf numFmtId="3" fontId="30" fillId="3" borderId="43" xfId="0" applyNumberFormat="1" applyFont="1" applyFill="1" applyBorder="1" applyAlignment="1">
      <alignment horizontal="center" vertical="center"/>
    </xf>
    <xf numFmtId="3" fontId="30" fillId="3" borderId="52" xfId="0" applyNumberFormat="1" applyFont="1" applyFill="1" applyBorder="1" applyAlignment="1">
      <alignment horizontal="center" vertical="center"/>
    </xf>
    <xf numFmtId="3" fontId="30" fillId="3" borderId="54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9" fillId="5" borderId="14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3" fillId="0" borderId="0" xfId="0" applyFont="1" applyFill="1"/>
    <xf numFmtId="0" fontId="18" fillId="3" borderId="33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8" fillId="0" borderId="61" xfId="0" applyFont="1" applyBorder="1" applyAlignment="1">
      <alignment horizontal="center" vertical="center"/>
    </xf>
    <xf numFmtId="0" fontId="15" fillId="0" borderId="33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4" fillId="0" borderId="10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0" borderId="5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vertical="center" wrapText="1"/>
    </xf>
    <xf numFmtId="0" fontId="45" fillId="11" borderId="4" xfId="0" applyFont="1" applyFill="1" applyBorder="1" applyAlignment="1">
      <alignment vertical="center" wrapText="1"/>
    </xf>
    <xf numFmtId="0" fontId="18" fillId="0" borderId="40" xfId="0" applyFont="1" applyBorder="1" applyAlignment="1">
      <alignment horizontal="justify" vertical="center" wrapText="1"/>
    </xf>
    <xf numFmtId="0" fontId="15" fillId="0" borderId="61" xfId="0" applyFont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8" borderId="33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vertical="center" wrapText="1"/>
    </xf>
    <xf numFmtId="0" fontId="18" fillId="8" borderId="33" xfId="0" applyFont="1" applyFill="1" applyBorder="1" applyAlignment="1">
      <alignment horizontal="justify" vertical="center" wrapText="1"/>
    </xf>
    <xf numFmtId="0" fontId="31" fillId="8" borderId="33" xfId="0" applyFont="1" applyFill="1" applyBorder="1" applyAlignment="1">
      <alignment horizontal="justify" vertical="center" wrapText="1"/>
    </xf>
    <xf numFmtId="0" fontId="15" fillId="8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vertical="center" wrapText="1"/>
    </xf>
    <xf numFmtId="0" fontId="28" fillId="5" borderId="14" xfId="0" applyFont="1" applyFill="1" applyBorder="1"/>
    <xf numFmtId="0" fontId="30" fillId="5" borderId="2" xfId="0" applyFont="1" applyFill="1" applyBorder="1" applyAlignment="1">
      <alignment horizontal="left" vertical="top"/>
    </xf>
    <xf numFmtId="0" fontId="30" fillId="5" borderId="14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3" fontId="30" fillId="5" borderId="2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>
      <alignment horizontal="center" vertical="center"/>
    </xf>
    <xf numFmtId="3" fontId="30" fillId="5" borderId="16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 applyProtection="1">
      <alignment horizontal="center" vertical="center"/>
    </xf>
    <xf numFmtId="3" fontId="30" fillId="5" borderId="15" xfId="0" applyNumberFormat="1" applyFont="1" applyFill="1" applyBorder="1" applyAlignment="1" applyProtection="1">
      <alignment horizontal="center" vertical="center"/>
    </xf>
    <xf numFmtId="0" fontId="30" fillId="5" borderId="2" xfId="0" applyNumberFormat="1" applyFont="1" applyFill="1" applyBorder="1" applyAlignment="1" applyProtection="1">
      <alignment horizontal="center" vertical="center"/>
    </xf>
    <xf numFmtId="0" fontId="30" fillId="5" borderId="15" xfId="0" applyNumberFormat="1" applyFont="1" applyFill="1" applyBorder="1" applyAlignment="1" applyProtection="1">
      <alignment horizontal="center" vertical="center"/>
    </xf>
    <xf numFmtId="0" fontId="30" fillId="5" borderId="14" xfId="0" applyNumberFormat="1" applyFont="1" applyFill="1" applyBorder="1" applyAlignment="1" applyProtection="1">
      <alignment horizontal="center" vertical="center"/>
    </xf>
    <xf numFmtId="0" fontId="31" fillId="0" borderId="33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49" xfId="0" applyFont="1" applyFill="1" applyBorder="1" applyAlignment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164" fontId="30" fillId="0" borderId="12" xfId="0" applyNumberFormat="1" applyFont="1" applyFill="1" applyBorder="1" applyAlignment="1">
      <alignment horizontal="center" vertical="center" wrapText="1"/>
    </xf>
    <xf numFmtId="3" fontId="30" fillId="0" borderId="53" xfId="0" applyNumberFormat="1" applyFont="1" applyFill="1" applyBorder="1" applyAlignment="1">
      <alignment horizontal="center" vertical="center"/>
    </xf>
    <xf numFmtId="164" fontId="12" fillId="0" borderId="33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12" fillId="0" borderId="38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64" fontId="12" fillId="0" borderId="40" xfId="0" applyNumberFormat="1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0" fillId="0" borderId="39" xfId="0" applyFill="1" applyBorder="1"/>
    <xf numFmtId="164" fontId="31" fillId="0" borderId="39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>
      <alignment horizontal="justify" vertical="center" wrapText="1"/>
    </xf>
    <xf numFmtId="0" fontId="15" fillId="12" borderId="1" xfId="0" applyFont="1" applyFill="1" applyBorder="1" applyAlignment="1">
      <alignment vertical="center" wrapText="1"/>
    </xf>
    <xf numFmtId="0" fontId="46" fillId="12" borderId="1" xfId="0" applyFont="1" applyFill="1" applyBorder="1" applyAlignment="1">
      <alignment vertical="center" wrapText="1"/>
    </xf>
    <xf numFmtId="0" fontId="46" fillId="7" borderId="1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/>
    </xf>
    <xf numFmtId="0" fontId="3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41" fillId="6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7" fillId="6" borderId="33" xfId="0" applyFont="1" applyFill="1" applyBorder="1" applyAlignment="1">
      <alignment vertical="center"/>
    </xf>
    <xf numFmtId="0" fontId="39" fillId="6" borderId="33" xfId="0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3" fontId="30" fillId="5" borderId="10" xfId="0" applyNumberFormat="1" applyFont="1" applyFill="1" applyBorder="1" applyAlignment="1" applyProtection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6" borderId="38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42" fillId="0" borderId="38" xfId="0" applyFont="1" applyFill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164" fontId="12" fillId="8" borderId="33" xfId="0" applyNumberFormat="1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164" fontId="12" fillId="7" borderId="33" xfId="0" applyNumberFormat="1" applyFont="1" applyFill="1" applyBorder="1" applyAlignment="1">
      <alignment horizontal="center" vertical="center"/>
    </xf>
    <xf numFmtId="3" fontId="30" fillId="5" borderId="15" xfId="0" applyNumberFormat="1" applyFont="1" applyFill="1" applyBorder="1" applyAlignment="1">
      <alignment horizontal="center" vertical="center"/>
    </xf>
    <xf numFmtId="0" fontId="34" fillId="6" borderId="3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vertical="center"/>
    </xf>
    <xf numFmtId="0" fontId="37" fillId="6" borderId="1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vertical="top" wrapText="1"/>
    </xf>
    <xf numFmtId="0" fontId="47" fillId="3" borderId="0" xfId="4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0" borderId="34" xfId="4" applyNumberFormat="1" applyFont="1" applyFill="1" applyBorder="1" applyAlignment="1" applyProtection="1">
      <alignment horizontal="left" vertical="center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7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center" vertical="center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6" fillId="4" borderId="1" xfId="4" applyFont="1" applyFill="1" applyBorder="1" applyAlignment="1" applyProtection="1">
      <alignment horizontal="center" vertical="center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1" fillId="3" borderId="0" xfId="4" applyFill="1"/>
    <xf numFmtId="0" fontId="4" fillId="4" borderId="0" xfId="4" applyFont="1" applyFill="1" applyAlignment="1" applyProtection="1">
      <alignment horizontal="center"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4" fillId="4" borderId="1" xfId="4" applyFont="1" applyFill="1" applyBorder="1" applyAlignment="1" applyProtection="1">
      <alignment horizontal="center" vertical="center"/>
      <protection locked="0"/>
    </xf>
    <xf numFmtId="0" fontId="1" fillId="4" borderId="56" xfId="4" applyFill="1" applyBorder="1" applyAlignment="1" applyProtection="1">
      <alignment horizontal="center" vertical="center"/>
      <protection locked="0"/>
    </xf>
    <xf numFmtId="0" fontId="1" fillId="4" borderId="22" xfId="4" applyFill="1" applyBorder="1" applyAlignment="1" applyProtection="1">
      <alignment horizontal="center" vertical="center"/>
      <protection locked="0"/>
    </xf>
    <xf numFmtId="0" fontId="1" fillId="4" borderId="21" xfId="4" applyFill="1" applyBorder="1" applyAlignment="1" applyProtection="1">
      <alignment horizontal="center" vertical="center"/>
      <protection locked="0"/>
    </xf>
    <xf numFmtId="0" fontId="9" fillId="3" borderId="1" xfId="4" applyFont="1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wrapText="1"/>
      <protection locked="0"/>
    </xf>
    <xf numFmtId="0" fontId="9" fillId="3" borderId="1" xfId="4" applyFont="1" applyFill="1" applyBorder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47" fillId="3" borderId="0" xfId="4" applyFont="1" applyFill="1" applyBorder="1" applyAlignment="1" applyProtection="1">
      <alignment horizontal="left" vertical="center"/>
      <protection locked="0"/>
    </xf>
    <xf numFmtId="0" fontId="5" fillId="3" borderId="0" xfId="4" applyFont="1" applyFill="1" applyAlignment="1" applyProtection="1">
      <alignment horizontal="left" vertical="top"/>
      <protection locked="0"/>
    </xf>
    <xf numFmtId="0" fontId="1" fillId="3" borderId="1" xfId="4" applyFill="1" applyBorder="1" applyAlignment="1" applyProtection="1">
      <alignment horizontal="center" vertical="center"/>
      <protection locked="0"/>
    </xf>
    <xf numFmtId="0" fontId="7" fillId="3" borderId="0" xfId="4" applyFont="1" applyFill="1" applyAlignment="1" applyProtection="1">
      <alignment horizontal="left" vertical="top"/>
      <protection locked="0"/>
    </xf>
    <xf numFmtId="0" fontId="6" fillId="4" borderId="38" xfId="4" applyFont="1" applyFill="1" applyBorder="1" applyAlignment="1" applyProtection="1">
      <alignment horizontal="center" vertical="center"/>
      <protection locked="0"/>
    </xf>
    <xf numFmtId="0" fontId="6" fillId="4" borderId="40" xfId="4" applyFont="1" applyFill="1" applyBorder="1" applyAlignment="1" applyProtection="1">
      <alignment horizontal="center" vertical="center"/>
      <protection locked="0"/>
    </xf>
    <xf numFmtId="0" fontId="6" fillId="4" borderId="33" xfId="4" applyFont="1" applyFill="1" applyBorder="1" applyAlignment="1" applyProtection="1">
      <alignment horizontal="center" vertical="center"/>
      <protection locked="0"/>
    </xf>
    <xf numFmtId="0" fontId="2" fillId="4" borderId="1" xfId="4" applyFont="1" applyFill="1" applyBorder="1" applyAlignment="1" applyProtection="1">
      <alignment horizontal="center" vertical="center"/>
      <protection locked="0"/>
    </xf>
    <xf numFmtId="0" fontId="6" fillId="0" borderId="38" xfId="4" applyFont="1" applyFill="1" applyBorder="1" applyAlignment="1" applyProtection="1">
      <alignment horizontal="center" vertical="center"/>
      <protection locked="0"/>
    </xf>
    <xf numFmtId="0" fontId="6" fillId="0" borderId="40" xfId="4" applyFont="1" applyFill="1" applyBorder="1" applyAlignment="1" applyProtection="1">
      <alignment horizontal="center" vertical="center"/>
      <protection locked="0"/>
    </xf>
    <xf numFmtId="0" fontId="6" fillId="0" borderId="33" xfId="4" applyFont="1" applyFill="1" applyBorder="1" applyAlignment="1" applyProtection="1">
      <alignment horizontal="center" vertical="center"/>
      <protection locked="0"/>
    </xf>
    <xf numFmtId="0" fontId="1" fillId="3" borderId="38" xfId="4" applyFill="1" applyBorder="1" applyAlignment="1" applyProtection="1">
      <alignment horizontal="center" vertical="center" textRotation="90"/>
      <protection locked="0"/>
    </xf>
    <xf numFmtId="0" fontId="1" fillId="3" borderId="33" xfId="4" applyFill="1" applyBorder="1" applyAlignment="1" applyProtection="1">
      <alignment horizontal="center" vertical="center" textRotation="90"/>
      <protection locked="0"/>
    </xf>
    <xf numFmtId="0" fontId="15" fillId="0" borderId="52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38" fillId="0" borderId="59" xfId="0" applyFont="1" applyBorder="1" applyAlignment="1">
      <alignment horizontal="left"/>
    </xf>
    <xf numFmtId="0" fontId="38" fillId="0" borderId="39" xfId="0" applyFont="1" applyBorder="1" applyAlignment="1">
      <alignment horizontal="left"/>
    </xf>
    <xf numFmtId="0" fontId="38" fillId="0" borderId="31" xfId="0" applyFont="1" applyBorder="1" applyAlignment="1">
      <alignment horizontal="left"/>
    </xf>
    <xf numFmtId="0" fontId="0" fillId="0" borderId="59" xfId="0" applyBorder="1" applyAlignment="1">
      <alignment horizontal="center"/>
    </xf>
    <xf numFmtId="0" fontId="0" fillId="0" borderId="31" xfId="0" applyBorder="1" applyAlignment="1">
      <alignment horizontal="center"/>
    </xf>
    <xf numFmtId="0" fontId="11" fillId="0" borderId="58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0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11" fillId="0" borderId="23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/>
    </xf>
    <xf numFmtId="0" fontId="11" fillId="0" borderId="22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14" fillId="10" borderId="9" xfId="0" applyFont="1" applyFill="1" applyBorder="1"/>
    <xf numFmtId="0" fontId="14" fillId="10" borderId="4" xfId="0" applyFont="1" applyFill="1" applyBorder="1"/>
    <xf numFmtId="0" fontId="19" fillId="0" borderId="9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1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4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6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3" xfId="0" applyNumberFormat="1" applyFont="1" applyFill="1" applyBorder="1" applyAlignment="1" applyProtection="1">
      <alignment horizontal="center" vertical="center" textRotation="90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textRotation="90" wrapText="1"/>
    </xf>
    <xf numFmtId="0" fontId="11" fillId="3" borderId="49" xfId="0" applyNumberFormat="1" applyFont="1" applyFill="1" applyBorder="1" applyAlignment="1" applyProtection="1">
      <alignment horizontal="center" textRotation="90" wrapText="1"/>
    </xf>
    <xf numFmtId="0" fontId="11" fillId="3" borderId="27" xfId="0" applyNumberFormat="1" applyFont="1" applyFill="1" applyBorder="1" applyAlignment="1" applyProtection="1">
      <alignment horizontal="center" textRotation="90" wrapText="1"/>
    </xf>
    <xf numFmtId="0" fontId="11" fillId="3" borderId="13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1" fillId="3" borderId="42" xfId="0" applyNumberFormat="1" applyFont="1" applyFill="1" applyBorder="1" applyAlignment="1" applyProtection="1">
      <alignment horizontal="center" textRotation="90" wrapText="1"/>
    </xf>
    <xf numFmtId="0" fontId="11" fillId="3" borderId="9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vertical="center" wrapText="1"/>
    </xf>
    <xf numFmtId="0" fontId="11" fillId="3" borderId="48" xfId="0" applyNumberFormat="1" applyFont="1" applyFill="1" applyBorder="1" applyAlignment="1" applyProtection="1">
      <alignment horizontal="center" vertical="center" wrapText="1"/>
    </xf>
    <xf numFmtId="0" fontId="11" fillId="3" borderId="44" xfId="0" applyNumberFormat="1" applyFont="1" applyFill="1" applyBorder="1" applyAlignment="1" applyProtection="1">
      <alignment horizontal="center" vertical="center" wrapText="1"/>
    </xf>
    <xf numFmtId="0" fontId="11" fillId="3" borderId="37" xfId="0" applyNumberFormat="1" applyFont="1" applyFill="1" applyBorder="1" applyAlignment="1" applyProtection="1">
      <alignment horizontal="center" vertical="center" wrapText="1"/>
    </xf>
    <xf numFmtId="0" fontId="11" fillId="3" borderId="49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36" xfId="0" applyNumberFormat="1" applyFont="1" applyFill="1" applyBorder="1" applyAlignment="1" applyProtection="1">
      <alignment horizontal="center" vertical="center" wrapText="1"/>
    </xf>
    <xf numFmtId="0" fontId="11" fillId="3" borderId="16" xfId="0" applyNumberFormat="1" applyFont="1" applyFill="1" applyBorder="1" applyAlignment="1" applyProtection="1">
      <alignment horizontal="center" vertical="center" wrapText="1"/>
    </xf>
    <xf numFmtId="0" fontId="12" fillId="3" borderId="43" xfId="0" applyNumberFormat="1" applyFont="1" applyFill="1" applyBorder="1" applyAlignment="1" applyProtection="1">
      <alignment horizontal="center" vertical="center"/>
    </xf>
    <xf numFmtId="0" fontId="12" fillId="3" borderId="52" xfId="0" applyNumberFormat="1" applyFont="1" applyFill="1" applyBorder="1" applyAlignment="1" applyProtection="1">
      <alignment horizontal="center" vertical="center"/>
    </xf>
    <xf numFmtId="0" fontId="12" fillId="3" borderId="54" xfId="0" applyNumberFormat="1" applyFont="1" applyFill="1" applyBorder="1" applyAlignment="1" applyProtection="1">
      <alignment horizontal="center" vertical="center"/>
    </xf>
    <xf numFmtId="0" fontId="11" fillId="3" borderId="48" xfId="0" applyNumberFormat="1" applyFont="1" applyFill="1" applyBorder="1" applyAlignment="1" applyProtection="1">
      <alignment horizontal="center" wrapText="1"/>
    </xf>
    <xf numFmtId="0" fontId="11" fillId="3" borderId="44" xfId="0" applyNumberFormat="1" applyFont="1" applyFill="1" applyBorder="1" applyAlignment="1" applyProtection="1">
      <alignment horizontal="center" wrapText="1"/>
    </xf>
    <xf numFmtId="0" fontId="11" fillId="3" borderId="6" xfId="0" applyNumberFormat="1" applyFont="1" applyFill="1" applyBorder="1" applyAlignment="1" applyProtection="1">
      <alignment horizontal="center" wrapText="1"/>
    </xf>
    <xf numFmtId="0" fontId="11" fillId="3" borderId="36" xfId="0" applyNumberFormat="1" applyFont="1" applyFill="1" applyBorder="1" applyAlignment="1" applyProtection="1">
      <alignment horizontal="center" wrapText="1"/>
    </xf>
    <xf numFmtId="0" fontId="25" fillId="0" borderId="1" xfId="0" applyFont="1" applyFill="1" applyBorder="1" applyAlignment="1">
      <alignment vertical="center" wrapText="1"/>
    </xf>
    <xf numFmtId="0" fontId="25" fillId="7" borderId="1" xfId="0" applyFont="1" applyFill="1" applyBorder="1" applyAlignment="1">
      <alignment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view="pageBreakPreview" zoomScale="85" zoomScaleNormal="70" zoomScaleSheetLayoutView="85" workbookViewId="0">
      <selection activeCell="S30" sqref="S3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8"/>
      <c r="R1" s="18"/>
      <c r="S1" s="18"/>
      <c r="T1" s="18"/>
      <c r="U1" s="18"/>
      <c r="V1" s="18"/>
      <c r="W1" s="18"/>
      <c r="X1" s="18"/>
      <c r="Y1" s="18"/>
      <c r="Z1" s="19" t="s">
        <v>185</v>
      </c>
      <c r="AA1" s="18"/>
      <c r="AB1" s="18"/>
      <c r="AC1" s="18"/>
      <c r="AD1" s="18"/>
      <c r="AE1" s="18"/>
      <c r="AF1" s="18"/>
      <c r="AG1" s="18"/>
      <c r="AH1" s="18"/>
      <c r="AI1" s="20"/>
      <c r="AJ1" s="13"/>
      <c r="AK1" s="13"/>
      <c r="AL1" s="13"/>
      <c r="AM1" s="13"/>
      <c r="AN1" s="13"/>
      <c r="AO1" s="13"/>
      <c r="AP1" s="13"/>
      <c r="AQ1" s="13"/>
      <c r="AR1" s="13"/>
      <c r="AS1" s="17"/>
      <c r="AT1" s="17"/>
      <c r="AU1" s="17"/>
      <c r="AV1" s="17"/>
      <c r="AW1" s="17"/>
    </row>
    <row r="2" spans="1:51" ht="13.5" customHeight="1" x14ac:dyDescent="0.25">
      <c r="A2" s="13"/>
      <c r="B2" s="13"/>
      <c r="C2" s="13"/>
      <c r="E2" s="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5" t="s">
        <v>149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7"/>
      <c r="AV2" s="17"/>
      <c r="AW2" s="17"/>
      <c r="AX2" s="17"/>
    </row>
    <row r="3" spans="1:51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5" t="s">
        <v>186</v>
      </c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7"/>
      <c r="AT3" s="17"/>
      <c r="AU3" s="17"/>
      <c r="AV3" s="17"/>
      <c r="AW3" s="17"/>
    </row>
    <row r="4" spans="1:51" ht="3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1" ht="13.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spans="1:51" ht="13.5" customHeight="1" x14ac:dyDescent="0.25">
      <c r="A6" s="6" t="s">
        <v>190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6" t="s">
        <v>187</v>
      </c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ht="13.5" customHeight="1" x14ac:dyDescent="0.25">
      <c r="A7" s="14" t="s">
        <v>191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 t="s">
        <v>192</v>
      </c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</row>
    <row r="8" spans="1:51" ht="2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ht="26.25" customHeight="1" x14ac:dyDescent="0.3">
      <c r="A9" s="13" t="s">
        <v>240</v>
      </c>
      <c r="B9" s="13"/>
      <c r="C9" s="13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21" t="s">
        <v>202</v>
      </c>
      <c r="AK9" s="13"/>
      <c r="AL9" s="13"/>
      <c r="AM9" s="13"/>
      <c r="AN9" s="13"/>
      <c r="AO9" s="13"/>
      <c r="AP9" s="13"/>
      <c r="AQ9" s="14"/>
      <c r="AR9" s="13"/>
      <c r="AS9" s="13"/>
      <c r="AT9" s="13"/>
      <c r="AU9" s="13"/>
      <c r="AV9" s="13"/>
      <c r="AW9" s="13"/>
      <c r="AX9" s="13"/>
      <c r="AY9" s="13"/>
    </row>
    <row r="10" spans="1:51" ht="3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s="23" customFormat="1" ht="26.25" customHeight="1" x14ac:dyDescent="0.25">
      <c r="A11" s="22" t="s">
        <v>331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22" t="s">
        <v>330</v>
      </c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</row>
    <row r="12" spans="1:51" s="23" customFormat="1" ht="23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</row>
    <row r="13" spans="1:51" s="23" customFormat="1" ht="38.25" customHeight="1" x14ac:dyDescent="0.25">
      <c r="A13" s="360" t="s">
        <v>147</v>
      </c>
      <c r="B13" s="360"/>
      <c r="C13" s="360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360"/>
      <c r="AL13" s="360"/>
      <c r="AM13" s="360"/>
      <c r="AN13" s="360"/>
      <c r="AO13" s="360"/>
      <c r="AP13" s="360"/>
      <c r="AQ13" s="360"/>
      <c r="AR13" s="360"/>
      <c r="AS13" s="360"/>
      <c r="AT13" s="360"/>
      <c r="AU13" s="360"/>
      <c r="AV13" s="360"/>
      <c r="AW13" s="18"/>
      <c r="AX13" s="18"/>
      <c r="AY13" s="18"/>
    </row>
    <row r="14" spans="1:51" s="23" customFormat="1" ht="17.25" customHeight="1" x14ac:dyDescent="0.25">
      <c r="A14" s="361" t="s">
        <v>148</v>
      </c>
      <c r="B14" s="361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18"/>
      <c r="AX14" s="18"/>
      <c r="AY14" s="18"/>
    </row>
    <row r="15" spans="1:51" s="23" customFormat="1" ht="26.25" customHeight="1" x14ac:dyDescent="0.25">
      <c r="A15" s="360" t="s">
        <v>150</v>
      </c>
      <c r="B15" s="360"/>
      <c r="C15" s="360"/>
      <c r="D15" s="360"/>
      <c r="E15" s="360"/>
      <c r="F15" s="360"/>
      <c r="G15" s="360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0"/>
      <c r="AP15" s="360"/>
      <c r="AQ15" s="360"/>
      <c r="AR15" s="360"/>
      <c r="AS15" s="360"/>
      <c r="AT15" s="360"/>
      <c r="AU15" s="360"/>
      <c r="AV15" s="360"/>
      <c r="AW15" s="18"/>
      <c r="AX15" s="18"/>
      <c r="AY15" s="18"/>
    </row>
    <row r="16" spans="1:51" s="23" customFormat="1" ht="17.25" customHeight="1" x14ac:dyDescent="0.25">
      <c r="A16" s="362" t="s">
        <v>255</v>
      </c>
      <c r="B16" s="362"/>
      <c r="C16" s="362"/>
      <c r="D16" s="362"/>
      <c r="E16" s="362"/>
      <c r="F16" s="25"/>
      <c r="G16" s="363" t="s">
        <v>256</v>
      </c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18"/>
      <c r="AX16" s="18"/>
      <c r="AY16" s="18"/>
    </row>
    <row r="17" spans="1:62" ht="19.5" customHeight="1" x14ac:dyDescent="0.25">
      <c r="A17" s="352"/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52"/>
      <c r="AM17" s="352"/>
      <c r="AN17" s="352"/>
      <c r="AO17" s="352"/>
      <c r="AP17" s="352"/>
      <c r="AQ17" s="352"/>
      <c r="AR17" s="352"/>
      <c r="AS17" s="352"/>
      <c r="AT17" s="352"/>
      <c r="AU17" s="352"/>
      <c r="AV17" s="15"/>
      <c r="AW17" s="13"/>
      <c r="AX17" s="13"/>
      <c r="AY17" s="13"/>
    </row>
    <row r="18" spans="1:62" s="23" customFormat="1" ht="19.5" customHeight="1" x14ac:dyDescent="0.25">
      <c r="O18" s="355" t="s">
        <v>193</v>
      </c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26"/>
      <c r="AW18" s="18"/>
      <c r="AX18" s="18"/>
      <c r="AY18" s="18"/>
    </row>
    <row r="19" spans="1:62" s="23" customFormat="1" ht="13.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</row>
    <row r="20" spans="1:62" s="23" customFormat="1" ht="13.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 t="s">
        <v>194</v>
      </c>
      <c r="P20" s="28"/>
      <c r="Q20" s="28"/>
      <c r="R20" s="28"/>
      <c r="S20" s="28"/>
      <c r="T20" s="28"/>
      <c r="U20" s="28"/>
      <c r="V20" s="28"/>
      <c r="W20" s="28" t="s">
        <v>257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</row>
    <row r="21" spans="1:62" s="23" customFormat="1" ht="13.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62" s="23" customFormat="1" ht="13.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 t="s">
        <v>195</v>
      </c>
      <c r="P22" s="28"/>
      <c r="Q22" s="28"/>
      <c r="R22" s="28"/>
      <c r="S22" s="28"/>
      <c r="T22" s="28"/>
      <c r="U22" s="28"/>
      <c r="V22" s="28"/>
      <c r="W22" s="28" t="s">
        <v>196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23" customFormat="1" ht="13.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 t="s">
        <v>197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356" t="s">
        <v>233</v>
      </c>
      <c r="AB24" s="356"/>
      <c r="AC24" s="356"/>
      <c r="AD24" s="356"/>
      <c r="AE24" s="356"/>
      <c r="AF24" s="18" t="s">
        <v>198</v>
      </c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</row>
    <row r="27" spans="1:62" s="23" customFormat="1" ht="13.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 t="s">
        <v>199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357">
        <v>45226</v>
      </c>
      <c r="AD27" s="358"/>
      <c r="AE27" s="358"/>
      <c r="AF27" s="358"/>
      <c r="AG27" s="358"/>
      <c r="AH27" s="28"/>
      <c r="AI27" s="359" t="s">
        <v>151</v>
      </c>
      <c r="AJ27" s="359"/>
      <c r="AK27" s="358">
        <v>798</v>
      </c>
      <c r="AL27" s="358"/>
      <c r="AM27" s="358"/>
      <c r="AN27" s="358"/>
      <c r="AO27" s="358"/>
      <c r="AP27" s="358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62" ht="13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200</v>
      </c>
      <c r="P29" s="7"/>
      <c r="Q29" s="7"/>
      <c r="R29" s="7"/>
      <c r="S29" s="353" t="s">
        <v>332</v>
      </c>
      <c r="T29" s="353"/>
      <c r="U29" s="353"/>
      <c r="V29" s="353"/>
      <c r="W29" s="353"/>
      <c r="X29" s="7"/>
      <c r="Y29" s="7"/>
      <c r="Z29" s="7"/>
      <c r="AA29" s="7" t="s">
        <v>201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354" t="s">
        <v>329</v>
      </c>
      <c r="AO29" s="354"/>
      <c r="AP29" s="354"/>
      <c r="AQ29" s="354"/>
      <c r="AR29" s="354"/>
      <c r="AS29" s="7"/>
      <c r="AT29" s="7"/>
      <c r="AU29" s="7"/>
      <c r="AV29" s="7"/>
      <c r="AW29" s="7"/>
      <c r="AX29" s="7"/>
      <c r="AY29" s="7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S29:W29"/>
    <mergeCell ref="AN29:AR29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BF172"/>
  <sheetViews>
    <sheetView showGridLines="0" topLeftCell="A4" zoomScale="120" zoomScaleNormal="120" workbookViewId="0">
      <selection activeCell="A133" sqref="A133:BB133"/>
    </sheetView>
  </sheetViews>
  <sheetFormatPr defaultColWidth="14.6640625" defaultRowHeight="13.5" customHeight="1" x14ac:dyDescent="0.15"/>
  <cols>
    <col min="1" max="1" width="6.5" style="59" customWidth="1"/>
    <col min="2" max="52" width="3.33203125" style="59" customWidth="1"/>
    <col min="53" max="53" width="3.33203125" style="119" customWidth="1"/>
    <col min="54" max="58" width="3.33203125" style="59" customWidth="1"/>
    <col min="59" max="253" width="14.6640625" style="59"/>
    <col min="254" max="254" width="6.5" style="59" customWidth="1"/>
    <col min="255" max="314" width="3.33203125" style="59" customWidth="1"/>
    <col min="315" max="509" width="14.6640625" style="59"/>
    <col min="510" max="510" width="6.5" style="59" customWidth="1"/>
    <col min="511" max="570" width="3.33203125" style="59" customWidth="1"/>
    <col min="571" max="765" width="14.6640625" style="59"/>
    <col min="766" max="766" width="6.5" style="59" customWidth="1"/>
    <col min="767" max="826" width="3.33203125" style="59" customWidth="1"/>
    <col min="827" max="1021" width="14.6640625" style="59"/>
    <col min="1022" max="1022" width="6.5" style="59" customWidth="1"/>
    <col min="1023" max="1082" width="3.33203125" style="59" customWidth="1"/>
    <col min="1083" max="1277" width="14.6640625" style="59"/>
    <col min="1278" max="1278" width="6.5" style="59" customWidth="1"/>
    <col min="1279" max="1338" width="3.33203125" style="59" customWidth="1"/>
    <col min="1339" max="1533" width="14.6640625" style="59"/>
    <col min="1534" max="1534" width="6.5" style="59" customWidth="1"/>
    <col min="1535" max="1594" width="3.33203125" style="59" customWidth="1"/>
    <col min="1595" max="1789" width="14.6640625" style="59"/>
    <col min="1790" max="1790" width="6.5" style="59" customWidth="1"/>
    <col min="1791" max="1850" width="3.33203125" style="59" customWidth="1"/>
    <col min="1851" max="2045" width="14.6640625" style="59"/>
    <col min="2046" max="2046" width="6.5" style="59" customWidth="1"/>
    <col min="2047" max="2106" width="3.33203125" style="59" customWidth="1"/>
    <col min="2107" max="2301" width="14.6640625" style="59"/>
    <col min="2302" max="2302" width="6.5" style="59" customWidth="1"/>
    <col min="2303" max="2362" width="3.33203125" style="59" customWidth="1"/>
    <col min="2363" max="2557" width="14.6640625" style="59"/>
    <col min="2558" max="2558" width="6.5" style="59" customWidth="1"/>
    <col min="2559" max="2618" width="3.33203125" style="59" customWidth="1"/>
    <col min="2619" max="2813" width="14.6640625" style="59"/>
    <col min="2814" max="2814" width="6.5" style="59" customWidth="1"/>
    <col min="2815" max="2874" width="3.33203125" style="59" customWidth="1"/>
    <col min="2875" max="3069" width="14.6640625" style="59"/>
    <col min="3070" max="3070" width="6.5" style="59" customWidth="1"/>
    <col min="3071" max="3130" width="3.33203125" style="59" customWidth="1"/>
    <col min="3131" max="3325" width="14.6640625" style="59"/>
    <col min="3326" max="3326" width="6.5" style="59" customWidth="1"/>
    <col min="3327" max="3386" width="3.33203125" style="59" customWidth="1"/>
    <col min="3387" max="3581" width="14.6640625" style="59"/>
    <col min="3582" max="3582" width="6.5" style="59" customWidth="1"/>
    <col min="3583" max="3642" width="3.33203125" style="59" customWidth="1"/>
    <col min="3643" max="3837" width="14.6640625" style="59"/>
    <col min="3838" max="3838" width="6.5" style="59" customWidth="1"/>
    <col min="3839" max="3898" width="3.33203125" style="59" customWidth="1"/>
    <col min="3899" max="4093" width="14.6640625" style="59"/>
    <col min="4094" max="4094" width="6.5" style="59" customWidth="1"/>
    <col min="4095" max="4154" width="3.33203125" style="59" customWidth="1"/>
    <col min="4155" max="4349" width="14.6640625" style="59"/>
    <col min="4350" max="4350" width="6.5" style="59" customWidth="1"/>
    <col min="4351" max="4410" width="3.33203125" style="59" customWidth="1"/>
    <col min="4411" max="4605" width="14.6640625" style="59"/>
    <col min="4606" max="4606" width="6.5" style="59" customWidth="1"/>
    <col min="4607" max="4666" width="3.33203125" style="59" customWidth="1"/>
    <col min="4667" max="4861" width="14.6640625" style="59"/>
    <col min="4862" max="4862" width="6.5" style="59" customWidth="1"/>
    <col min="4863" max="4922" width="3.33203125" style="59" customWidth="1"/>
    <col min="4923" max="5117" width="14.6640625" style="59"/>
    <col min="5118" max="5118" width="6.5" style="59" customWidth="1"/>
    <col min="5119" max="5178" width="3.33203125" style="59" customWidth="1"/>
    <col min="5179" max="5373" width="14.6640625" style="59"/>
    <col min="5374" max="5374" width="6.5" style="59" customWidth="1"/>
    <col min="5375" max="5434" width="3.33203125" style="59" customWidth="1"/>
    <col min="5435" max="5629" width="14.6640625" style="59"/>
    <col min="5630" max="5630" width="6.5" style="59" customWidth="1"/>
    <col min="5631" max="5690" width="3.33203125" style="59" customWidth="1"/>
    <col min="5691" max="5885" width="14.6640625" style="59"/>
    <col min="5886" max="5886" width="6.5" style="59" customWidth="1"/>
    <col min="5887" max="5946" width="3.33203125" style="59" customWidth="1"/>
    <col min="5947" max="6141" width="14.6640625" style="59"/>
    <col min="6142" max="6142" width="6.5" style="59" customWidth="1"/>
    <col min="6143" max="6202" width="3.33203125" style="59" customWidth="1"/>
    <col min="6203" max="6397" width="14.6640625" style="59"/>
    <col min="6398" max="6398" width="6.5" style="59" customWidth="1"/>
    <col min="6399" max="6458" width="3.33203125" style="59" customWidth="1"/>
    <col min="6459" max="6653" width="14.6640625" style="59"/>
    <col min="6654" max="6654" width="6.5" style="59" customWidth="1"/>
    <col min="6655" max="6714" width="3.33203125" style="59" customWidth="1"/>
    <col min="6715" max="6909" width="14.6640625" style="59"/>
    <col min="6910" max="6910" width="6.5" style="59" customWidth="1"/>
    <col min="6911" max="6970" width="3.33203125" style="59" customWidth="1"/>
    <col min="6971" max="7165" width="14.6640625" style="59"/>
    <col min="7166" max="7166" width="6.5" style="59" customWidth="1"/>
    <col min="7167" max="7226" width="3.33203125" style="59" customWidth="1"/>
    <col min="7227" max="7421" width="14.6640625" style="59"/>
    <col min="7422" max="7422" width="6.5" style="59" customWidth="1"/>
    <col min="7423" max="7482" width="3.33203125" style="59" customWidth="1"/>
    <col min="7483" max="7677" width="14.6640625" style="59"/>
    <col min="7678" max="7678" width="6.5" style="59" customWidth="1"/>
    <col min="7679" max="7738" width="3.33203125" style="59" customWidth="1"/>
    <col min="7739" max="7933" width="14.6640625" style="59"/>
    <col min="7934" max="7934" width="6.5" style="59" customWidth="1"/>
    <col min="7935" max="7994" width="3.33203125" style="59" customWidth="1"/>
    <col min="7995" max="8189" width="14.6640625" style="59"/>
    <col min="8190" max="8190" width="6.5" style="59" customWidth="1"/>
    <col min="8191" max="8250" width="3.33203125" style="59" customWidth="1"/>
    <col min="8251" max="8445" width="14.6640625" style="59"/>
    <col min="8446" max="8446" width="6.5" style="59" customWidth="1"/>
    <col min="8447" max="8506" width="3.33203125" style="59" customWidth="1"/>
    <col min="8507" max="8701" width="14.6640625" style="59"/>
    <col min="8702" max="8702" width="6.5" style="59" customWidth="1"/>
    <col min="8703" max="8762" width="3.33203125" style="59" customWidth="1"/>
    <col min="8763" max="8957" width="14.6640625" style="59"/>
    <col min="8958" max="8958" width="6.5" style="59" customWidth="1"/>
    <col min="8959" max="9018" width="3.33203125" style="59" customWidth="1"/>
    <col min="9019" max="9213" width="14.6640625" style="59"/>
    <col min="9214" max="9214" width="6.5" style="59" customWidth="1"/>
    <col min="9215" max="9274" width="3.33203125" style="59" customWidth="1"/>
    <col min="9275" max="9469" width="14.6640625" style="59"/>
    <col min="9470" max="9470" width="6.5" style="59" customWidth="1"/>
    <col min="9471" max="9530" width="3.33203125" style="59" customWidth="1"/>
    <col min="9531" max="9725" width="14.6640625" style="59"/>
    <col min="9726" max="9726" width="6.5" style="59" customWidth="1"/>
    <col min="9727" max="9786" width="3.33203125" style="59" customWidth="1"/>
    <col min="9787" max="9981" width="14.6640625" style="59"/>
    <col min="9982" max="9982" width="6.5" style="59" customWidth="1"/>
    <col min="9983" max="10042" width="3.33203125" style="59" customWidth="1"/>
    <col min="10043" max="10237" width="14.6640625" style="59"/>
    <col min="10238" max="10238" width="6.5" style="59" customWidth="1"/>
    <col min="10239" max="10298" width="3.33203125" style="59" customWidth="1"/>
    <col min="10299" max="10493" width="14.6640625" style="59"/>
    <col min="10494" max="10494" width="6.5" style="59" customWidth="1"/>
    <col min="10495" max="10554" width="3.33203125" style="59" customWidth="1"/>
    <col min="10555" max="10749" width="14.6640625" style="59"/>
    <col min="10750" max="10750" width="6.5" style="59" customWidth="1"/>
    <col min="10751" max="10810" width="3.33203125" style="59" customWidth="1"/>
    <col min="10811" max="11005" width="14.6640625" style="59"/>
    <col min="11006" max="11006" width="6.5" style="59" customWidth="1"/>
    <col min="11007" max="11066" width="3.33203125" style="59" customWidth="1"/>
    <col min="11067" max="11261" width="14.6640625" style="59"/>
    <col min="11262" max="11262" width="6.5" style="59" customWidth="1"/>
    <col min="11263" max="11322" width="3.33203125" style="59" customWidth="1"/>
    <col min="11323" max="11517" width="14.6640625" style="59"/>
    <col min="11518" max="11518" width="6.5" style="59" customWidth="1"/>
    <col min="11519" max="11578" width="3.33203125" style="59" customWidth="1"/>
    <col min="11579" max="11773" width="14.6640625" style="59"/>
    <col min="11774" max="11774" width="6.5" style="59" customWidth="1"/>
    <col min="11775" max="11834" width="3.33203125" style="59" customWidth="1"/>
    <col min="11835" max="12029" width="14.6640625" style="59"/>
    <col min="12030" max="12030" width="6.5" style="59" customWidth="1"/>
    <col min="12031" max="12090" width="3.33203125" style="59" customWidth="1"/>
    <col min="12091" max="12285" width="14.6640625" style="59"/>
    <col min="12286" max="12286" width="6.5" style="59" customWidth="1"/>
    <col min="12287" max="12346" width="3.33203125" style="59" customWidth="1"/>
    <col min="12347" max="12541" width="14.6640625" style="59"/>
    <col min="12542" max="12542" width="6.5" style="59" customWidth="1"/>
    <col min="12543" max="12602" width="3.33203125" style="59" customWidth="1"/>
    <col min="12603" max="12797" width="14.6640625" style="59"/>
    <col min="12798" max="12798" width="6.5" style="59" customWidth="1"/>
    <col min="12799" max="12858" width="3.33203125" style="59" customWidth="1"/>
    <col min="12859" max="13053" width="14.6640625" style="59"/>
    <col min="13054" max="13054" width="6.5" style="59" customWidth="1"/>
    <col min="13055" max="13114" width="3.33203125" style="59" customWidth="1"/>
    <col min="13115" max="13309" width="14.6640625" style="59"/>
    <col min="13310" max="13310" width="6.5" style="59" customWidth="1"/>
    <col min="13311" max="13370" width="3.33203125" style="59" customWidth="1"/>
    <col min="13371" max="13565" width="14.6640625" style="59"/>
    <col min="13566" max="13566" width="6.5" style="59" customWidth="1"/>
    <col min="13567" max="13626" width="3.33203125" style="59" customWidth="1"/>
    <col min="13627" max="13821" width="14.6640625" style="59"/>
    <col min="13822" max="13822" width="6.5" style="59" customWidth="1"/>
    <col min="13823" max="13882" width="3.33203125" style="59" customWidth="1"/>
    <col min="13883" max="14077" width="14.6640625" style="59"/>
    <col min="14078" max="14078" width="6.5" style="59" customWidth="1"/>
    <col min="14079" max="14138" width="3.33203125" style="59" customWidth="1"/>
    <col min="14139" max="14333" width="14.6640625" style="59"/>
    <col min="14334" max="14334" width="6.5" style="59" customWidth="1"/>
    <col min="14335" max="14394" width="3.33203125" style="59" customWidth="1"/>
    <col min="14395" max="14589" width="14.6640625" style="59"/>
    <col min="14590" max="14590" width="6.5" style="59" customWidth="1"/>
    <col min="14591" max="14650" width="3.33203125" style="59" customWidth="1"/>
    <col min="14651" max="14845" width="14.6640625" style="59"/>
    <col min="14846" max="14846" width="6.5" style="59" customWidth="1"/>
    <col min="14847" max="14906" width="3.33203125" style="59" customWidth="1"/>
    <col min="14907" max="15101" width="14.6640625" style="59"/>
    <col min="15102" max="15102" width="6.5" style="59" customWidth="1"/>
    <col min="15103" max="15162" width="3.33203125" style="59" customWidth="1"/>
    <col min="15163" max="15357" width="14.6640625" style="59"/>
    <col min="15358" max="15358" width="6.5" style="59" customWidth="1"/>
    <col min="15359" max="15418" width="3.33203125" style="59" customWidth="1"/>
    <col min="15419" max="15613" width="14.6640625" style="59"/>
    <col min="15614" max="15614" width="6.5" style="59" customWidth="1"/>
    <col min="15615" max="15674" width="3.33203125" style="59" customWidth="1"/>
    <col min="15675" max="15869" width="14.6640625" style="59"/>
    <col min="15870" max="15870" width="6.5" style="59" customWidth="1"/>
    <col min="15871" max="15930" width="3.33203125" style="59" customWidth="1"/>
    <col min="15931" max="16125" width="14.6640625" style="59"/>
    <col min="16126" max="16126" width="6.5" style="59" customWidth="1"/>
    <col min="16127" max="16186" width="3.33203125" style="59" customWidth="1"/>
    <col min="16187" max="16384" width="14.6640625" style="59"/>
  </cols>
  <sheetData>
    <row r="1" spans="1:58" ht="7.5" customHeight="1" x14ac:dyDescent="0.1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spans="1:58" ht="19.5" customHeight="1" x14ac:dyDescent="0.15">
      <c r="A2" s="89" t="s">
        <v>232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58" ht="11.25" customHeight="1" x14ac:dyDescent="0.15">
      <c r="A3" s="387" t="s">
        <v>61</v>
      </c>
      <c r="B3" s="387" t="s">
        <v>62</v>
      </c>
      <c r="C3" s="387"/>
      <c r="D3" s="387"/>
      <c r="E3" s="387"/>
      <c r="F3" s="396" t="s">
        <v>63</v>
      </c>
      <c r="G3" s="387" t="s">
        <v>64</v>
      </c>
      <c r="H3" s="387"/>
      <c r="I3" s="387"/>
      <c r="J3" s="396" t="s">
        <v>65</v>
      </c>
      <c r="K3" s="387" t="s">
        <v>66</v>
      </c>
      <c r="L3" s="387"/>
      <c r="M3" s="387"/>
      <c r="N3" s="60"/>
      <c r="O3" s="387" t="s">
        <v>67</v>
      </c>
      <c r="P3" s="387"/>
      <c r="Q3" s="387"/>
      <c r="R3" s="387"/>
      <c r="S3" s="396" t="s">
        <v>68</v>
      </c>
      <c r="T3" s="387" t="s">
        <v>69</v>
      </c>
      <c r="U3" s="387"/>
      <c r="V3" s="387"/>
      <c r="W3" s="396" t="s">
        <v>70</v>
      </c>
      <c r="X3" s="387" t="s">
        <v>71</v>
      </c>
      <c r="Y3" s="387"/>
      <c r="Z3" s="387"/>
      <c r="AA3" s="396" t="s">
        <v>72</v>
      </c>
      <c r="AB3" s="387" t="s">
        <v>73</v>
      </c>
      <c r="AC3" s="387"/>
      <c r="AD3" s="387"/>
      <c r="AE3" s="387"/>
      <c r="AF3" s="396" t="s">
        <v>74</v>
      </c>
      <c r="AG3" s="387" t="s">
        <v>75</v>
      </c>
      <c r="AH3" s="387"/>
      <c r="AI3" s="387"/>
      <c r="AJ3" s="396" t="s">
        <v>76</v>
      </c>
      <c r="AK3" s="387" t="s">
        <v>77</v>
      </c>
      <c r="AL3" s="387"/>
      <c r="AM3" s="387"/>
      <c r="AN3" s="387"/>
      <c r="AO3" s="387" t="s">
        <v>78</v>
      </c>
      <c r="AP3" s="387"/>
      <c r="AQ3" s="387"/>
      <c r="AR3" s="387"/>
      <c r="AS3" s="396" t="s">
        <v>79</v>
      </c>
      <c r="AT3" s="387" t="s">
        <v>80</v>
      </c>
      <c r="AU3" s="387"/>
      <c r="AV3" s="387"/>
      <c r="AW3" s="396" t="s">
        <v>81</v>
      </c>
      <c r="AX3" s="387" t="s">
        <v>82</v>
      </c>
      <c r="AY3" s="387"/>
      <c r="AZ3" s="387"/>
      <c r="BA3" s="59"/>
    </row>
    <row r="4" spans="1:58" ht="60.75" customHeight="1" x14ac:dyDescent="0.15">
      <c r="A4" s="387"/>
      <c r="B4" s="61" t="s">
        <v>83</v>
      </c>
      <c r="C4" s="61" t="s">
        <v>84</v>
      </c>
      <c r="D4" s="61" t="s">
        <v>85</v>
      </c>
      <c r="E4" s="61" t="s">
        <v>86</v>
      </c>
      <c r="F4" s="397"/>
      <c r="G4" s="61" t="s">
        <v>87</v>
      </c>
      <c r="H4" s="61" t="s">
        <v>88</v>
      </c>
      <c r="I4" s="61" t="s">
        <v>89</v>
      </c>
      <c r="J4" s="397"/>
      <c r="K4" s="61" t="s">
        <v>90</v>
      </c>
      <c r="L4" s="61" t="s">
        <v>91</v>
      </c>
      <c r="M4" s="61" t="s">
        <v>92</v>
      </c>
      <c r="N4" s="61" t="s">
        <v>93</v>
      </c>
      <c r="O4" s="61" t="s">
        <v>83</v>
      </c>
      <c r="P4" s="61" t="s">
        <v>84</v>
      </c>
      <c r="Q4" s="61" t="s">
        <v>85</v>
      </c>
      <c r="R4" s="61" t="s">
        <v>86</v>
      </c>
      <c r="S4" s="397"/>
      <c r="T4" s="61" t="s">
        <v>94</v>
      </c>
      <c r="U4" s="61" t="s">
        <v>95</v>
      </c>
      <c r="V4" s="61" t="s">
        <v>96</v>
      </c>
      <c r="W4" s="397"/>
      <c r="X4" s="61" t="s">
        <v>97</v>
      </c>
      <c r="Y4" s="61" t="s">
        <v>98</v>
      </c>
      <c r="Z4" s="61" t="s">
        <v>99</v>
      </c>
      <c r="AA4" s="397"/>
      <c r="AB4" s="61" t="s">
        <v>97</v>
      </c>
      <c r="AC4" s="61" t="s">
        <v>98</v>
      </c>
      <c r="AD4" s="61" t="s">
        <v>99</v>
      </c>
      <c r="AE4" s="61" t="s">
        <v>100</v>
      </c>
      <c r="AF4" s="397"/>
      <c r="AG4" s="61" t="s">
        <v>87</v>
      </c>
      <c r="AH4" s="61" t="s">
        <v>88</v>
      </c>
      <c r="AI4" s="61" t="s">
        <v>89</v>
      </c>
      <c r="AJ4" s="397"/>
      <c r="AK4" s="61" t="s">
        <v>101</v>
      </c>
      <c r="AL4" s="61" t="s">
        <v>102</v>
      </c>
      <c r="AM4" s="61" t="s">
        <v>103</v>
      </c>
      <c r="AN4" s="61" t="s">
        <v>104</v>
      </c>
      <c r="AO4" s="61" t="s">
        <v>83</v>
      </c>
      <c r="AP4" s="61" t="s">
        <v>84</v>
      </c>
      <c r="AQ4" s="61" t="s">
        <v>85</v>
      </c>
      <c r="AR4" s="61" t="s">
        <v>86</v>
      </c>
      <c r="AS4" s="397"/>
      <c r="AT4" s="61" t="s">
        <v>87</v>
      </c>
      <c r="AU4" s="61" t="s">
        <v>88</v>
      </c>
      <c r="AV4" s="61" t="s">
        <v>89</v>
      </c>
      <c r="AW4" s="397"/>
      <c r="AX4" s="61" t="s">
        <v>90</v>
      </c>
      <c r="AY4" s="61" t="s">
        <v>91</v>
      </c>
      <c r="AZ4" s="61" t="s">
        <v>92</v>
      </c>
      <c r="BA4" s="61" t="s">
        <v>93</v>
      </c>
    </row>
    <row r="5" spans="1:58" ht="9.75" customHeight="1" x14ac:dyDescent="0.15">
      <c r="A5" s="387"/>
      <c r="B5" s="62" t="s">
        <v>2</v>
      </c>
      <c r="C5" s="62" t="s">
        <v>4</v>
      </c>
      <c r="D5" s="62" t="s">
        <v>5</v>
      </c>
      <c r="E5" s="62" t="s">
        <v>7</v>
      </c>
      <c r="F5" s="62" t="s">
        <v>8</v>
      </c>
      <c r="G5" s="62" t="s">
        <v>1</v>
      </c>
      <c r="H5" s="62" t="s">
        <v>9</v>
      </c>
      <c r="I5" s="62" t="s">
        <v>11</v>
      </c>
      <c r="J5" s="62" t="s">
        <v>12</v>
      </c>
      <c r="K5" s="62" t="s">
        <v>13</v>
      </c>
      <c r="L5" s="62" t="s">
        <v>14</v>
      </c>
      <c r="M5" s="62" t="s">
        <v>15</v>
      </c>
      <c r="N5" s="62" t="s">
        <v>16</v>
      </c>
      <c r="O5" s="62" t="s">
        <v>17</v>
      </c>
      <c r="P5" s="62" t="s">
        <v>18</v>
      </c>
      <c r="Q5" s="62" t="s">
        <v>19</v>
      </c>
      <c r="R5" s="62" t="s">
        <v>20</v>
      </c>
      <c r="S5" s="62" t="s">
        <v>21</v>
      </c>
      <c r="T5" s="62" t="s">
        <v>22</v>
      </c>
      <c r="U5" s="62" t="s">
        <v>24</v>
      </c>
      <c r="V5" s="62" t="s">
        <v>26</v>
      </c>
      <c r="W5" s="62" t="s">
        <v>27</v>
      </c>
      <c r="X5" s="62" t="s">
        <v>28</v>
      </c>
      <c r="Y5" s="62" t="s">
        <v>29</v>
      </c>
      <c r="Z5" s="62" t="s">
        <v>30</v>
      </c>
      <c r="AA5" s="62" t="s">
        <v>31</v>
      </c>
      <c r="AB5" s="62" t="s">
        <v>32</v>
      </c>
      <c r="AC5" s="62" t="s">
        <v>33</v>
      </c>
      <c r="AD5" s="62" t="s">
        <v>34</v>
      </c>
      <c r="AE5" s="62" t="s">
        <v>35</v>
      </c>
      <c r="AF5" s="62" t="s">
        <v>36</v>
      </c>
      <c r="AG5" s="62" t="s">
        <v>37</v>
      </c>
      <c r="AH5" s="62" t="s">
        <v>38</v>
      </c>
      <c r="AI5" s="62" t="s">
        <v>39</v>
      </c>
      <c r="AJ5" s="62" t="s">
        <v>43</v>
      </c>
      <c r="AK5" s="62" t="s">
        <v>44</v>
      </c>
      <c r="AL5" s="62" t="s">
        <v>45</v>
      </c>
      <c r="AM5" s="62" t="s">
        <v>46</v>
      </c>
      <c r="AN5" s="62" t="s">
        <v>47</v>
      </c>
      <c r="AO5" s="62" t="s">
        <v>48</v>
      </c>
      <c r="AP5" s="62" t="s">
        <v>49</v>
      </c>
      <c r="AQ5" s="62" t="s">
        <v>50</v>
      </c>
      <c r="AR5" s="62" t="s">
        <v>51</v>
      </c>
      <c r="AS5" s="62" t="s">
        <v>52</v>
      </c>
      <c r="AT5" s="62" t="s">
        <v>53</v>
      </c>
      <c r="AU5" s="62" t="s">
        <v>54</v>
      </c>
      <c r="AV5" s="62" t="s">
        <v>55</v>
      </c>
      <c r="AW5" s="62" t="s">
        <v>56</v>
      </c>
      <c r="AX5" s="62" t="s">
        <v>57</v>
      </c>
      <c r="AY5" s="62" t="s">
        <v>58</v>
      </c>
      <c r="AZ5" s="62" t="s">
        <v>59</v>
      </c>
      <c r="BA5" s="121" t="s">
        <v>59</v>
      </c>
    </row>
    <row r="6" spans="1:58" ht="13.5" hidden="1" customHeight="1" x14ac:dyDescent="0.15">
      <c r="A6" s="62"/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59"/>
    </row>
    <row r="7" spans="1:58" ht="13.5" hidden="1" customHeight="1" x14ac:dyDescent="0.15">
      <c r="A7" s="376" t="s">
        <v>105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</row>
    <row r="8" spans="1:58" ht="13.5" hidden="1" customHeight="1" x14ac:dyDescent="0.15">
      <c r="A8" s="376"/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  <c r="W8" s="365"/>
      <c r="X8" s="365"/>
      <c r="Y8" s="365"/>
      <c r="Z8" s="365"/>
      <c r="AA8" s="365"/>
      <c r="AB8" s="365"/>
      <c r="AC8" s="365"/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365"/>
      <c r="AQ8" s="365"/>
      <c r="AR8" s="365"/>
      <c r="AS8" s="365"/>
      <c r="AT8" s="365"/>
      <c r="AU8" s="365"/>
      <c r="AV8" s="365"/>
      <c r="AW8" s="365"/>
      <c r="AX8" s="365"/>
      <c r="AY8" s="365"/>
      <c r="AZ8" s="365"/>
      <c r="BA8" s="365"/>
    </row>
    <row r="9" spans="1:58" ht="13.5" hidden="1" customHeight="1" x14ac:dyDescent="0.15">
      <c r="A9" s="62"/>
      <c r="B9" s="369"/>
      <c r="C9" s="369"/>
      <c r="D9" s="369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  <c r="AC9" s="369"/>
      <c r="AD9" s="369"/>
      <c r="AE9" s="369"/>
      <c r="AF9" s="369"/>
      <c r="AG9" s="369"/>
      <c r="AH9" s="369"/>
      <c r="AI9" s="369"/>
      <c r="AJ9" s="369"/>
      <c r="AK9" s="369"/>
      <c r="AL9" s="369"/>
      <c r="AM9" s="369"/>
      <c r="AN9" s="369"/>
      <c r="AO9" s="369"/>
      <c r="AP9" s="369"/>
      <c r="AQ9" s="369"/>
      <c r="AR9" s="369"/>
      <c r="AS9" s="369"/>
      <c r="AT9" s="369"/>
      <c r="AU9" s="369"/>
      <c r="AV9" s="369"/>
      <c r="AW9" s="369"/>
      <c r="AX9" s="369"/>
      <c r="AY9" s="369"/>
      <c r="AZ9" s="369"/>
      <c r="BA9" s="59"/>
    </row>
    <row r="10" spans="1:58" ht="13.5" hidden="1" customHeight="1" x14ac:dyDescent="0.15">
      <c r="A10" s="376" t="s">
        <v>106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63"/>
      <c r="BC10" s="58"/>
      <c r="BD10" s="63"/>
      <c r="BE10" s="63"/>
      <c r="BF10" s="58"/>
    </row>
    <row r="11" spans="1:58" ht="13.5" hidden="1" customHeight="1" x14ac:dyDescent="0.15">
      <c r="A11" s="376"/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  <c r="AF11" s="365"/>
      <c r="AG11" s="365"/>
      <c r="AH11" s="365"/>
      <c r="AI11" s="365"/>
      <c r="AJ11" s="365"/>
      <c r="AK11" s="365"/>
      <c r="AL11" s="365"/>
      <c r="AM11" s="365"/>
      <c r="AN11" s="365"/>
      <c r="AO11" s="365"/>
      <c r="AP11" s="365"/>
      <c r="AQ11" s="365"/>
      <c r="AR11" s="365"/>
      <c r="AS11" s="365"/>
      <c r="AT11" s="365"/>
      <c r="AU11" s="365"/>
      <c r="AV11" s="365"/>
      <c r="AW11" s="365"/>
      <c r="AX11" s="365"/>
      <c r="AY11" s="365"/>
      <c r="AZ11" s="365"/>
      <c r="BA11" s="365"/>
      <c r="BB11" s="63"/>
      <c r="BC11" s="58"/>
      <c r="BD11" s="63"/>
      <c r="BE11" s="63"/>
      <c r="BF11" s="58"/>
    </row>
    <row r="12" spans="1:58" ht="13.5" hidden="1" customHeight="1" x14ac:dyDescent="0.15">
      <c r="A12" s="62"/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  <c r="AH12" s="369"/>
      <c r="AI12" s="369"/>
      <c r="AJ12" s="369"/>
      <c r="AK12" s="369"/>
      <c r="AL12" s="369"/>
      <c r="AM12" s="369"/>
      <c r="AN12" s="369"/>
      <c r="AO12" s="369"/>
      <c r="AP12" s="369"/>
      <c r="AQ12" s="369"/>
      <c r="AR12" s="369"/>
      <c r="AS12" s="369"/>
      <c r="AT12" s="369"/>
      <c r="AU12" s="369"/>
      <c r="AV12" s="369"/>
      <c r="AW12" s="369"/>
      <c r="AX12" s="369"/>
      <c r="AY12" s="369"/>
      <c r="AZ12" s="369"/>
      <c r="BA12" s="63"/>
      <c r="BB12" s="63"/>
      <c r="BC12" s="58"/>
      <c r="BD12" s="63"/>
      <c r="BE12" s="63"/>
      <c r="BF12" s="58"/>
    </row>
    <row r="13" spans="1:58" ht="13.5" hidden="1" customHeight="1" x14ac:dyDescent="0.15">
      <c r="A13" s="376" t="s">
        <v>107</v>
      </c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365"/>
      <c r="AW13" s="365"/>
      <c r="AX13" s="365"/>
      <c r="AY13" s="365"/>
      <c r="AZ13" s="365"/>
      <c r="BA13" s="365"/>
      <c r="BB13" s="63"/>
      <c r="BC13" s="58"/>
      <c r="BD13" s="63"/>
      <c r="BE13" s="63"/>
      <c r="BF13" s="58"/>
    </row>
    <row r="14" spans="1:58" ht="13.5" hidden="1" customHeight="1" x14ac:dyDescent="0.15">
      <c r="A14" s="376"/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365"/>
      <c r="S14" s="365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365"/>
      <c r="AW14" s="365"/>
      <c r="AX14" s="365"/>
      <c r="AY14" s="365"/>
      <c r="AZ14" s="365"/>
      <c r="BA14" s="365"/>
      <c r="BB14" s="63"/>
      <c r="BC14" s="58"/>
      <c r="BD14" s="63"/>
      <c r="BE14" s="63"/>
      <c r="BF14" s="58"/>
    </row>
    <row r="15" spans="1:58" ht="13.5" hidden="1" customHeight="1" x14ac:dyDescent="0.15">
      <c r="A15" s="62"/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69"/>
      <c r="AJ15" s="369"/>
      <c r="AK15" s="369"/>
      <c r="AL15" s="369"/>
      <c r="AM15" s="369"/>
      <c r="AN15" s="369"/>
      <c r="AO15" s="369"/>
      <c r="AP15" s="369"/>
      <c r="AQ15" s="369"/>
      <c r="AR15" s="369"/>
      <c r="AS15" s="369"/>
      <c r="AT15" s="369"/>
      <c r="AU15" s="369"/>
      <c r="AV15" s="369"/>
      <c r="AW15" s="369"/>
      <c r="AX15" s="369"/>
      <c r="AY15" s="369"/>
      <c r="AZ15" s="369"/>
      <c r="BA15" s="63"/>
      <c r="BB15" s="63"/>
      <c r="BC15" s="58"/>
      <c r="BD15" s="63"/>
      <c r="BE15" s="63"/>
      <c r="BF15" s="58"/>
    </row>
    <row r="16" spans="1:58" ht="13.5" hidden="1" customHeight="1" x14ac:dyDescent="0.15">
      <c r="A16" s="376" t="s">
        <v>108</v>
      </c>
      <c r="B16" s="365"/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365"/>
      <c r="AL16" s="365"/>
      <c r="AM16" s="365"/>
      <c r="AN16" s="365"/>
      <c r="AO16" s="365"/>
      <c r="AP16" s="365"/>
      <c r="AQ16" s="365"/>
      <c r="AR16" s="365"/>
      <c r="AS16" s="365"/>
      <c r="AT16" s="365"/>
      <c r="AU16" s="365"/>
      <c r="AV16" s="365"/>
      <c r="AW16" s="365"/>
      <c r="AX16" s="365"/>
      <c r="AY16" s="365"/>
      <c r="AZ16" s="365"/>
      <c r="BA16" s="365"/>
      <c r="BB16" s="63"/>
      <c r="BC16" s="58"/>
      <c r="BD16" s="63"/>
      <c r="BE16" s="63"/>
      <c r="BF16" s="58"/>
    </row>
    <row r="17" spans="1:58" ht="13.5" hidden="1" customHeight="1" x14ac:dyDescent="0.15">
      <c r="A17" s="376"/>
      <c r="B17" s="365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365"/>
      <c r="AH17" s="365"/>
      <c r="AI17" s="365"/>
      <c r="AJ17" s="365"/>
      <c r="AK17" s="365"/>
      <c r="AL17" s="365"/>
      <c r="AM17" s="365"/>
      <c r="AN17" s="365"/>
      <c r="AO17" s="365"/>
      <c r="AP17" s="365"/>
      <c r="AQ17" s="365"/>
      <c r="AR17" s="365"/>
      <c r="AS17" s="365"/>
      <c r="AT17" s="365"/>
      <c r="AU17" s="365"/>
      <c r="AV17" s="365"/>
      <c r="AW17" s="365"/>
      <c r="AX17" s="365"/>
      <c r="AY17" s="365"/>
      <c r="AZ17" s="365"/>
      <c r="BA17" s="365"/>
      <c r="BB17" s="63"/>
      <c r="BC17" s="58"/>
      <c r="BD17" s="63"/>
      <c r="BE17" s="63"/>
      <c r="BF17" s="58"/>
    </row>
    <row r="18" spans="1:58" ht="13.5" hidden="1" customHeight="1" x14ac:dyDescent="0.15">
      <c r="A18" s="62"/>
      <c r="B18" s="369"/>
      <c r="C18" s="369"/>
      <c r="D18" s="369"/>
      <c r="E18" s="369"/>
      <c r="F18" s="369"/>
      <c r="G18" s="369"/>
      <c r="H18" s="369"/>
      <c r="I18" s="369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/>
      <c r="AC18" s="369"/>
      <c r="AD18" s="369"/>
      <c r="AE18" s="369"/>
      <c r="AF18" s="369"/>
      <c r="AG18" s="369"/>
      <c r="AH18" s="369"/>
      <c r="AI18" s="369"/>
      <c r="AJ18" s="369"/>
      <c r="AK18" s="369"/>
      <c r="AL18" s="369"/>
      <c r="AM18" s="369"/>
      <c r="AN18" s="369"/>
      <c r="AO18" s="369"/>
      <c r="AP18" s="369"/>
      <c r="AQ18" s="369"/>
      <c r="AR18" s="369"/>
      <c r="AS18" s="369"/>
      <c r="AT18" s="369"/>
      <c r="AU18" s="369"/>
      <c r="AV18" s="369"/>
      <c r="AW18" s="369"/>
      <c r="AX18" s="369"/>
      <c r="AY18" s="369"/>
      <c r="AZ18" s="369"/>
      <c r="BA18" s="63"/>
      <c r="BB18" s="63"/>
      <c r="BC18" s="58"/>
      <c r="BD18" s="63"/>
      <c r="BE18" s="63"/>
      <c r="BF18" s="58"/>
    </row>
    <row r="19" spans="1:58" ht="13.5" hidden="1" customHeight="1" x14ac:dyDescent="0.15">
      <c r="A19" s="376" t="s">
        <v>109</v>
      </c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  <c r="AH19" s="365"/>
      <c r="AI19" s="365"/>
      <c r="AJ19" s="365"/>
      <c r="AK19" s="365"/>
      <c r="AL19" s="365"/>
      <c r="AM19" s="365"/>
      <c r="AN19" s="365"/>
      <c r="AO19" s="365"/>
      <c r="AP19" s="365"/>
      <c r="AQ19" s="365"/>
      <c r="AR19" s="365"/>
      <c r="AS19" s="365"/>
      <c r="AT19" s="365"/>
      <c r="AU19" s="365"/>
      <c r="AV19" s="365"/>
      <c r="AW19" s="365"/>
      <c r="AX19" s="365"/>
      <c r="AY19" s="365"/>
      <c r="AZ19" s="365"/>
      <c r="BA19" s="365"/>
      <c r="BB19" s="63"/>
      <c r="BC19" s="58"/>
      <c r="BD19" s="63"/>
      <c r="BE19" s="63"/>
      <c r="BF19" s="58"/>
    </row>
    <row r="20" spans="1:58" ht="13.5" hidden="1" customHeight="1" x14ac:dyDescent="0.15">
      <c r="A20" s="376"/>
      <c r="B20" s="365"/>
      <c r="C20" s="365"/>
      <c r="D20" s="365"/>
      <c r="E20" s="365"/>
      <c r="F20" s="365"/>
      <c r="G20" s="365"/>
      <c r="H20" s="365"/>
      <c r="I20" s="365"/>
      <c r="J20" s="365"/>
      <c r="K20" s="365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63"/>
      <c r="BC20" s="58"/>
      <c r="BD20" s="63"/>
      <c r="BE20" s="63"/>
      <c r="BF20" s="58"/>
    </row>
    <row r="21" spans="1:58" ht="13.5" hidden="1" customHeight="1" x14ac:dyDescent="0.15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118"/>
      <c r="BB21" s="63"/>
      <c r="BC21" s="58"/>
      <c r="BD21" s="63"/>
      <c r="BE21" s="63"/>
      <c r="BF21" s="58"/>
    </row>
    <row r="22" spans="1:58" ht="13.5" hidden="1" customHeight="1" x14ac:dyDescent="0.15">
      <c r="A22" s="376" t="s">
        <v>110</v>
      </c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5"/>
      <c r="P22" s="365"/>
      <c r="Q22" s="365"/>
      <c r="R22" s="365"/>
      <c r="S22" s="365"/>
      <c r="T22" s="365"/>
      <c r="U22" s="365"/>
      <c r="V22" s="365"/>
      <c r="W22" s="365"/>
      <c r="X22" s="365"/>
      <c r="Y22" s="365"/>
      <c r="Z22" s="365"/>
      <c r="AA22" s="365"/>
      <c r="AB22" s="365"/>
      <c r="AC22" s="365"/>
      <c r="AD22" s="365"/>
      <c r="AE22" s="365"/>
      <c r="AF22" s="365"/>
      <c r="AG22" s="365"/>
      <c r="AH22" s="365"/>
      <c r="AI22" s="365"/>
      <c r="AJ22" s="365"/>
      <c r="AK22" s="365"/>
      <c r="AL22" s="365"/>
      <c r="AM22" s="365"/>
      <c r="AN22" s="365"/>
      <c r="AO22" s="365"/>
      <c r="AP22" s="365"/>
      <c r="AQ22" s="365"/>
      <c r="AR22" s="365"/>
      <c r="AS22" s="365"/>
      <c r="AT22" s="365"/>
      <c r="AU22" s="365"/>
      <c r="AV22" s="365"/>
      <c r="AW22" s="365"/>
      <c r="AX22" s="365"/>
      <c r="AY22" s="365"/>
      <c r="AZ22" s="365"/>
      <c r="BA22" s="365"/>
      <c r="BB22" s="63"/>
      <c r="BC22" s="58"/>
      <c r="BD22" s="63"/>
      <c r="BE22" s="63"/>
      <c r="BF22" s="58"/>
    </row>
    <row r="23" spans="1:58" ht="13.5" hidden="1" customHeight="1" x14ac:dyDescent="0.15">
      <c r="A23" s="376"/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365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5"/>
      <c r="AI23" s="365"/>
      <c r="AJ23" s="365"/>
      <c r="AK23" s="365"/>
      <c r="AL23" s="365"/>
      <c r="AM23" s="365"/>
      <c r="AN23" s="365"/>
      <c r="AO23" s="365"/>
      <c r="AP23" s="365"/>
      <c r="AQ23" s="365"/>
      <c r="AR23" s="365"/>
      <c r="AS23" s="365"/>
      <c r="AT23" s="365"/>
      <c r="AU23" s="365"/>
      <c r="AV23" s="365"/>
      <c r="AW23" s="365"/>
      <c r="AX23" s="365"/>
      <c r="AY23" s="365"/>
      <c r="AZ23" s="365"/>
      <c r="BA23" s="365"/>
      <c r="BB23" s="63"/>
      <c r="BC23" s="58"/>
      <c r="BD23" s="63"/>
      <c r="BE23" s="63"/>
      <c r="BF23" s="58"/>
    </row>
    <row r="24" spans="1:58" ht="13.5" hidden="1" customHeight="1" x14ac:dyDescent="0.15">
      <c r="A24" s="6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118"/>
      <c r="BB24" s="63"/>
      <c r="BC24" s="58"/>
      <c r="BD24" s="63"/>
      <c r="BE24" s="63"/>
      <c r="BF24" s="58"/>
    </row>
    <row r="25" spans="1:58" ht="13.5" hidden="1" customHeight="1" x14ac:dyDescent="0.15">
      <c r="A25" s="376" t="s">
        <v>111</v>
      </c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63"/>
      <c r="BC25" s="58"/>
      <c r="BD25" s="63"/>
      <c r="BE25" s="63"/>
      <c r="BF25" s="58"/>
    </row>
    <row r="26" spans="1:58" ht="13.5" hidden="1" customHeight="1" x14ac:dyDescent="0.15">
      <c r="A26" s="376"/>
      <c r="B26" s="365"/>
      <c r="C26" s="365"/>
      <c r="D26" s="365"/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63"/>
      <c r="BC26" s="58"/>
      <c r="BD26" s="63"/>
      <c r="BE26" s="63"/>
      <c r="BF26" s="58"/>
    </row>
    <row r="27" spans="1:58" ht="13.5" hidden="1" customHeight="1" x14ac:dyDescent="0.15">
      <c r="A27" s="62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118"/>
      <c r="BB27" s="63"/>
      <c r="BC27" s="58"/>
      <c r="BD27" s="63"/>
      <c r="BE27" s="63"/>
      <c r="BF27" s="58"/>
    </row>
    <row r="28" spans="1:58" ht="13.5" hidden="1" customHeight="1" x14ac:dyDescent="0.15">
      <c r="A28" s="376" t="s">
        <v>112</v>
      </c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63"/>
      <c r="BC28" s="58"/>
      <c r="BD28" s="63"/>
      <c r="BE28" s="63"/>
      <c r="BF28" s="58"/>
    </row>
    <row r="29" spans="1:58" ht="13.5" hidden="1" customHeight="1" x14ac:dyDescent="0.15">
      <c r="A29" s="376"/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63"/>
      <c r="BC29" s="58"/>
      <c r="BD29" s="63"/>
      <c r="BE29" s="63"/>
      <c r="BF29" s="58"/>
    </row>
    <row r="30" spans="1:58" ht="13.5" hidden="1" customHeight="1" x14ac:dyDescent="0.1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118"/>
      <c r="BB30" s="63"/>
      <c r="BC30" s="58"/>
      <c r="BD30" s="63"/>
      <c r="BE30" s="63"/>
      <c r="BF30" s="58"/>
    </row>
    <row r="31" spans="1:58" ht="13.5" hidden="1" customHeight="1" x14ac:dyDescent="0.15">
      <c r="A31" s="376" t="s">
        <v>113</v>
      </c>
      <c r="B31" s="365"/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/>
      <c r="AE31" s="365"/>
      <c r="AF31" s="365"/>
      <c r="AG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  <c r="AY31" s="365"/>
      <c r="AZ31" s="365"/>
      <c r="BA31" s="365"/>
      <c r="BB31" s="63"/>
      <c r="BC31" s="58"/>
      <c r="BD31" s="63"/>
      <c r="BE31" s="63"/>
      <c r="BF31" s="58"/>
    </row>
    <row r="32" spans="1:58" ht="13.5" hidden="1" customHeight="1" x14ac:dyDescent="0.15">
      <c r="A32" s="376"/>
      <c r="B32" s="365"/>
      <c r="C32" s="365"/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63"/>
      <c r="BC32" s="58"/>
      <c r="BD32" s="63"/>
      <c r="BE32" s="63"/>
      <c r="BF32" s="58"/>
    </row>
    <row r="33" spans="1:58" ht="13.5" hidden="1" customHeight="1" x14ac:dyDescent="0.15">
      <c r="A33" s="6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118"/>
      <c r="BB33" s="63"/>
      <c r="BC33" s="58"/>
      <c r="BD33" s="63"/>
      <c r="BE33" s="63"/>
      <c r="BF33" s="58"/>
    </row>
    <row r="34" spans="1:58" ht="13.5" hidden="1" customHeight="1" x14ac:dyDescent="0.15">
      <c r="A34" s="376" t="s">
        <v>114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63"/>
      <c r="BC34" s="58"/>
      <c r="BD34" s="63"/>
      <c r="BE34" s="63"/>
      <c r="BF34" s="58"/>
    </row>
    <row r="35" spans="1:58" ht="13.5" hidden="1" customHeight="1" x14ac:dyDescent="0.15">
      <c r="A35" s="376"/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63"/>
      <c r="BC35" s="58"/>
      <c r="BD35" s="63"/>
      <c r="BE35" s="63"/>
      <c r="BF35" s="58"/>
    </row>
    <row r="36" spans="1:58" ht="13.5" hidden="1" customHeight="1" x14ac:dyDescent="0.15">
      <c r="A36" s="62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118"/>
      <c r="BB36" s="63"/>
      <c r="BC36" s="58"/>
      <c r="BD36" s="63"/>
      <c r="BE36" s="63"/>
      <c r="BF36" s="58"/>
    </row>
    <row r="37" spans="1:58" ht="13.5" hidden="1" customHeight="1" x14ac:dyDescent="0.15">
      <c r="A37" s="376" t="s">
        <v>115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63"/>
      <c r="BC37" s="58"/>
      <c r="BD37" s="63"/>
      <c r="BE37" s="63"/>
      <c r="BF37" s="58"/>
    </row>
    <row r="38" spans="1:58" ht="13.5" hidden="1" customHeight="1" x14ac:dyDescent="0.15">
      <c r="A38" s="376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365"/>
      <c r="V38" s="365"/>
      <c r="W38" s="365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63"/>
      <c r="BC38" s="58"/>
      <c r="BD38" s="63"/>
      <c r="BE38" s="63"/>
      <c r="BF38" s="58"/>
    </row>
    <row r="39" spans="1:58" ht="2.25" customHeight="1" x14ac:dyDescent="0.15">
      <c r="A39" s="62"/>
      <c r="B39" s="369"/>
      <c r="C39" s="369"/>
      <c r="D39" s="369"/>
      <c r="E39" s="369"/>
      <c r="F39" s="369"/>
      <c r="G39" s="369"/>
      <c r="H39" s="369"/>
      <c r="I39" s="369"/>
      <c r="J39" s="369"/>
      <c r="K39" s="369"/>
      <c r="L39" s="369"/>
      <c r="M39" s="369"/>
      <c r="N39" s="369"/>
      <c r="O39" s="369"/>
      <c r="P39" s="369"/>
      <c r="Q39" s="369"/>
      <c r="R39" s="369"/>
      <c r="S39" s="369"/>
      <c r="T39" s="369"/>
      <c r="U39" s="369"/>
      <c r="V39" s="369"/>
      <c r="W39" s="369"/>
      <c r="X39" s="369"/>
      <c r="Y39" s="369"/>
      <c r="Z39" s="369"/>
      <c r="AA39" s="369"/>
      <c r="AB39" s="369"/>
      <c r="AC39" s="369"/>
      <c r="AD39" s="369"/>
      <c r="AE39" s="369"/>
      <c r="AF39" s="369"/>
      <c r="AG39" s="369"/>
      <c r="AH39" s="369"/>
      <c r="AI39" s="369"/>
      <c r="AJ39" s="369"/>
      <c r="AK39" s="369"/>
      <c r="AL39" s="369"/>
      <c r="AM39" s="369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63"/>
      <c r="BB39" s="63"/>
      <c r="BC39" s="58"/>
      <c r="BD39" s="63"/>
      <c r="BE39" s="63"/>
      <c r="BF39" s="58"/>
    </row>
    <row r="40" spans="1:58" ht="3" customHeight="1" x14ac:dyDescent="0.15">
      <c r="A40" s="376" t="s">
        <v>105</v>
      </c>
      <c r="B40" s="364"/>
      <c r="C40" s="364"/>
      <c r="D40" s="364"/>
      <c r="E40" s="364"/>
      <c r="F40" s="364"/>
      <c r="G40" s="364"/>
      <c r="H40" s="392">
        <v>17</v>
      </c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 t="s">
        <v>116</v>
      </c>
      <c r="T40" s="364" t="s">
        <v>116</v>
      </c>
      <c r="U40" s="364"/>
      <c r="V40" s="364"/>
      <c r="W40" s="364"/>
      <c r="X40" s="364"/>
      <c r="Y40" s="364"/>
      <c r="Z40" s="364"/>
      <c r="AA40" s="364"/>
      <c r="AB40" s="364"/>
      <c r="AC40" s="364"/>
      <c r="AD40" s="392">
        <v>22</v>
      </c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 t="s">
        <v>231</v>
      </c>
      <c r="AR40" s="364" t="s">
        <v>231</v>
      </c>
      <c r="AS40" s="364" t="s">
        <v>116</v>
      </c>
      <c r="AT40" s="364" t="s">
        <v>116</v>
      </c>
      <c r="AU40" s="364" t="s">
        <v>116</v>
      </c>
      <c r="AV40" s="364" t="s">
        <v>116</v>
      </c>
      <c r="AW40" s="364" t="s">
        <v>116</v>
      </c>
      <c r="AX40" s="364" t="s">
        <v>116</v>
      </c>
      <c r="AY40" s="364" t="s">
        <v>116</v>
      </c>
      <c r="AZ40" s="364" t="s">
        <v>116</v>
      </c>
      <c r="BA40" s="364" t="s">
        <v>116</v>
      </c>
      <c r="BB40" s="63"/>
      <c r="BC40" s="58"/>
      <c r="BD40" s="63"/>
      <c r="BE40" s="63"/>
      <c r="BF40" s="58"/>
    </row>
    <row r="41" spans="1:58" ht="3" customHeight="1" x14ac:dyDescent="0.15">
      <c r="A41" s="376"/>
      <c r="B41" s="364"/>
      <c r="C41" s="364"/>
      <c r="D41" s="364"/>
      <c r="E41" s="364"/>
      <c r="F41" s="364"/>
      <c r="G41" s="364"/>
      <c r="H41" s="392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92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4"/>
      <c r="AY41" s="364"/>
      <c r="AZ41" s="364"/>
      <c r="BA41" s="364"/>
      <c r="BB41" s="63"/>
      <c r="BC41" s="58"/>
      <c r="BD41" s="63"/>
      <c r="BE41" s="63"/>
      <c r="BF41" s="58"/>
    </row>
    <row r="42" spans="1:58" ht="3" customHeight="1" x14ac:dyDescent="0.15">
      <c r="A42" s="376"/>
      <c r="B42" s="364"/>
      <c r="C42" s="364"/>
      <c r="D42" s="364"/>
      <c r="E42" s="364"/>
      <c r="F42" s="364"/>
      <c r="G42" s="364"/>
      <c r="H42" s="392"/>
      <c r="I42" s="364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4"/>
      <c r="AC42" s="364"/>
      <c r="AD42" s="392"/>
      <c r="AE42" s="364"/>
      <c r="AF42" s="364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64"/>
      <c r="AR42" s="364"/>
      <c r="AS42" s="364"/>
      <c r="AT42" s="364"/>
      <c r="AU42" s="364"/>
      <c r="AV42" s="364"/>
      <c r="AW42" s="364"/>
      <c r="AX42" s="364"/>
      <c r="AY42" s="364"/>
      <c r="AZ42" s="364"/>
      <c r="BA42" s="364"/>
      <c r="BB42" s="63"/>
      <c r="BC42" s="58"/>
      <c r="BD42" s="63"/>
      <c r="BE42" s="63"/>
      <c r="BF42" s="58"/>
    </row>
    <row r="43" spans="1:58" ht="3" customHeight="1" x14ac:dyDescent="0.15">
      <c r="A43" s="376"/>
      <c r="B43" s="364"/>
      <c r="C43" s="364"/>
      <c r="D43" s="364"/>
      <c r="E43" s="364"/>
      <c r="F43" s="364"/>
      <c r="G43" s="364"/>
      <c r="H43" s="392"/>
      <c r="I43" s="364"/>
      <c r="J43" s="364"/>
      <c r="K43" s="364"/>
      <c r="L43" s="364"/>
      <c r="M43" s="364"/>
      <c r="N43" s="364"/>
      <c r="O43" s="364"/>
      <c r="P43" s="364"/>
      <c r="Q43" s="364"/>
      <c r="R43" s="364"/>
      <c r="S43" s="364"/>
      <c r="T43" s="364"/>
      <c r="U43" s="364"/>
      <c r="V43" s="364"/>
      <c r="W43" s="364"/>
      <c r="X43" s="364"/>
      <c r="Y43" s="364"/>
      <c r="Z43" s="364"/>
      <c r="AA43" s="364"/>
      <c r="AB43" s="364"/>
      <c r="AC43" s="364"/>
      <c r="AD43" s="392"/>
      <c r="AE43" s="364"/>
      <c r="AF43" s="364"/>
      <c r="AG43" s="364"/>
      <c r="AH43" s="364"/>
      <c r="AI43" s="364"/>
      <c r="AJ43" s="364"/>
      <c r="AK43" s="364"/>
      <c r="AL43" s="364"/>
      <c r="AM43" s="364"/>
      <c r="AN43" s="364"/>
      <c r="AO43" s="364"/>
      <c r="AP43" s="364"/>
      <c r="AQ43" s="364"/>
      <c r="AR43" s="364"/>
      <c r="AS43" s="364"/>
      <c r="AT43" s="364"/>
      <c r="AU43" s="364"/>
      <c r="AV43" s="364"/>
      <c r="AW43" s="364"/>
      <c r="AX43" s="364"/>
      <c r="AY43" s="364"/>
      <c r="AZ43" s="364"/>
      <c r="BA43" s="364"/>
      <c r="BB43" s="63"/>
      <c r="BC43" s="58"/>
      <c r="BD43" s="63"/>
      <c r="BE43" s="63"/>
      <c r="BF43" s="58"/>
    </row>
    <row r="44" spans="1:58" ht="3" customHeight="1" x14ac:dyDescent="0.15">
      <c r="A44" s="376"/>
      <c r="B44" s="364"/>
      <c r="C44" s="364"/>
      <c r="D44" s="364"/>
      <c r="E44" s="364"/>
      <c r="F44" s="364"/>
      <c r="G44" s="364"/>
      <c r="H44" s="392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92"/>
      <c r="AE44" s="364"/>
      <c r="AF44" s="364"/>
      <c r="AG44" s="364"/>
      <c r="AH44" s="364"/>
      <c r="AI44" s="364"/>
      <c r="AJ44" s="364"/>
      <c r="AK44" s="364"/>
      <c r="AL44" s="364"/>
      <c r="AM44" s="364"/>
      <c r="AN44" s="364"/>
      <c r="AO44" s="364"/>
      <c r="AP44" s="364"/>
      <c r="AQ44" s="364"/>
      <c r="AR44" s="364"/>
      <c r="AS44" s="364"/>
      <c r="AT44" s="364"/>
      <c r="AU44" s="364"/>
      <c r="AV44" s="364"/>
      <c r="AW44" s="364"/>
      <c r="AX44" s="364"/>
      <c r="AY44" s="364"/>
      <c r="AZ44" s="364"/>
      <c r="BA44" s="364"/>
      <c r="BB44" s="63"/>
      <c r="BC44" s="58"/>
      <c r="BD44" s="63"/>
      <c r="BE44" s="63"/>
      <c r="BF44" s="58"/>
    </row>
    <row r="45" spans="1:58" ht="3" customHeight="1" x14ac:dyDescent="0.15">
      <c r="A45" s="376"/>
      <c r="B45" s="364"/>
      <c r="C45" s="364"/>
      <c r="D45" s="364"/>
      <c r="E45" s="364"/>
      <c r="F45" s="364"/>
      <c r="G45" s="364"/>
      <c r="H45" s="392"/>
      <c r="I45" s="364"/>
      <c r="J45" s="364"/>
      <c r="K45" s="364"/>
      <c r="L45" s="364"/>
      <c r="M45" s="364"/>
      <c r="N45" s="364"/>
      <c r="O45" s="364"/>
      <c r="P45" s="364"/>
      <c r="Q45" s="364"/>
      <c r="R45" s="364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92"/>
      <c r="AE45" s="364"/>
      <c r="AF45" s="364"/>
      <c r="AG45" s="364"/>
      <c r="AH45" s="364"/>
      <c r="AI45" s="364"/>
      <c r="AJ45" s="364"/>
      <c r="AK45" s="364"/>
      <c r="AL45" s="364"/>
      <c r="AM45" s="364"/>
      <c r="AN45" s="364"/>
      <c r="AO45" s="364"/>
      <c r="AP45" s="364"/>
      <c r="AQ45" s="364"/>
      <c r="AR45" s="364"/>
      <c r="AS45" s="364"/>
      <c r="AT45" s="364"/>
      <c r="AU45" s="364"/>
      <c r="AV45" s="364"/>
      <c r="AW45" s="364"/>
      <c r="AX45" s="364"/>
      <c r="AY45" s="364"/>
      <c r="AZ45" s="364"/>
      <c r="BA45" s="364"/>
      <c r="BB45" s="63"/>
      <c r="BC45" s="58"/>
      <c r="BD45" s="63"/>
      <c r="BE45" s="63"/>
      <c r="BF45" s="58"/>
    </row>
    <row r="46" spans="1:58" ht="2.25" customHeight="1" x14ac:dyDescent="0.15">
      <c r="A46" s="62"/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  <c r="R46" s="369"/>
      <c r="S46" s="369"/>
      <c r="T46" s="369"/>
      <c r="U46" s="369"/>
      <c r="V46" s="369"/>
      <c r="W46" s="369"/>
      <c r="X46" s="369"/>
      <c r="Y46" s="369"/>
      <c r="Z46" s="369"/>
      <c r="AA46" s="369"/>
      <c r="AB46" s="369"/>
      <c r="AC46" s="369"/>
      <c r="AD46" s="369"/>
      <c r="AE46" s="369"/>
      <c r="AF46" s="369"/>
      <c r="AG46" s="369"/>
      <c r="AH46" s="369"/>
      <c r="AI46" s="369"/>
      <c r="AJ46" s="369"/>
      <c r="AK46" s="369"/>
      <c r="AL46" s="369"/>
      <c r="AM46" s="369"/>
      <c r="AN46" s="369"/>
      <c r="AO46" s="369"/>
      <c r="AP46" s="369"/>
      <c r="AQ46" s="369"/>
      <c r="AR46" s="369"/>
      <c r="AS46" s="369"/>
      <c r="AT46" s="369"/>
      <c r="AU46" s="369"/>
      <c r="AV46" s="369"/>
      <c r="AW46" s="369"/>
      <c r="AX46" s="369"/>
      <c r="AY46" s="369"/>
      <c r="AZ46" s="369"/>
      <c r="BA46" s="63"/>
      <c r="BB46" s="63"/>
      <c r="BC46" s="58"/>
      <c r="BD46" s="63"/>
      <c r="BE46" s="63"/>
      <c r="BF46" s="58"/>
    </row>
    <row r="47" spans="1:58" ht="3" customHeight="1" x14ac:dyDescent="0.15">
      <c r="A47" s="376" t="s">
        <v>106</v>
      </c>
      <c r="B47" s="364"/>
      <c r="C47" s="364"/>
      <c r="D47" s="364"/>
      <c r="E47" s="364"/>
      <c r="F47" s="364"/>
      <c r="G47" s="364"/>
      <c r="H47" s="392">
        <v>16</v>
      </c>
      <c r="I47" s="364"/>
      <c r="J47" s="364"/>
      <c r="K47" s="364"/>
      <c r="L47" s="364"/>
      <c r="M47" s="364"/>
      <c r="N47" s="364"/>
      <c r="O47" s="389"/>
      <c r="P47" s="393"/>
      <c r="Q47" s="389"/>
      <c r="R47" s="364" t="s">
        <v>231</v>
      </c>
      <c r="S47" s="364" t="s">
        <v>116</v>
      </c>
      <c r="T47" s="364" t="s">
        <v>116</v>
      </c>
      <c r="U47" s="364"/>
      <c r="V47" s="364"/>
      <c r="W47" s="364"/>
      <c r="X47" s="364"/>
      <c r="Y47" s="364"/>
      <c r="Z47" s="364"/>
      <c r="AA47" s="364"/>
      <c r="AB47" s="364"/>
      <c r="AC47" s="364"/>
      <c r="AD47" s="392">
        <v>16</v>
      </c>
      <c r="AE47" s="364"/>
      <c r="AF47" s="364"/>
      <c r="AG47" s="364"/>
      <c r="AH47" s="364"/>
      <c r="AI47" s="364"/>
      <c r="AJ47" s="364"/>
      <c r="AK47" s="389">
        <v>0</v>
      </c>
      <c r="AL47" s="389">
        <v>0</v>
      </c>
      <c r="AM47" s="393">
        <v>8</v>
      </c>
      <c r="AN47" s="389">
        <v>8</v>
      </c>
      <c r="AO47" s="389">
        <v>8</v>
      </c>
      <c r="AP47" s="364">
        <v>8</v>
      </c>
      <c r="AQ47" s="364">
        <v>8</v>
      </c>
      <c r="AR47" s="389" t="s">
        <v>117</v>
      </c>
      <c r="AS47" s="364" t="s">
        <v>116</v>
      </c>
      <c r="AT47" s="364" t="s">
        <v>116</v>
      </c>
      <c r="AU47" s="364" t="s">
        <v>116</v>
      </c>
      <c r="AV47" s="364" t="s">
        <v>116</v>
      </c>
      <c r="AW47" s="364" t="s">
        <v>116</v>
      </c>
      <c r="AX47" s="364" t="s">
        <v>116</v>
      </c>
      <c r="AY47" s="364" t="s">
        <v>116</v>
      </c>
      <c r="AZ47" s="364" t="s">
        <v>116</v>
      </c>
      <c r="BA47" s="364" t="s">
        <v>116</v>
      </c>
      <c r="BB47" s="63"/>
      <c r="BC47" s="58"/>
      <c r="BD47" s="63"/>
      <c r="BE47" s="63"/>
      <c r="BF47" s="58"/>
    </row>
    <row r="48" spans="1:58" ht="3" customHeight="1" x14ac:dyDescent="0.15">
      <c r="A48" s="376"/>
      <c r="B48" s="364"/>
      <c r="C48" s="364"/>
      <c r="D48" s="364"/>
      <c r="E48" s="364"/>
      <c r="F48" s="364"/>
      <c r="G48" s="364"/>
      <c r="H48" s="392"/>
      <c r="I48" s="364"/>
      <c r="J48" s="364"/>
      <c r="K48" s="364"/>
      <c r="L48" s="364"/>
      <c r="M48" s="364"/>
      <c r="N48" s="364"/>
      <c r="O48" s="390"/>
      <c r="P48" s="394"/>
      <c r="Q48" s="390"/>
      <c r="R48" s="364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92"/>
      <c r="AE48" s="364"/>
      <c r="AF48" s="364"/>
      <c r="AG48" s="364"/>
      <c r="AH48" s="364"/>
      <c r="AI48" s="364"/>
      <c r="AJ48" s="364"/>
      <c r="AK48" s="390"/>
      <c r="AL48" s="390"/>
      <c r="AM48" s="394"/>
      <c r="AN48" s="390"/>
      <c r="AO48" s="390"/>
      <c r="AP48" s="364"/>
      <c r="AQ48" s="364"/>
      <c r="AR48" s="390"/>
      <c r="AS48" s="364"/>
      <c r="AT48" s="364"/>
      <c r="AU48" s="364"/>
      <c r="AV48" s="364"/>
      <c r="AW48" s="364"/>
      <c r="AX48" s="364"/>
      <c r="AY48" s="364"/>
      <c r="AZ48" s="364"/>
      <c r="BA48" s="364"/>
      <c r="BB48" s="63"/>
      <c r="BC48" s="58"/>
      <c r="BD48" s="63"/>
      <c r="BE48" s="63"/>
      <c r="BF48" s="58"/>
    </row>
    <row r="49" spans="1:58" ht="3" customHeight="1" x14ac:dyDescent="0.15">
      <c r="A49" s="376"/>
      <c r="B49" s="364"/>
      <c r="C49" s="364"/>
      <c r="D49" s="364"/>
      <c r="E49" s="364"/>
      <c r="F49" s="364"/>
      <c r="G49" s="364"/>
      <c r="H49" s="392"/>
      <c r="I49" s="364"/>
      <c r="J49" s="364"/>
      <c r="K49" s="364"/>
      <c r="L49" s="364"/>
      <c r="M49" s="364"/>
      <c r="N49" s="364"/>
      <c r="O49" s="390"/>
      <c r="P49" s="394"/>
      <c r="Q49" s="390"/>
      <c r="R49" s="364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92"/>
      <c r="AE49" s="364"/>
      <c r="AF49" s="364"/>
      <c r="AG49" s="364"/>
      <c r="AH49" s="364"/>
      <c r="AI49" s="364"/>
      <c r="AJ49" s="364"/>
      <c r="AK49" s="390"/>
      <c r="AL49" s="390"/>
      <c r="AM49" s="394"/>
      <c r="AN49" s="390"/>
      <c r="AO49" s="390"/>
      <c r="AP49" s="364"/>
      <c r="AQ49" s="364"/>
      <c r="AR49" s="390"/>
      <c r="AS49" s="364"/>
      <c r="AT49" s="364"/>
      <c r="AU49" s="364"/>
      <c r="AV49" s="364"/>
      <c r="AW49" s="364"/>
      <c r="AX49" s="364"/>
      <c r="AY49" s="364"/>
      <c r="AZ49" s="364"/>
      <c r="BA49" s="364"/>
      <c r="BB49" s="63"/>
      <c r="BC49" s="58"/>
      <c r="BD49" s="63"/>
      <c r="BE49" s="63"/>
      <c r="BF49" s="58"/>
    </row>
    <row r="50" spans="1:58" ht="3" customHeight="1" x14ac:dyDescent="0.15">
      <c r="A50" s="376"/>
      <c r="B50" s="364"/>
      <c r="C50" s="364"/>
      <c r="D50" s="364"/>
      <c r="E50" s="364"/>
      <c r="F50" s="364"/>
      <c r="G50" s="364"/>
      <c r="H50" s="392"/>
      <c r="I50" s="364"/>
      <c r="J50" s="364"/>
      <c r="K50" s="364"/>
      <c r="L50" s="364"/>
      <c r="M50" s="364"/>
      <c r="N50" s="364"/>
      <c r="O50" s="390"/>
      <c r="P50" s="394"/>
      <c r="Q50" s="390"/>
      <c r="R50" s="364"/>
      <c r="S50" s="364"/>
      <c r="T50" s="364"/>
      <c r="U50" s="364"/>
      <c r="V50" s="364"/>
      <c r="W50" s="364"/>
      <c r="X50" s="364"/>
      <c r="Y50" s="364"/>
      <c r="Z50" s="364"/>
      <c r="AA50" s="364"/>
      <c r="AB50" s="364"/>
      <c r="AC50" s="364"/>
      <c r="AD50" s="392"/>
      <c r="AE50" s="364"/>
      <c r="AF50" s="364"/>
      <c r="AG50" s="364"/>
      <c r="AH50" s="364"/>
      <c r="AI50" s="364"/>
      <c r="AJ50" s="364"/>
      <c r="AK50" s="390"/>
      <c r="AL50" s="390"/>
      <c r="AM50" s="394"/>
      <c r="AN50" s="390"/>
      <c r="AO50" s="390"/>
      <c r="AP50" s="364"/>
      <c r="AQ50" s="364"/>
      <c r="AR50" s="390"/>
      <c r="AS50" s="364"/>
      <c r="AT50" s="364"/>
      <c r="AU50" s="364"/>
      <c r="AV50" s="364"/>
      <c r="AW50" s="364"/>
      <c r="AX50" s="364"/>
      <c r="AY50" s="364"/>
      <c r="AZ50" s="364"/>
      <c r="BA50" s="364"/>
      <c r="BB50" s="63"/>
      <c r="BC50" s="58"/>
      <c r="BD50" s="63"/>
      <c r="BE50" s="63"/>
      <c r="BF50" s="58"/>
    </row>
    <row r="51" spans="1:58" ht="3" customHeight="1" x14ac:dyDescent="0.15">
      <c r="A51" s="376"/>
      <c r="B51" s="364"/>
      <c r="C51" s="364"/>
      <c r="D51" s="364"/>
      <c r="E51" s="364"/>
      <c r="F51" s="364"/>
      <c r="G51" s="364"/>
      <c r="H51" s="392"/>
      <c r="I51" s="364"/>
      <c r="J51" s="364"/>
      <c r="K51" s="364"/>
      <c r="L51" s="364"/>
      <c r="M51" s="364"/>
      <c r="N51" s="364"/>
      <c r="O51" s="390"/>
      <c r="P51" s="394"/>
      <c r="Q51" s="390"/>
      <c r="R51" s="364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92"/>
      <c r="AE51" s="364"/>
      <c r="AF51" s="364"/>
      <c r="AG51" s="364"/>
      <c r="AH51" s="364"/>
      <c r="AI51" s="364"/>
      <c r="AJ51" s="364"/>
      <c r="AK51" s="390"/>
      <c r="AL51" s="390"/>
      <c r="AM51" s="394"/>
      <c r="AN51" s="390"/>
      <c r="AO51" s="390"/>
      <c r="AP51" s="364"/>
      <c r="AQ51" s="364"/>
      <c r="AR51" s="390"/>
      <c r="AS51" s="364"/>
      <c r="AT51" s="364"/>
      <c r="AU51" s="364"/>
      <c r="AV51" s="364"/>
      <c r="AW51" s="364"/>
      <c r="AX51" s="364"/>
      <c r="AY51" s="364"/>
      <c r="AZ51" s="364"/>
      <c r="BA51" s="364"/>
      <c r="BB51" s="63"/>
      <c r="BC51" s="58"/>
      <c r="BD51" s="63"/>
      <c r="BE51" s="63"/>
      <c r="BF51" s="58"/>
    </row>
    <row r="52" spans="1:58" ht="3" customHeight="1" x14ac:dyDescent="0.15">
      <c r="A52" s="376"/>
      <c r="B52" s="364"/>
      <c r="C52" s="364"/>
      <c r="D52" s="364"/>
      <c r="E52" s="364"/>
      <c r="F52" s="364"/>
      <c r="G52" s="364"/>
      <c r="H52" s="392"/>
      <c r="I52" s="364"/>
      <c r="J52" s="364"/>
      <c r="K52" s="364"/>
      <c r="L52" s="364"/>
      <c r="M52" s="364"/>
      <c r="N52" s="364"/>
      <c r="O52" s="391"/>
      <c r="P52" s="395"/>
      <c r="Q52" s="391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4"/>
      <c r="AC52" s="364"/>
      <c r="AD52" s="392"/>
      <c r="AE52" s="364"/>
      <c r="AF52" s="364"/>
      <c r="AG52" s="364"/>
      <c r="AH52" s="364"/>
      <c r="AI52" s="364"/>
      <c r="AJ52" s="364"/>
      <c r="AK52" s="391"/>
      <c r="AL52" s="391"/>
      <c r="AM52" s="395"/>
      <c r="AN52" s="391"/>
      <c r="AO52" s="391"/>
      <c r="AP52" s="364"/>
      <c r="AQ52" s="364"/>
      <c r="AR52" s="391"/>
      <c r="AS52" s="364"/>
      <c r="AT52" s="364"/>
      <c r="AU52" s="364"/>
      <c r="AV52" s="364"/>
      <c r="AW52" s="364"/>
      <c r="AX52" s="364"/>
      <c r="AY52" s="364"/>
      <c r="AZ52" s="364"/>
      <c r="BA52" s="364"/>
      <c r="BB52" s="63"/>
      <c r="BC52" s="58"/>
      <c r="BD52" s="63"/>
      <c r="BE52" s="63"/>
      <c r="BF52" s="58"/>
    </row>
    <row r="53" spans="1:58" ht="2.25" customHeight="1" x14ac:dyDescent="0.15">
      <c r="A53" s="62"/>
      <c r="B53" s="369"/>
      <c r="C53" s="369"/>
      <c r="D53" s="369"/>
      <c r="E53" s="369"/>
      <c r="F53" s="369"/>
      <c r="G53" s="369"/>
      <c r="H53" s="369"/>
      <c r="I53" s="369"/>
      <c r="J53" s="369"/>
      <c r="K53" s="369"/>
      <c r="L53" s="369"/>
      <c r="M53" s="369"/>
      <c r="N53" s="369"/>
      <c r="O53" s="369"/>
      <c r="P53" s="369"/>
      <c r="Q53" s="369"/>
      <c r="R53" s="369"/>
      <c r="S53" s="369"/>
      <c r="T53" s="369"/>
      <c r="U53" s="369"/>
      <c r="V53" s="369"/>
      <c r="W53" s="369"/>
      <c r="X53" s="369"/>
      <c r="Y53" s="369"/>
      <c r="Z53" s="369"/>
      <c r="AA53" s="369"/>
      <c r="AB53" s="369"/>
      <c r="AC53" s="369"/>
      <c r="AD53" s="369"/>
      <c r="AE53" s="369"/>
      <c r="AF53" s="369"/>
      <c r="AG53" s="369"/>
      <c r="AH53" s="369"/>
      <c r="AI53" s="369"/>
      <c r="AJ53" s="369"/>
      <c r="AK53" s="369"/>
      <c r="AL53" s="369"/>
      <c r="AM53" s="369"/>
      <c r="AN53" s="369"/>
      <c r="AO53" s="369"/>
      <c r="AP53" s="369"/>
      <c r="AQ53" s="369"/>
      <c r="AR53" s="369"/>
      <c r="AS53" s="369"/>
      <c r="AT53" s="369"/>
      <c r="AU53" s="369"/>
      <c r="AV53" s="369"/>
      <c r="AW53" s="369"/>
      <c r="AX53" s="369"/>
      <c r="AY53" s="369"/>
      <c r="AZ53" s="369"/>
      <c r="BA53" s="63"/>
      <c r="BB53" s="63"/>
      <c r="BC53" s="58"/>
      <c r="BD53" s="63"/>
      <c r="BE53" s="63"/>
      <c r="BF53" s="58"/>
    </row>
    <row r="54" spans="1:58" ht="3" customHeight="1" x14ac:dyDescent="0.15">
      <c r="A54" s="376" t="s">
        <v>107</v>
      </c>
      <c r="B54" s="364"/>
      <c r="C54" s="364"/>
      <c r="D54" s="364"/>
      <c r="E54" s="364"/>
      <c r="F54" s="364"/>
      <c r="G54" s="364"/>
      <c r="H54" s="392">
        <v>12</v>
      </c>
      <c r="I54" s="364"/>
      <c r="J54" s="364"/>
      <c r="K54" s="364"/>
      <c r="L54" s="364"/>
      <c r="M54" s="389"/>
      <c r="N54" s="389">
        <v>0</v>
      </c>
      <c r="O54" s="389">
        <v>8</v>
      </c>
      <c r="P54" s="364">
        <v>8</v>
      </c>
      <c r="Q54" s="364">
        <v>8</v>
      </c>
      <c r="R54" s="364" t="s">
        <v>231</v>
      </c>
      <c r="S54" s="364" t="s">
        <v>116</v>
      </c>
      <c r="T54" s="364" t="s">
        <v>116</v>
      </c>
      <c r="U54" s="364"/>
      <c r="V54" s="364"/>
      <c r="W54" s="364"/>
      <c r="X54" s="364"/>
      <c r="Y54" s="364"/>
      <c r="Z54" s="364"/>
      <c r="AA54" s="392"/>
      <c r="AB54" s="389"/>
      <c r="AC54" s="389"/>
      <c r="AD54" s="392">
        <v>10</v>
      </c>
      <c r="AE54" s="389">
        <v>0</v>
      </c>
      <c r="AF54" s="389">
        <v>0</v>
      </c>
      <c r="AG54" s="389">
        <v>8</v>
      </c>
      <c r="AH54" s="389">
        <v>8</v>
      </c>
      <c r="AI54" s="389">
        <v>8</v>
      </c>
      <c r="AJ54" s="389">
        <v>8</v>
      </c>
      <c r="AK54" s="364">
        <v>8</v>
      </c>
      <c r="AL54" s="364" t="s">
        <v>231</v>
      </c>
      <c r="AM54" s="364" t="s">
        <v>107</v>
      </c>
      <c r="AN54" s="364" t="s">
        <v>107</v>
      </c>
      <c r="AO54" s="364" t="s">
        <v>107</v>
      </c>
      <c r="AP54" s="364" t="s">
        <v>107</v>
      </c>
      <c r="AQ54" s="364" t="s">
        <v>107</v>
      </c>
      <c r="AR54" s="364" t="s">
        <v>107</v>
      </c>
      <c r="AS54" s="364" t="s">
        <v>41</v>
      </c>
      <c r="AT54" s="364" t="s">
        <v>41</v>
      </c>
      <c r="AU54" s="364" t="s">
        <v>41</v>
      </c>
      <c r="AV54" s="364" t="s">
        <v>41</v>
      </c>
      <c r="AW54" s="364" t="s">
        <v>41</v>
      </c>
      <c r="AX54" s="364" t="s">
        <v>41</v>
      </c>
      <c r="AY54" s="364" t="s">
        <v>41</v>
      </c>
      <c r="AZ54" s="364" t="s">
        <v>41</v>
      </c>
      <c r="BA54" s="364" t="s">
        <v>41</v>
      </c>
      <c r="BB54" s="63"/>
      <c r="BC54" s="58"/>
      <c r="BD54" s="63"/>
      <c r="BE54" s="63"/>
      <c r="BF54" s="58"/>
    </row>
    <row r="55" spans="1:58" ht="3" customHeight="1" x14ac:dyDescent="0.15">
      <c r="A55" s="376"/>
      <c r="B55" s="364"/>
      <c r="C55" s="364"/>
      <c r="D55" s="364"/>
      <c r="E55" s="364"/>
      <c r="F55" s="364"/>
      <c r="G55" s="364"/>
      <c r="H55" s="392"/>
      <c r="I55" s="364"/>
      <c r="J55" s="364"/>
      <c r="K55" s="364"/>
      <c r="L55" s="364"/>
      <c r="M55" s="390"/>
      <c r="N55" s="390"/>
      <c r="O55" s="390"/>
      <c r="P55" s="364"/>
      <c r="Q55" s="364"/>
      <c r="R55" s="364"/>
      <c r="S55" s="364"/>
      <c r="T55" s="364"/>
      <c r="U55" s="364"/>
      <c r="V55" s="364"/>
      <c r="W55" s="364"/>
      <c r="X55" s="364"/>
      <c r="Y55" s="364"/>
      <c r="Z55" s="364"/>
      <c r="AA55" s="392"/>
      <c r="AB55" s="390"/>
      <c r="AC55" s="390"/>
      <c r="AD55" s="392"/>
      <c r="AE55" s="390"/>
      <c r="AF55" s="390"/>
      <c r="AG55" s="390"/>
      <c r="AH55" s="390"/>
      <c r="AI55" s="390"/>
      <c r="AJ55" s="390"/>
      <c r="AK55" s="364"/>
      <c r="AL55" s="364"/>
      <c r="AM55" s="364"/>
      <c r="AN55" s="364"/>
      <c r="AO55" s="364"/>
      <c r="AP55" s="364"/>
      <c r="AQ55" s="364"/>
      <c r="AR55" s="364"/>
      <c r="AS55" s="364"/>
      <c r="AT55" s="364"/>
      <c r="AU55" s="364"/>
      <c r="AV55" s="364"/>
      <c r="AW55" s="364"/>
      <c r="AX55" s="364"/>
      <c r="AY55" s="364"/>
      <c r="AZ55" s="364"/>
      <c r="BA55" s="364"/>
      <c r="BB55" s="63"/>
      <c r="BC55" s="58"/>
      <c r="BD55" s="63"/>
      <c r="BE55" s="63"/>
      <c r="BF55" s="58"/>
    </row>
    <row r="56" spans="1:58" ht="3" customHeight="1" x14ac:dyDescent="0.15">
      <c r="A56" s="376"/>
      <c r="B56" s="364"/>
      <c r="C56" s="364"/>
      <c r="D56" s="364"/>
      <c r="E56" s="364"/>
      <c r="F56" s="364"/>
      <c r="G56" s="364"/>
      <c r="H56" s="392"/>
      <c r="I56" s="364"/>
      <c r="J56" s="364"/>
      <c r="K56" s="364"/>
      <c r="L56" s="364"/>
      <c r="M56" s="390"/>
      <c r="N56" s="390"/>
      <c r="O56" s="390"/>
      <c r="P56" s="364"/>
      <c r="Q56" s="364"/>
      <c r="R56" s="364"/>
      <c r="S56" s="364"/>
      <c r="T56" s="364"/>
      <c r="U56" s="364"/>
      <c r="V56" s="364"/>
      <c r="W56" s="364"/>
      <c r="X56" s="364"/>
      <c r="Y56" s="364"/>
      <c r="Z56" s="364"/>
      <c r="AA56" s="392"/>
      <c r="AB56" s="390"/>
      <c r="AC56" s="390"/>
      <c r="AD56" s="392"/>
      <c r="AE56" s="390"/>
      <c r="AF56" s="390"/>
      <c r="AG56" s="390"/>
      <c r="AH56" s="390"/>
      <c r="AI56" s="390"/>
      <c r="AJ56" s="390"/>
      <c r="AK56" s="364"/>
      <c r="AL56" s="364"/>
      <c r="AM56" s="364"/>
      <c r="AN56" s="364"/>
      <c r="AO56" s="364"/>
      <c r="AP56" s="364"/>
      <c r="AQ56" s="364"/>
      <c r="AR56" s="364"/>
      <c r="AS56" s="364"/>
      <c r="AT56" s="364"/>
      <c r="AU56" s="364"/>
      <c r="AV56" s="364"/>
      <c r="AW56" s="364"/>
      <c r="AX56" s="364"/>
      <c r="AY56" s="364"/>
      <c r="AZ56" s="364"/>
      <c r="BA56" s="364"/>
      <c r="BB56" s="63"/>
      <c r="BC56" s="58"/>
      <c r="BD56" s="63"/>
      <c r="BE56" s="63"/>
      <c r="BF56" s="58"/>
    </row>
    <row r="57" spans="1:58" ht="3" customHeight="1" x14ac:dyDescent="0.15">
      <c r="A57" s="376"/>
      <c r="B57" s="364"/>
      <c r="C57" s="364"/>
      <c r="D57" s="364"/>
      <c r="E57" s="364"/>
      <c r="F57" s="364"/>
      <c r="G57" s="364"/>
      <c r="H57" s="392"/>
      <c r="I57" s="364"/>
      <c r="J57" s="364"/>
      <c r="K57" s="364"/>
      <c r="L57" s="364"/>
      <c r="M57" s="390"/>
      <c r="N57" s="390"/>
      <c r="O57" s="390"/>
      <c r="P57" s="364"/>
      <c r="Q57" s="364"/>
      <c r="R57" s="364"/>
      <c r="S57" s="364"/>
      <c r="T57" s="364"/>
      <c r="U57" s="364"/>
      <c r="V57" s="364"/>
      <c r="W57" s="364"/>
      <c r="X57" s="364"/>
      <c r="Y57" s="364"/>
      <c r="Z57" s="364"/>
      <c r="AA57" s="392"/>
      <c r="AB57" s="390"/>
      <c r="AC57" s="390"/>
      <c r="AD57" s="392"/>
      <c r="AE57" s="390"/>
      <c r="AF57" s="390"/>
      <c r="AG57" s="390"/>
      <c r="AH57" s="390"/>
      <c r="AI57" s="390"/>
      <c r="AJ57" s="390"/>
      <c r="AK57" s="364"/>
      <c r="AL57" s="364"/>
      <c r="AM57" s="364"/>
      <c r="AN57" s="364"/>
      <c r="AO57" s="364"/>
      <c r="AP57" s="364"/>
      <c r="AQ57" s="364"/>
      <c r="AR57" s="364"/>
      <c r="AS57" s="364"/>
      <c r="AT57" s="364"/>
      <c r="AU57" s="364"/>
      <c r="AV57" s="364"/>
      <c r="AW57" s="364"/>
      <c r="AX57" s="364"/>
      <c r="AY57" s="364"/>
      <c r="AZ57" s="364"/>
      <c r="BA57" s="364"/>
      <c r="BB57" s="63"/>
      <c r="BC57" s="58"/>
      <c r="BD57" s="63"/>
      <c r="BE57" s="63"/>
      <c r="BF57" s="58"/>
    </row>
    <row r="58" spans="1:58" ht="3" customHeight="1" x14ac:dyDescent="0.15">
      <c r="A58" s="376"/>
      <c r="B58" s="364"/>
      <c r="C58" s="364"/>
      <c r="D58" s="364"/>
      <c r="E58" s="364"/>
      <c r="F58" s="364"/>
      <c r="G58" s="364"/>
      <c r="H58" s="392"/>
      <c r="I58" s="364"/>
      <c r="J58" s="364"/>
      <c r="K58" s="364"/>
      <c r="L58" s="364"/>
      <c r="M58" s="390"/>
      <c r="N58" s="390"/>
      <c r="O58" s="390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92"/>
      <c r="AB58" s="390"/>
      <c r="AC58" s="390"/>
      <c r="AD58" s="392"/>
      <c r="AE58" s="390"/>
      <c r="AF58" s="390"/>
      <c r="AG58" s="390"/>
      <c r="AH58" s="390"/>
      <c r="AI58" s="390"/>
      <c r="AJ58" s="390"/>
      <c r="AK58" s="364"/>
      <c r="AL58" s="364"/>
      <c r="AM58" s="364"/>
      <c r="AN58" s="364"/>
      <c r="AO58" s="364"/>
      <c r="AP58" s="364"/>
      <c r="AQ58" s="364"/>
      <c r="AR58" s="364"/>
      <c r="AS58" s="364"/>
      <c r="AT58" s="364"/>
      <c r="AU58" s="364"/>
      <c r="AV58" s="364"/>
      <c r="AW58" s="364"/>
      <c r="AX58" s="364"/>
      <c r="AY58" s="364"/>
      <c r="AZ58" s="364"/>
      <c r="BA58" s="364"/>
      <c r="BB58" s="63"/>
      <c r="BC58" s="58"/>
      <c r="BD58" s="63"/>
      <c r="BE58" s="63"/>
      <c r="BF58" s="58"/>
    </row>
    <row r="59" spans="1:58" ht="3" customHeight="1" x14ac:dyDescent="0.15">
      <c r="A59" s="376"/>
      <c r="B59" s="364"/>
      <c r="C59" s="364"/>
      <c r="D59" s="364"/>
      <c r="E59" s="364"/>
      <c r="F59" s="364"/>
      <c r="G59" s="364"/>
      <c r="H59" s="392"/>
      <c r="I59" s="364"/>
      <c r="J59" s="364"/>
      <c r="K59" s="364"/>
      <c r="L59" s="364"/>
      <c r="M59" s="391"/>
      <c r="N59" s="391"/>
      <c r="O59" s="391"/>
      <c r="P59" s="364"/>
      <c r="Q59" s="364"/>
      <c r="R59" s="364"/>
      <c r="S59" s="364"/>
      <c r="T59" s="364"/>
      <c r="U59" s="364"/>
      <c r="V59" s="364"/>
      <c r="W59" s="364"/>
      <c r="X59" s="364"/>
      <c r="Y59" s="364"/>
      <c r="Z59" s="364"/>
      <c r="AA59" s="392"/>
      <c r="AB59" s="391"/>
      <c r="AC59" s="391"/>
      <c r="AD59" s="392"/>
      <c r="AE59" s="391"/>
      <c r="AF59" s="391"/>
      <c r="AG59" s="391"/>
      <c r="AH59" s="391"/>
      <c r="AI59" s="391"/>
      <c r="AJ59" s="391"/>
      <c r="AK59" s="364"/>
      <c r="AL59" s="364"/>
      <c r="AM59" s="364"/>
      <c r="AN59" s="364"/>
      <c r="AO59" s="364"/>
      <c r="AP59" s="364"/>
      <c r="AQ59" s="364"/>
      <c r="AR59" s="364"/>
      <c r="AS59" s="364"/>
      <c r="AT59" s="364"/>
      <c r="AU59" s="364"/>
      <c r="AV59" s="364"/>
      <c r="AW59" s="364"/>
      <c r="AX59" s="364"/>
      <c r="AY59" s="364"/>
      <c r="AZ59" s="364"/>
      <c r="BA59" s="364"/>
      <c r="BB59" s="63"/>
      <c r="BC59" s="58"/>
      <c r="BD59" s="63"/>
      <c r="BE59" s="63"/>
      <c r="BF59" s="58"/>
    </row>
    <row r="60" spans="1:58" ht="2.25" customHeight="1" x14ac:dyDescent="0.15">
      <c r="A60" s="62"/>
      <c r="B60" s="369"/>
      <c r="C60" s="369"/>
      <c r="D60" s="369"/>
      <c r="E60" s="369"/>
      <c r="F60" s="369"/>
      <c r="G60" s="369"/>
      <c r="H60" s="369"/>
      <c r="I60" s="369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69"/>
      <c r="Z60" s="369"/>
      <c r="AA60" s="369"/>
      <c r="AB60" s="369"/>
      <c r="AC60" s="369"/>
      <c r="AD60" s="369"/>
      <c r="AE60" s="369"/>
      <c r="AF60" s="369"/>
      <c r="AG60" s="369"/>
      <c r="AH60" s="369"/>
      <c r="AI60" s="369"/>
      <c r="AJ60" s="369"/>
      <c r="AK60" s="369"/>
      <c r="AL60" s="369"/>
      <c r="AM60" s="369"/>
      <c r="AN60" s="369"/>
      <c r="AO60" s="369"/>
      <c r="AP60" s="369"/>
      <c r="AQ60" s="369"/>
      <c r="AR60" s="369"/>
      <c r="AS60" s="369"/>
      <c r="AT60" s="369"/>
      <c r="AU60" s="369"/>
      <c r="AV60" s="369"/>
      <c r="AW60" s="369"/>
      <c r="AX60" s="369"/>
      <c r="AY60" s="369"/>
      <c r="AZ60" s="369"/>
      <c r="BA60" s="63"/>
      <c r="BB60" s="63"/>
      <c r="BC60" s="58"/>
      <c r="BD60" s="63"/>
      <c r="BE60" s="63"/>
      <c r="BF60" s="58"/>
    </row>
    <row r="61" spans="1:58" ht="3" customHeight="1" x14ac:dyDescent="0.15">
      <c r="A61" s="376" t="s">
        <v>108</v>
      </c>
      <c r="B61" s="364" t="s">
        <v>41</v>
      </c>
      <c r="C61" s="364" t="s">
        <v>41</v>
      </c>
      <c r="D61" s="364" t="s">
        <v>41</v>
      </c>
      <c r="E61" s="364" t="s">
        <v>41</v>
      </c>
      <c r="F61" s="364" t="s">
        <v>41</v>
      </c>
      <c r="G61" s="364" t="s">
        <v>41</v>
      </c>
      <c r="H61" s="364" t="s">
        <v>41</v>
      </c>
      <c r="I61" s="364" t="s">
        <v>41</v>
      </c>
      <c r="J61" s="364" t="s">
        <v>41</v>
      </c>
      <c r="K61" s="364" t="s">
        <v>41</v>
      </c>
      <c r="L61" s="364" t="s">
        <v>41</v>
      </c>
      <c r="M61" s="364" t="s">
        <v>41</v>
      </c>
      <c r="N61" s="364" t="s">
        <v>41</v>
      </c>
      <c r="O61" s="364" t="s">
        <v>41</v>
      </c>
      <c r="P61" s="364" t="s">
        <v>41</v>
      </c>
      <c r="Q61" s="364" t="s">
        <v>41</v>
      </c>
      <c r="R61" s="364" t="s">
        <v>41</v>
      </c>
      <c r="S61" s="364" t="s">
        <v>41</v>
      </c>
      <c r="T61" s="364" t="s">
        <v>41</v>
      </c>
      <c r="U61" s="364" t="s">
        <v>41</v>
      </c>
      <c r="V61" s="364" t="s">
        <v>41</v>
      </c>
      <c r="W61" s="364" t="s">
        <v>41</v>
      </c>
      <c r="X61" s="364" t="s">
        <v>41</v>
      </c>
      <c r="Y61" s="364" t="s">
        <v>41</v>
      </c>
      <c r="Z61" s="364" t="s">
        <v>41</v>
      </c>
      <c r="AA61" s="364" t="s">
        <v>41</v>
      </c>
      <c r="AB61" s="364" t="s">
        <v>41</v>
      </c>
      <c r="AC61" s="364" t="s">
        <v>41</v>
      </c>
      <c r="AD61" s="364" t="s">
        <v>41</v>
      </c>
      <c r="AE61" s="364" t="s">
        <v>41</v>
      </c>
      <c r="AF61" s="364" t="s">
        <v>41</v>
      </c>
      <c r="AG61" s="364" t="s">
        <v>41</v>
      </c>
      <c r="AH61" s="364" t="s">
        <v>41</v>
      </c>
      <c r="AI61" s="364" t="s">
        <v>41</v>
      </c>
      <c r="AJ61" s="364" t="s">
        <v>41</v>
      </c>
      <c r="AK61" s="364" t="s">
        <v>41</v>
      </c>
      <c r="AL61" s="364" t="s">
        <v>41</v>
      </c>
      <c r="AM61" s="364" t="s">
        <v>41</v>
      </c>
      <c r="AN61" s="364" t="s">
        <v>41</v>
      </c>
      <c r="AO61" s="364" t="s">
        <v>41</v>
      </c>
      <c r="AP61" s="364" t="s">
        <v>41</v>
      </c>
      <c r="AQ61" s="364" t="s">
        <v>41</v>
      </c>
      <c r="AR61" s="364" t="s">
        <v>41</v>
      </c>
      <c r="AS61" s="364" t="s">
        <v>41</v>
      </c>
      <c r="AT61" s="364" t="s">
        <v>41</v>
      </c>
      <c r="AU61" s="364" t="s">
        <v>41</v>
      </c>
      <c r="AV61" s="364" t="s">
        <v>41</v>
      </c>
      <c r="AW61" s="364" t="s">
        <v>41</v>
      </c>
      <c r="AX61" s="364" t="s">
        <v>41</v>
      </c>
      <c r="AY61" s="364" t="s">
        <v>41</v>
      </c>
      <c r="AZ61" s="364" t="s">
        <v>41</v>
      </c>
      <c r="BA61" s="364" t="s">
        <v>41</v>
      </c>
      <c r="BB61" s="63"/>
      <c r="BC61" s="58"/>
      <c r="BD61" s="63"/>
      <c r="BE61" s="63"/>
      <c r="BF61" s="58"/>
    </row>
    <row r="62" spans="1:58" ht="3" customHeight="1" x14ac:dyDescent="0.15">
      <c r="A62" s="376"/>
      <c r="B62" s="364"/>
      <c r="C62" s="364"/>
      <c r="D62" s="364"/>
      <c r="E62" s="364"/>
      <c r="F62" s="364"/>
      <c r="G62" s="364"/>
      <c r="H62" s="364"/>
      <c r="I62" s="364"/>
      <c r="J62" s="364"/>
      <c r="K62" s="364"/>
      <c r="L62" s="364"/>
      <c r="M62" s="364"/>
      <c r="N62" s="364"/>
      <c r="O62" s="364"/>
      <c r="P62" s="364"/>
      <c r="Q62" s="364"/>
      <c r="R62" s="364"/>
      <c r="S62" s="364"/>
      <c r="T62" s="364"/>
      <c r="U62" s="364"/>
      <c r="V62" s="364"/>
      <c r="W62" s="364"/>
      <c r="X62" s="364"/>
      <c r="Y62" s="364"/>
      <c r="Z62" s="364"/>
      <c r="AA62" s="364"/>
      <c r="AB62" s="364"/>
      <c r="AC62" s="364"/>
      <c r="AD62" s="364"/>
      <c r="AE62" s="364"/>
      <c r="AF62" s="364"/>
      <c r="AG62" s="364"/>
      <c r="AH62" s="364"/>
      <c r="AI62" s="364"/>
      <c r="AJ62" s="364"/>
      <c r="AK62" s="364"/>
      <c r="AL62" s="364"/>
      <c r="AM62" s="364"/>
      <c r="AN62" s="364"/>
      <c r="AO62" s="364"/>
      <c r="AP62" s="364"/>
      <c r="AQ62" s="364"/>
      <c r="AR62" s="364"/>
      <c r="AS62" s="364"/>
      <c r="AT62" s="364"/>
      <c r="AU62" s="364"/>
      <c r="AV62" s="364"/>
      <c r="AW62" s="364"/>
      <c r="AX62" s="364"/>
      <c r="AY62" s="364"/>
      <c r="AZ62" s="364"/>
      <c r="BA62" s="364"/>
      <c r="BB62" s="63"/>
      <c r="BC62" s="58"/>
      <c r="BD62" s="63"/>
      <c r="BE62" s="63"/>
      <c r="BF62" s="58"/>
    </row>
    <row r="63" spans="1:58" ht="3" customHeight="1" x14ac:dyDescent="0.15">
      <c r="A63" s="376"/>
      <c r="B63" s="364"/>
      <c r="C63" s="364"/>
      <c r="D63" s="364"/>
      <c r="E63" s="364"/>
      <c r="F63" s="364"/>
      <c r="G63" s="364"/>
      <c r="H63" s="364"/>
      <c r="I63" s="364"/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4"/>
      <c r="AC63" s="364"/>
      <c r="AD63" s="364"/>
      <c r="AE63" s="364"/>
      <c r="AF63" s="364"/>
      <c r="AG63" s="364"/>
      <c r="AH63" s="364"/>
      <c r="AI63" s="364"/>
      <c r="AJ63" s="364"/>
      <c r="AK63" s="364"/>
      <c r="AL63" s="364"/>
      <c r="AM63" s="364"/>
      <c r="AN63" s="364"/>
      <c r="AO63" s="364"/>
      <c r="AP63" s="364"/>
      <c r="AQ63" s="364"/>
      <c r="AR63" s="364"/>
      <c r="AS63" s="364"/>
      <c r="AT63" s="364"/>
      <c r="AU63" s="364"/>
      <c r="AV63" s="364"/>
      <c r="AW63" s="364"/>
      <c r="AX63" s="364"/>
      <c r="AY63" s="364"/>
      <c r="AZ63" s="364"/>
      <c r="BA63" s="364"/>
      <c r="BB63" s="63"/>
      <c r="BC63" s="58"/>
      <c r="BD63" s="63"/>
      <c r="BE63" s="63"/>
      <c r="BF63" s="58"/>
    </row>
    <row r="64" spans="1:58" ht="3" customHeight="1" x14ac:dyDescent="0.15">
      <c r="A64" s="376"/>
      <c r="B64" s="364"/>
      <c r="C64" s="364"/>
      <c r="D64" s="364"/>
      <c r="E64" s="364"/>
      <c r="F64" s="364"/>
      <c r="G64" s="364"/>
      <c r="H64" s="364"/>
      <c r="I64" s="364"/>
      <c r="J64" s="364"/>
      <c r="K64" s="364"/>
      <c r="L64" s="364"/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4"/>
      <c r="Z64" s="364"/>
      <c r="AA64" s="364"/>
      <c r="AB64" s="364"/>
      <c r="AC64" s="364"/>
      <c r="AD64" s="364"/>
      <c r="AE64" s="364"/>
      <c r="AF64" s="364"/>
      <c r="AG64" s="364"/>
      <c r="AH64" s="364"/>
      <c r="AI64" s="364"/>
      <c r="AJ64" s="364"/>
      <c r="AK64" s="364"/>
      <c r="AL64" s="364"/>
      <c r="AM64" s="364"/>
      <c r="AN64" s="364"/>
      <c r="AO64" s="364"/>
      <c r="AP64" s="364"/>
      <c r="AQ64" s="364"/>
      <c r="AR64" s="364"/>
      <c r="AS64" s="364"/>
      <c r="AT64" s="364"/>
      <c r="AU64" s="364"/>
      <c r="AV64" s="364"/>
      <c r="AW64" s="364"/>
      <c r="AX64" s="364"/>
      <c r="AY64" s="364"/>
      <c r="AZ64" s="364"/>
      <c r="BA64" s="364"/>
      <c r="BB64" s="63"/>
      <c r="BC64" s="58"/>
      <c r="BD64" s="63"/>
      <c r="BE64" s="63"/>
      <c r="BF64" s="58"/>
    </row>
    <row r="65" spans="1:58" ht="3" customHeight="1" x14ac:dyDescent="0.15">
      <c r="A65" s="376"/>
      <c r="B65" s="364"/>
      <c r="C65" s="364"/>
      <c r="D65" s="364"/>
      <c r="E65" s="364"/>
      <c r="F65" s="364"/>
      <c r="G65" s="364"/>
      <c r="H65" s="364"/>
      <c r="I65" s="364"/>
      <c r="J65" s="364"/>
      <c r="K65" s="364"/>
      <c r="L65" s="364"/>
      <c r="M65" s="364"/>
      <c r="N65" s="364"/>
      <c r="O65" s="364"/>
      <c r="P65" s="364"/>
      <c r="Q65" s="364"/>
      <c r="R65" s="364"/>
      <c r="S65" s="364"/>
      <c r="T65" s="364"/>
      <c r="U65" s="364"/>
      <c r="V65" s="364"/>
      <c r="W65" s="364"/>
      <c r="X65" s="364"/>
      <c r="Y65" s="364"/>
      <c r="Z65" s="364"/>
      <c r="AA65" s="364"/>
      <c r="AB65" s="364"/>
      <c r="AC65" s="364"/>
      <c r="AD65" s="364"/>
      <c r="AE65" s="364"/>
      <c r="AF65" s="364"/>
      <c r="AG65" s="364"/>
      <c r="AH65" s="364"/>
      <c r="AI65" s="364"/>
      <c r="AJ65" s="364"/>
      <c r="AK65" s="364"/>
      <c r="AL65" s="364"/>
      <c r="AM65" s="364"/>
      <c r="AN65" s="364"/>
      <c r="AO65" s="364"/>
      <c r="AP65" s="364"/>
      <c r="AQ65" s="364"/>
      <c r="AR65" s="364"/>
      <c r="AS65" s="364"/>
      <c r="AT65" s="364"/>
      <c r="AU65" s="364"/>
      <c r="AV65" s="364"/>
      <c r="AW65" s="364"/>
      <c r="AX65" s="364"/>
      <c r="AY65" s="364"/>
      <c r="AZ65" s="364"/>
      <c r="BA65" s="364"/>
      <c r="BB65" s="63"/>
      <c r="BC65" s="58"/>
      <c r="BD65" s="63"/>
      <c r="BE65" s="63"/>
      <c r="BF65" s="58"/>
    </row>
    <row r="66" spans="1:58" ht="3" customHeight="1" x14ac:dyDescent="0.15">
      <c r="A66" s="376"/>
      <c r="B66" s="364"/>
      <c r="C66" s="364"/>
      <c r="D66" s="364"/>
      <c r="E66" s="364"/>
      <c r="F66" s="364"/>
      <c r="G66" s="364"/>
      <c r="H66" s="364"/>
      <c r="I66" s="364"/>
      <c r="J66" s="364"/>
      <c r="K66" s="364"/>
      <c r="L66" s="364"/>
      <c r="M66" s="364"/>
      <c r="N66" s="364"/>
      <c r="O66" s="364"/>
      <c r="P66" s="364"/>
      <c r="Q66" s="364"/>
      <c r="R66" s="364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4"/>
      <c r="AG66" s="364"/>
      <c r="AH66" s="364"/>
      <c r="AI66" s="364"/>
      <c r="AJ66" s="364"/>
      <c r="AK66" s="364"/>
      <c r="AL66" s="364"/>
      <c r="AM66" s="364"/>
      <c r="AN66" s="364"/>
      <c r="AO66" s="364"/>
      <c r="AP66" s="364"/>
      <c r="AQ66" s="364"/>
      <c r="AR66" s="364"/>
      <c r="AS66" s="364"/>
      <c r="AT66" s="364"/>
      <c r="AU66" s="364"/>
      <c r="AV66" s="364"/>
      <c r="AW66" s="364"/>
      <c r="AX66" s="364"/>
      <c r="AY66" s="364"/>
      <c r="AZ66" s="364"/>
      <c r="BA66" s="364"/>
      <c r="BB66" s="63"/>
      <c r="BC66" s="58"/>
      <c r="BD66" s="63"/>
      <c r="BE66" s="63"/>
      <c r="BF66" s="58"/>
    </row>
    <row r="67" spans="1:58" ht="13.5" hidden="1" customHeight="1" x14ac:dyDescent="0.15">
      <c r="A67" s="62"/>
      <c r="B67" s="369"/>
      <c r="C67" s="369"/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69"/>
      <c r="O67" s="369"/>
      <c r="P67" s="369"/>
      <c r="Q67" s="369"/>
      <c r="R67" s="369"/>
      <c r="S67" s="369"/>
      <c r="T67" s="369"/>
      <c r="U67" s="369"/>
      <c r="V67" s="369"/>
      <c r="W67" s="369"/>
      <c r="X67" s="369"/>
      <c r="Y67" s="369"/>
      <c r="Z67" s="369"/>
      <c r="AA67" s="369"/>
      <c r="AB67" s="369"/>
      <c r="AC67" s="369"/>
      <c r="AD67" s="369"/>
      <c r="AE67" s="369"/>
      <c r="AF67" s="369"/>
      <c r="AG67" s="369"/>
      <c r="AH67" s="369"/>
      <c r="AI67" s="369"/>
      <c r="AJ67" s="369"/>
      <c r="AK67" s="369"/>
      <c r="AL67" s="369"/>
      <c r="AM67" s="369"/>
      <c r="AN67" s="369"/>
      <c r="AO67" s="369"/>
      <c r="AP67" s="369"/>
      <c r="AQ67" s="369"/>
      <c r="AR67" s="369"/>
      <c r="AS67" s="369"/>
      <c r="AT67" s="369"/>
      <c r="AU67" s="369"/>
      <c r="AV67" s="369"/>
      <c r="AW67" s="369"/>
      <c r="AX67" s="369"/>
      <c r="AY67" s="369"/>
      <c r="AZ67" s="369"/>
      <c r="BA67" s="63"/>
      <c r="BB67" s="63"/>
      <c r="BC67" s="58"/>
      <c r="BD67" s="63"/>
      <c r="BE67" s="63"/>
      <c r="BF67" s="58"/>
    </row>
    <row r="68" spans="1:58" ht="13.5" hidden="1" customHeight="1" x14ac:dyDescent="0.15">
      <c r="A68" s="376" t="s">
        <v>109</v>
      </c>
      <c r="B68" s="364" t="s">
        <v>41</v>
      </c>
      <c r="C68" s="364" t="s">
        <v>41</v>
      </c>
      <c r="D68" s="364" t="s">
        <v>41</v>
      </c>
      <c r="E68" s="364" t="s">
        <v>41</v>
      </c>
      <c r="F68" s="364" t="s">
        <v>41</v>
      </c>
      <c r="G68" s="364" t="s">
        <v>41</v>
      </c>
      <c r="H68" s="364" t="s">
        <v>41</v>
      </c>
      <c r="I68" s="364" t="s">
        <v>41</v>
      </c>
      <c r="J68" s="364" t="s">
        <v>41</v>
      </c>
      <c r="K68" s="364" t="s">
        <v>41</v>
      </c>
      <c r="L68" s="364" t="s">
        <v>41</v>
      </c>
      <c r="M68" s="364" t="s">
        <v>41</v>
      </c>
      <c r="N68" s="364" t="s">
        <v>41</v>
      </c>
      <c r="O68" s="364" t="s">
        <v>41</v>
      </c>
      <c r="P68" s="364" t="s">
        <v>41</v>
      </c>
      <c r="Q68" s="364" t="s">
        <v>41</v>
      </c>
      <c r="R68" s="364" t="s">
        <v>41</v>
      </c>
      <c r="S68" s="364" t="s">
        <v>41</v>
      </c>
      <c r="T68" s="364" t="s">
        <v>41</v>
      </c>
      <c r="U68" s="364" t="s">
        <v>41</v>
      </c>
      <c r="V68" s="364" t="s">
        <v>41</v>
      </c>
      <c r="W68" s="364" t="s">
        <v>41</v>
      </c>
      <c r="X68" s="364" t="s">
        <v>41</v>
      </c>
      <c r="Y68" s="364" t="s">
        <v>41</v>
      </c>
      <c r="Z68" s="364" t="s">
        <v>41</v>
      </c>
      <c r="AA68" s="364" t="s">
        <v>41</v>
      </c>
      <c r="AB68" s="364" t="s">
        <v>41</v>
      </c>
      <c r="AC68" s="364" t="s">
        <v>41</v>
      </c>
      <c r="AD68" s="364" t="s">
        <v>41</v>
      </c>
      <c r="AE68" s="364" t="s">
        <v>41</v>
      </c>
      <c r="AF68" s="364" t="s">
        <v>41</v>
      </c>
      <c r="AG68" s="364" t="s">
        <v>41</v>
      </c>
      <c r="AH68" s="364" t="s">
        <v>41</v>
      </c>
      <c r="AI68" s="364" t="s">
        <v>41</v>
      </c>
      <c r="AJ68" s="364" t="s">
        <v>41</v>
      </c>
      <c r="AK68" s="364" t="s">
        <v>41</v>
      </c>
      <c r="AL68" s="364" t="s">
        <v>41</v>
      </c>
      <c r="AM68" s="364" t="s">
        <v>41</v>
      </c>
      <c r="AN68" s="364" t="s">
        <v>41</v>
      </c>
      <c r="AO68" s="364" t="s">
        <v>41</v>
      </c>
      <c r="AP68" s="364" t="s">
        <v>41</v>
      </c>
      <c r="AQ68" s="364" t="s">
        <v>41</v>
      </c>
      <c r="AR68" s="364" t="s">
        <v>41</v>
      </c>
      <c r="AS68" s="364" t="s">
        <v>41</v>
      </c>
      <c r="AT68" s="364" t="s">
        <v>41</v>
      </c>
      <c r="AU68" s="364" t="s">
        <v>41</v>
      </c>
      <c r="AV68" s="364" t="s">
        <v>41</v>
      </c>
      <c r="AW68" s="364" t="s">
        <v>41</v>
      </c>
      <c r="AX68" s="364" t="s">
        <v>41</v>
      </c>
      <c r="AY68" s="364" t="s">
        <v>41</v>
      </c>
      <c r="AZ68" s="364" t="s">
        <v>41</v>
      </c>
      <c r="BA68" s="364" t="s">
        <v>41</v>
      </c>
      <c r="BB68" s="63"/>
      <c r="BC68" s="58"/>
      <c r="BD68" s="63"/>
      <c r="BE68" s="63"/>
      <c r="BF68" s="58"/>
    </row>
    <row r="69" spans="1:58" ht="13.5" hidden="1" customHeight="1" x14ac:dyDescent="0.15">
      <c r="A69" s="376"/>
      <c r="B69" s="364"/>
      <c r="C69" s="364"/>
      <c r="D69" s="364"/>
      <c r="E69" s="364"/>
      <c r="F69" s="364"/>
      <c r="G69" s="364"/>
      <c r="H69" s="364"/>
      <c r="I69" s="36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/>
      <c r="AF69" s="364"/>
      <c r="AG69" s="364"/>
      <c r="AH69" s="364"/>
      <c r="AI69" s="364"/>
      <c r="AJ69" s="364"/>
      <c r="AK69" s="364"/>
      <c r="AL69" s="364"/>
      <c r="AM69" s="364"/>
      <c r="AN69" s="364"/>
      <c r="AO69" s="364"/>
      <c r="AP69" s="364"/>
      <c r="AQ69" s="364"/>
      <c r="AR69" s="364"/>
      <c r="AS69" s="364"/>
      <c r="AT69" s="364"/>
      <c r="AU69" s="364"/>
      <c r="AV69" s="364"/>
      <c r="AW69" s="364"/>
      <c r="AX69" s="364"/>
      <c r="AY69" s="364"/>
      <c r="AZ69" s="364"/>
      <c r="BA69" s="364"/>
      <c r="BB69" s="63"/>
      <c r="BC69" s="58"/>
      <c r="BD69" s="63"/>
      <c r="BE69" s="63"/>
      <c r="BF69" s="58"/>
    </row>
    <row r="70" spans="1:58" ht="13.5" hidden="1" customHeight="1" x14ac:dyDescent="0.15">
      <c r="A70" s="376"/>
      <c r="B70" s="364"/>
      <c r="C70" s="364"/>
      <c r="D70" s="364"/>
      <c r="E70" s="364"/>
      <c r="F70" s="364"/>
      <c r="G70" s="364"/>
      <c r="H70" s="364"/>
      <c r="I70" s="364"/>
      <c r="J70" s="364"/>
      <c r="K70" s="364"/>
      <c r="L70" s="364"/>
      <c r="M70" s="364"/>
      <c r="N70" s="364"/>
      <c r="O70" s="364"/>
      <c r="P70" s="364"/>
      <c r="Q70" s="364"/>
      <c r="R70" s="364"/>
      <c r="S70" s="364"/>
      <c r="T70" s="364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/>
      <c r="AF70" s="364"/>
      <c r="AG70" s="364"/>
      <c r="AH70" s="364"/>
      <c r="AI70" s="364"/>
      <c r="AJ70" s="364"/>
      <c r="AK70" s="364"/>
      <c r="AL70" s="364"/>
      <c r="AM70" s="364"/>
      <c r="AN70" s="364"/>
      <c r="AO70" s="364"/>
      <c r="AP70" s="364"/>
      <c r="AQ70" s="364"/>
      <c r="AR70" s="364"/>
      <c r="AS70" s="364"/>
      <c r="AT70" s="364"/>
      <c r="AU70" s="364"/>
      <c r="AV70" s="364"/>
      <c r="AW70" s="364"/>
      <c r="AX70" s="364"/>
      <c r="AY70" s="364"/>
      <c r="AZ70" s="364"/>
      <c r="BA70" s="364"/>
      <c r="BB70" s="63"/>
      <c r="BC70" s="58"/>
      <c r="BD70" s="63"/>
      <c r="BE70" s="63"/>
      <c r="BF70" s="58"/>
    </row>
    <row r="71" spans="1:58" ht="13.5" hidden="1" customHeight="1" x14ac:dyDescent="0.15">
      <c r="A71" s="376"/>
      <c r="B71" s="364"/>
      <c r="C71" s="364"/>
      <c r="D71" s="364"/>
      <c r="E71" s="364"/>
      <c r="F71" s="364"/>
      <c r="G71" s="364"/>
      <c r="H71" s="364"/>
      <c r="I71" s="364"/>
      <c r="J71" s="364"/>
      <c r="K71" s="364"/>
      <c r="L71" s="364"/>
      <c r="M71" s="364"/>
      <c r="N71" s="364"/>
      <c r="O71" s="364"/>
      <c r="P71" s="364"/>
      <c r="Q71" s="364"/>
      <c r="R71" s="364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4"/>
      <c r="AG71" s="364"/>
      <c r="AH71" s="364"/>
      <c r="AI71" s="364"/>
      <c r="AJ71" s="364"/>
      <c r="AK71" s="364"/>
      <c r="AL71" s="364"/>
      <c r="AM71" s="364"/>
      <c r="AN71" s="364"/>
      <c r="AO71" s="364"/>
      <c r="AP71" s="364"/>
      <c r="AQ71" s="364"/>
      <c r="AR71" s="364"/>
      <c r="AS71" s="364"/>
      <c r="AT71" s="364"/>
      <c r="AU71" s="364"/>
      <c r="AV71" s="364"/>
      <c r="AW71" s="364"/>
      <c r="AX71" s="364"/>
      <c r="AY71" s="364"/>
      <c r="AZ71" s="364"/>
      <c r="BA71" s="364"/>
      <c r="BB71" s="63"/>
      <c r="BC71" s="58"/>
      <c r="BD71" s="63"/>
      <c r="BE71" s="63"/>
      <c r="BF71" s="58"/>
    </row>
    <row r="72" spans="1:58" ht="13.5" hidden="1" customHeight="1" x14ac:dyDescent="0.15">
      <c r="A72" s="376"/>
      <c r="B72" s="364"/>
      <c r="C72" s="364"/>
      <c r="D72" s="364"/>
      <c r="E72" s="364"/>
      <c r="F72" s="364"/>
      <c r="G72" s="364"/>
      <c r="H72" s="364"/>
      <c r="I72" s="364"/>
      <c r="J72" s="364"/>
      <c r="K72" s="364"/>
      <c r="L72" s="364"/>
      <c r="M72" s="364"/>
      <c r="N72" s="364"/>
      <c r="O72" s="364"/>
      <c r="P72" s="364"/>
      <c r="Q72" s="364"/>
      <c r="R72" s="364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4"/>
      <c r="AG72" s="364"/>
      <c r="AH72" s="364"/>
      <c r="AI72" s="364"/>
      <c r="AJ72" s="364"/>
      <c r="AK72" s="364"/>
      <c r="AL72" s="364"/>
      <c r="AM72" s="364"/>
      <c r="AN72" s="364"/>
      <c r="AO72" s="364"/>
      <c r="AP72" s="364"/>
      <c r="AQ72" s="364"/>
      <c r="AR72" s="364"/>
      <c r="AS72" s="364"/>
      <c r="AT72" s="364"/>
      <c r="AU72" s="364"/>
      <c r="AV72" s="364"/>
      <c r="AW72" s="364"/>
      <c r="AX72" s="364"/>
      <c r="AY72" s="364"/>
      <c r="AZ72" s="364"/>
      <c r="BA72" s="364"/>
      <c r="BB72" s="63"/>
      <c r="BC72" s="58"/>
      <c r="BD72" s="63"/>
      <c r="BE72" s="63"/>
      <c r="BF72" s="58"/>
    </row>
    <row r="73" spans="1:58" ht="13.5" hidden="1" customHeight="1" x14ac:dyDescent="0.15">
      <c r="A73" s="376"/>
      <c r="B73" s="364"/>
      <c r="C73" s="364"/>
      <c r="D73" s="364"/>
      <c r="E73" s="364"/>
      <c r="F73" s="364"/>
      <c r="G73" s="364"/>
      <c r="H73" s="364"/>
      <c r="I73" s="364"/>
      <c r="J73" s="364"/>
      <c r="K73" s="364"/>
      <c r="L73" s="364"/>
      <c r="M73" s="364"/>
      <c r="N73" s="364"/>
      <c r="O73" s="364"/>
      <c r="P73" s="364"/>
      <c r="Q73" s="364"/>
      <c r="R73" s="364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4"/>
      <c r="AG73" s="364"/>
      <c r="AH73" s="364"/>
      <c r="AI73" s="364"/>
      <c r="AJ73" s="364"/>
      <c r="AK73" s="364"/>
      <c r="AL73" s="364"/>
      <c r="AM73" s="364"/>
      <c r="AN73" s="364"/>
      <c r="AO73" s="364"/>
      <c r="AP73" s="364"/>
      <c r="AQ73" s="364"/>
      <c r="AR73" s="364"/>
      <c r="AS73" s="364"/>
      <c r="AT73" s="364"/>
      <c r="AU73" s="364"/>
      <c r="AV73" s="364"/>
      <c r="AW73" s="364"/>
      <c r="AX73" s="364"/>
      <c r="AY73" s="364"/>
      <c r="AZ73" s="364"/>
      <c r="BA73" s="364"/>
      <c r="BB73" s="63"/>
      <c r="BC73" s="58"/>
      <c r="BD73" s="63"/>
      <c r="BE73" s="63"/>
      <c r="BF73" s="58"/>
    </row>
    <row r="74" spans="1:58" ht="13.5" hidden="1" customHeight="1" x14ac:dyDescent="0.15">
      <c r="A74" s="62"/>
      <c r="B74" s="369"/>
      <c r="C74" s="369"/>
      <c r="D74" s="369"/>
      <c r="E74" s="369"/>
      <c r="F74" s="369"/>
      <c r="G74" s="369"/>
      <c r="H74" s="369"/>
      <c r="I74" s="369"/>
      <c r="J74" s="369"/>
      <c r="K74" s="369"/>
      <c r="L74" s="369"/>
      <c r="M74" s="369"/>
      <c r="N74" s="369"/>
      <c r="O74" s="369"/>
      <c r="P74" s="369"/>
      <c r="Q74" s="369"/>
      <c r="R74" s="369"/>
      <c r="S74" s="369"/>
      <c r="T74" s="369"/>
      <c r="U74" s="369"/>
      <c r="V74" s="369"/>
      <c r="W74" s="369"/>
      <c r="X74" s="369"/>
      <c r="Y74" s="369"/>
      <c r="Z74" s="369"/>
      <c r="AA74" s="369"/>
      <c r="AB74" s="369"/>
      <c r="AC74" s="369"/>
      <c r="AD74" s="369"/>
      <c r="AE74" s="369"/>
      <c r="AF74" s="369"/>
      <c r="AG74" s="369"/>
      <c r="AH74" s="369"/>
      <c r="AI74" s="369"/>
      <c r="AJ74" s="369"/>
      <c r="AK74" s="369"/>
      <c r="AL74" s="369"/>
      <c r="AM74" s="369"/>
      <c r="AN74" s="369"/>
      <c r="AO74" s="369"/>
      <c r="AP74" s="369"/>
      <c r="AQ74" s="369"/>
      <c r="AR74" s="369"/>
      <c r="AS74" s="369"/>
      <c r="AT74" s="369"/>
      <c r="AU74" s="369"/>
      <c r="AV74" s="369"/>
      <c r="AW74" s="369"/>
      <c r="AX74" s="369"/>
      <c r="AY74" s="369"/>
      <c r="AZ74" s="369"/>
      <c r="BA74" s="63"/>
      <c r="BB74" s="63"/>
      <c r="BC74" s="58"/>
      <c r="BD74" s="63"/>
      <c r="BE74" s="63"/>
      <c r="BF74" s="58"/>
    </row>
    <row r="75" spans="1:58" ht="13.5" hidden="1" customHeight="1" x14ac:dyDescent="0.15">
      <c r="A75" s="376" t="s">
        <v>110</v>
      </c>
      <c r="B75" s="364" t="s">
        <v>41</v>
      </c>
      <c r="C75" s="364" t="s">
        <v>41</v>
      </c>
      <c r="D75" s="364" t="s">
        <v>41</v>
      </c>
      <c r="E75" s="364" t="s">
        <v>41</v>
      </c>
      <c r="F75" s="364" t="s">
        <v>41</v>
      </c>
      <c r="G75" s="364" t="s">
        <v>41</v>
      </c>
      <c r="H75" s="364" t="s">
        <v>41</v>
      </c>
      <c r="I75" s="364" t="s">
        <v>41</v>
      </c>
      <c r="J75" s="364" t="s">
        <v>41</v>
      </c>
      <c r="K75" s="364" t="s">
        <v>41</v>
      </c>
      <c r="L75" s="364" t="s">
        <v>41</v>
      </c>
      <c r="M75" s="364" t="s">
        <v>41</v>
      </c>
      <c r="N75" s="364" t="s">
        <v>41</v>
      </c>
      <c r="O75" s="364" t="s">
        <v>41</v>
      </c>
      <c r="P75" s="364" t="s">
        <v>41</v>
      </c>
      <c r="Q75" s="364" t="s">
        <v>41</v>
      </c>
      <c r="R75" s="364" t="s">
        <v>41</v>
      </c>
      <c r="S75" s="364" t="s">
        <v>41</v>
      </c>
      <c r="T75" s="364" t="s">
        <v>41</v>
      </c>
      <c r="U75" s="364" t="s">
        <v>41</v>
      </c>
      <c r="V75" s="364" t="s">
        <v>41</v>
      </c>
      <c r="W75" s="364" t="s">
        <v>41</v>
      </c>
      <c r="X75" s="364" t="s">
        <v>41</v>
      </c>
      <c r="Y75" s="364" t="s">
        <v>41</v>
      </c>
      <c r="Z75" s="364" t="s">
        <v>41</v>
      </c>
      <c r="AA75" s="364" t="s">
        <v>41</v>
      </c>
      <c r="AB75" s="364" t="s">
        <v>41</v>
      </c>
      <c r="AC75" s="364" t="s">
        <v>41</v>
      </c>
      <c r="AD75" s="364" t="s">
        <v>41</v>
      </c>
      <c r="AE75" s="364" t="s">
        <v>41</v>
      </c>
      <c r="AF75" s="364" t="s">
        <v>41</v>
      </c>
      <c r="AG75" s="364" t="s">
        <v>41</v>
      </c>
      <c r="AH75" s="364" t="s">
        <v>41</v>
      </c>
      <c r="AI75" s="364" t="s">
        <v>41</v>
      </c>
      <c r="AJ75" s="364" t="s">
        <v>41</v>
      </c>
      <c r="AK75" s="364" t="s">
        <v>41</v>
      </c>
      <c r="AL75" s="364" t="s">
        <v>41</v>
      </c>
      <c r="AM75" s="364" t="s">
        <v>41</v>
      </c>
      <c r="AN75" s="364" t="s">
        <v>41</v>
      </c>
      <c r="AO75" s="364" t="s">
        <v>41</v>
      </c>
      <c r="AP75" s="364" t="s">
        <v>41</v>
      </c>
      <c r="AQ75" s="364" t="s">
        <v>41</v>
      </c>
      <c r="AR75" s="364" t="s">
        <v>41</v>
      </c>
      <c r="AS75" s="364" t="s">
        <v>41</v>
      </c>
      <c r="AT75" s="364" t="s">
        <v>41</v>
      </c>
      <c r="AU75" s="364" t="s">
        <v>41</v>
      </c>
      <c r="AV75" s="364" t="s">
        <v>41</v>
      </c>
      <c r="AW75" s="364" t="s">
        <v>41</v>
      </c>
      <c r="AX75" s="364" t="s">
        <v>41</v>
      </c>
      <c r="AY75" s="364" t="s">
        <v>41</v>
      </c>
      <c r="AZ75" s="364" t="s">
        <v>41</v>
      </c>
      <c r="BA75" s="364" t="s">
        <v>41</v>
      </c>
      <c r="BB75" s="63"/>
      <c r="BC75" s="58"/>
      <c r="BD75" s="63"/>
      <c r="BE75" s="63"/>
      <c r="BF75" s="58"/>
    </row>
    <row r="76" spans="1:58" ht="13.5" hidden="1" customHeight="1" x14ac:dyDescent="0.15">
      <c r="A76" s="376"/>
      <c r="B76" s="364"/>
      <c r="C76" s="364"/>
      <c r="D76" s="364"/>
      <c r="E76" s="364"/>
      <c r="F76" s="364"/>
      <c r="G76" s="364"/>
      <c r="H76" s="364"/>
      <c r="I76" s="364"/>
      <c r="J76" s="364"/>
      <c r="K76" s="364"/>
      <c r="L76" s="364"/>
      <c r="M76" s="364"/>
      <c r="N76" s="364"/>
      <c r="O76" s="364"/>
      <c r="P76" s="364"/>
      <c r="Q76" s="364"/>
      <c r="R76" s="364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4"/>
      <c r="AG76" s="364"/>
      <c r="AH76" s="364"/>
      <c r="AI76" s="364"/>
      <c r="AJ76" s="364"/>
      <c r="AK76" s="364"/>
      <c r="AL76" s="364"/>
      <c r="AM76" s="364"/>
      <c r="AN76" s="364"/>
      <c r="AO76" s="364"/>
      <c r="AP76" s="364"/>
      <c r="AQ76" s="364"/>
      <c r="AR76" s="364"/>
      <c r="AS76" s="364"/>
      <c r="AT76" s="364"/>
      <c r="AU76" s="364"/>
      <c r="AV76" s="364"/>
      <c r="AW76" s="364"/>
      <c r="AX76" s="364"/>
      <c r="AY76" s="364"/>
      <c r="AZ76" s="364"/>
      <c r="BA76" s="364"/>
      <c r="BB76" s="63"/>
      <c r="BC76" s="58"/>
      <c r="BD76" s="63"/>
      <c r="BE76" s="63"/>
      <c r="BF76" s="58"/>
    </row>
    <row r="77" spans="1:58" ht="13.5" hidden="1" customHeight="1" x14ac:dyDescent="0.15">
      <c r="A77" s="376"/>
      <c r="B77" s="364"/>
      <c r="C77" s="364"/>
      <c r="D77" s="364"/>
      <c r="E77" s="364"/>
      <c r="F77" s="364"/>
      <c r="G77" s="364"/>
      <c r="H77" s="364"/>
      <c r="I77" s="364"/>
      <c r="J77" s="364"/>
      <c r="K77" s="364"/>
      <c r="L77" s="364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4"/>
      <c r="AH77" s="364"/>
      <c r="AI77" s="364"/>
      <c r="AJ77" s="364"/>
      <c r="AK77" s="364"/>
      <c r="AL77" s="364"/>
      <c r="AM77" s="364"/>
      <c r="AN77" s="364"/>
      <c r="AO77" s="364"/>
      <c r="AP77" s="364"/>
      <c r="AQ77" s="364"/>
      <c r="AR77" s="364"/>
      <c r="AS77" s="364"/>
      <c r="AT77" s="364"/>
      <c r="AU77" s="364"/>
      <c r="AV77" s="364"/>
      <c r="AW77" s="364"/>
      <c r="AX77" s="364"/>
      <c r="AY77" s="364"/>
      <c r="AZ77" s="364"/>
      <c r="BA77" s="364"/>
      <c r="BB77" s="63"/>
      <c r="BC77" s="58"/>
      <c r="BD77" s="63"/>
      <c r="BE77" s="63"/>
      <c r="BF77" s="58"/>
    </row>
    <row r="78" spans="1:58" ht="13.5" hidden="1" customHeight="1" x14ac:dyDescent="0.15">
      <c r="A78" s="376"/>
      <c r="B78" s="364"/>
      <c r="C78" s="364"/>
      <c r="D78" s="364"/>
      <c r="E78" s="364"/>
      <c r="F78" s="364"/>
      <c r="G78" s="364"/>
      <c r="H78" s="364"/>
      <c r="I78" s="364"/>
      <c r="J78" s="364"/>
      <c r="K78" s="364"/>
      <c r="L78" s="364"/>
      <c r="M78" s="364"/>
      <c r="N78" s="364"/>
      <c r="O78" s="364"/>
      <c r="P78" s="364"/>
      <c r="Q78" s="364"/>
      <c r="R78" s="364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4"/>
      <c r="AG78" s="364"/>
      <c r="AH78" s="364"/>
      <c r="AI78" s="364"/>
      <c r="AJ78" s="364"/>
      <c r="AK78" s="364"/>
      <c r="AL78" s="364"/>
      <c r="AM78" s="364"/>
      <c r="AN78" s="364"/>
      <c r="AO78" s="364"/>
      <c r="AP78" s="364"/>
      <c r="AQ78" s="364"/>
      <c r="AR78" s="364"/>
      <c r="AS78" s="364"/>
      <c r="AT78" s="364"/>
      <c r="AU78" s="364"/>
      <c r="AV78" s="364"/>
      <c r="AW78" s="364"/>
      <c r="AX78" s="364"/>
      <c r="AY78" s="364"/>
      <c r="AZ78" s="364"/>
      <c r="BA78" s="364"/>
      <c r="BB78" s="63"/>
      <c r="BC78" s="58"/>
      <c r="BD78" s="63"/>
      <c r="BE78" s="63"/>
      <c r="BF78" s="58"/>
    </row>
    <row r="79" spans="1:58" ht="13.5" hidden="1" customHeight="1" x14ac:dyDescent="0.15">
      <c r="A79" s="376"/>
      <c r="B79" s="364"/>
      <c r="C79" s="364"/>
      <c r="D79" s="364"/>
      <c r="E79" s="364"/>
      <c r="F79" s="364"/>
      <c r="G79" s="364"/>
      <c r="H79" s="364"/>
      <c r="I79" s="364"/>
      <c r="J79" s="364"/>
      <c r="K79" s="364"/>
      <c r="L79" s="364"/>
      <c r="M79" s="364"/>
      <c r="N79" s="364"/>
      <c r="O79" s="364"/>
      <c r="P79" s="364"/>
      <c r="Q79" s="364"/>
      <c r="R79" s="364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4"/>
      <c r="AG79" s="364"/>
      <c r="AH79" s="364"/>
      <c r="AI79" s="364"/>
      <c r="AJ79" s="364"/>
      <c r="AK79" s="364"/>
      <c r="AL79" s="364"/>
      <c r="AM79" s="364"/>
      <c r="AN79" s="364"/>
      <c r="AO79" s="364"/>
      <c r="AP79" s="364"/>
      <c r="AQ79" s="364"/>
      <c r="AR79" s="364"/>
      <c r="AS79" s="364"/>
      <c r="AT79" s="364"/>
      <c r="AU79" s="364"/>
      <c r="AV79" s="364"/>
      <c r="AW79" s="364"/>
      <c r="AX79" s="364"/>
      <c r="AY79" s="364"/>
      <c r="AZ79" s="364"/>
      <c r="BA79" s="364"/>
      <c r="BB79" s="63"/>
      <c r="BC79" s="58"/>
      <c r="BD79" s="63"/>
      <c r="BE79" s="63"/>
      <c r="BF79" s="58"/>
    </row>
    <row r="80" spans="1:58" ht="13.5" hidden="1" customHeight="1" x14ac:dyDescent="0.15">
      <c r="A80" s="376"/>
      <c r="B80" s="364"/>
      <c r="C80" s="364"/>
      <c r="D80" s="364"/>
      <c r="E80" s="364"/>
      <c r="F80" s="364"/>
      <c r="G80" s="364"/>
      <c r="H80" s="364"/>
      <c r="I80" s="364"/>
      <c r="J80" s="364"/>
      <c r="K80" s="364"/>
      <c r="L80" s="364"/>
      <c r="M80" s="364"/>
      <c r="N80" s="364"/>
      <c r="O80" s="364"/>
      <c r="P80" s="364"/>
      <c r="Q80" s="364"/>
      <c r="R80" s="364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4"/>
      <c r="AG80" s="364"/>
      <c r="AH80" s="364"/>
      <c r="AI80" s="364"/>
      <c r="AJ80" s="364"/>
      <c r="AK80" s="364"/>
      <c r="AL80" s="364"/>
      <c r="AM80" s="364"/>
      <c r="AN80" s="364"/>
      <c r="AO80" s="364"/>
      <c r="AP80" s="364"/>
      <c r="AQ80" s="364"/>
      <c r="AR80" s="364"/>
      <c r="AS80" s="364"/>
      <c r="AT80" s="364"/>
      <c r="AU80" s="364"/>
      <c r="AV80" s="364"/>
      <c r="AW80" s="364"/>
      <c r="AX80" s="364"/>
      <c r="AY80" s="364"/>
      <c r="AZ80" s="364"/>
      <c r="BA80" s="364"/>
      <c r="BB80" s="63"/>
      <c r="BC80" s="58"/>
      <c r="BD80" s="63"/>
      <c r="BE80" s="63"/>
      <c r="BF80" s="58"/>
    </row>
    <row r="81" spans="1:58" ht="13.5" hidden="1" customHeight="1" x14ac:dyDescent="0.15">
      <c r="A81" s="62"/>
      <c r="B81" s="369"/>
      <c r="C81" s="369"/>
      <c r="D81" s="369"/>
      <c r="E81" s="369"/>
      <c r="F81" s="369"/>
      <c r="G81" s="369"/>
      <c r="H81" s="369"/>
      <c r="I81" s="369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69"/>
      <c r="AC81" s="369"/>
      <c r="AD81" s="369"/>
      <c r="AE81" s="369"/>
      <c r="AF81" s="369"/>
      <c r="AG81" s="369"/>
      <c r="AH81" s="369"/>
      <c r="AI81" s="369"/>
      <c r="AJ81" s="369"/>
      <c r="AK81" s="369"/>
      <c r="AL81" s="369"/>
      <c r="AM81" s="369"/>
      <c r="AN81" s="369"/>
      <c r="AO81" s="369"/>
      <c r="AP81" s="369"/>
      <c r="AQ81" s="369"/>
      <c r="AR81" s="369"/>
      <c r="AS81" s="369"/>
      <c r="AT81" s="369"/>
      <c r="AU81" s="369"/>
      <c r="AV81" s="369"/>
      <c r="AW81" s="369"/>
      <c r="AX81" s="369"/>
      <c r="AY81" s="369"/>
      <c r="AZ81" s="369"/>
      <c r="BA81" s="63"/>
      <c r="BB81" s="63"/>
      <c r="BC81" s="58"/>
      <c r="BD81" s="63"/>
      <c r="BE81" s="63"/>
      <c r="BF81" s="58"/>
    </row>
    <row r="82" spans="1:58" ht="13.5" hidden="1" customHeight="1" x14ac:dyDescent="0.15">
      <c r="A82" s="376" t="s">
        <v>111</v>
      </c>
      <c r="B82" s="364" t="s">
        <v>41</v>
      </c>
      <c r="C82" s="364" t="s">
        <v>41</v>
      </c>
      <c r="D82" s="364" t="s">
        <v>41</v>
      </c>
      <c r="E82" s="364" t="s">
        <v>41</v>
      </c>
      <c r="F82" s="364" t="s">
        <v>41</v>
      </c>
      <c r="G82" s="364" t="s">
        <v>41</v>
      </c>
      <c r="H82" s="364" t="s">
        <v>41</v>
      </c>
      <c r="I82" s="364" t="s">
        <v>41</v>
      </c>
      <c r="J82" s="364" t="s">
        <v>41</v>
      </c>
      <c r="K82" s="364" t="s">
        <v>41</v>
      </c>
      <c r="L82" s="364" t="s">
        <v>41</v>
      </c>
      <c r="M82" s="364" t="s">
        <v>41</v>
      </c>
      <c r="N82" s="364" t="s">
        <v>41</v>
      </c>
      <c r="O82" s="364" t="s">
        <v>41</v>
      </c>
      <c r="P82" s="364" t="s">
        <v>41</v>
      </c>
      <c r="Q82" s="364" t="s">
        <v>41</v>
      </c>
      <c r="R82" s="364" t="s">
        <v>41</v>
      </c>
      <c r="S82" s="364" t="s">
        <v>41</v>
      </c>
      <c r="T82" s="364" t="s">
        <v>41</v>
      </c>
      <c r="U82" s="364" t="s">
        <v>41</v>
      </c>
      <c r="V82" s="364" t="s">
        <v>41</v>
      </c>
      <c r="W82" s="364" t="s">
        <v>41</v>
      </c>
      <c r="X82" s="364" t="s">
        <v>41</v>
      </c>
      <c r="Y82" s="364" t="s">
        <v>41</v>
      </c>
      <c r="Z82" s="364" t="s">
        <v>41</v>
      </c>
      <c r="AA82" s="364" t="s">
        <v>41</v>
      </c>
      <c r="AB82" s="364" t="s">
        <v>41</v>
      </c>
      <c r="AC82" s="364" t="s">
        <v>41</v>
      </c>
      <c r="AD82" s="364" t="s">
        <v>41</v>
      </c>
      <c r="AE82" s="364" t="s">
        <v>41</v>
      </c>
      <c r="AF82" s="364" t="s">
        <v>41</v>
      </c>
      <c r="AG82" s="364" t="s">
        <v>41</v>
      </c>
      <c r="AH82" s="364" t="s">
        <v>41</v>
      </c>
      <c r="AI82" s="364" t="s">
        <v>41</v>
      </c>
      <c r="AJ82" s="364" t="s">
        <v>41</v>
      </c>
      <c r="AK82" s="364" t="s">
        <v>41</v>
      </c>
      <c r="AL82" s="364" t="s">
        <v>41</v>
      </c>
      <c r="AM82" s="364" t="s">
        <v>41</v>
      </c>
      <c r="AN82" s="364" t="s">
        <v>41</v>
      </c>
      <c r="AO82" s="364" t="s">
        <v>41</v>
      </c>
      <c r="AP82" s="364" t="s">
        <v>41</v>
      </c>
      <c r="AQ82" s="364" t="s">
        <v>41</v>
      </c>
      <c r="AR82" s="364" t="s">
        <v>41</v>
      </c>
      <c r="AS82" s="364" t="s">
        <v>41</v>
      </c>
      <c r="AT82" s="364" t="s">
        <v>41</v>
      </c>
      <c r="AU82" s="364" t="s">
        <v>41</v>
      </c>
      <c r="AV82" s="364" t="s">
        <v>41</v>
      </c>
      <c r="AW82" s="364" t="s">
        <v>41</v>
      </c>
      <c r="AX82" s="364" t="s">
        <v>41</v>
      </c>
      <c r="AY82" s="364" t="s">
        <v>41</v>
      </c>
      <c r="AZ82" s="364" t="s">
        <v>41</v>
      </c>
      <c r="BA82" s="364" t="s">
        <v>41</v>
      </c>
      <c r="BB82" s="63"/>
      <c r="BC82" s="58"/>
      <c r="BD82" s="63"/>
      <c r="BE82" s="63"/>
      <c r="BF82" s="58"/>
    </row>
    <row r="83" spans="1:58" ht="13.5" hidden="1" customHeight="1" x14ac:dyDescent="0.15">
      <c r="A83" s="376"/>
      <c r="B83" s="364"/>
      <c r="C83" s="364"/>
      <c r="D83" s="364"/>
      <c r="E83" s="364"/>
      <c r="F83" s="364"/>
      <c r="G83" s="364"/>
      <c r="H83" s="364"/>
      <c r="I83" s="364"/>
      <c r="J83" s="364"/>
      <c r="K83" s="364"/>
      <c r="L83" s="364"/>
      <c r="M83" s="364"/>
      <c r="N83" s="364"/>
      <c r="O83" s="364"/>
      <c r="P83" s="364"/>
      <c r="Q83" s="364"/>
      <c r="R83" s="364"/>
      <c r="S83" s="364"/>
      <c r="T83" s="364"/>
      <c r="U83" s="364"/>
      <c r="V83" s="364"/>
      <c r="W83" s="364"/>
      <c r="X83" s="364"/>
      <c r="Y83" s="364"/>
      <c r="Z83" s="364"/>
      <c r="AA83" s="364"/>
      <c r="AB83" s="364"/>
      <c r="AC83" s="364"/>
      <c r="AD83" s="364"/>
      <c r="AE83" s="364"/>
      <c r="AF83" s="364"/>
      <c r="AG83" s="364"/>
      <c r="AH83" s="364"/>
      <c r="AI83" s="364"/>
      <c r="AJ83" s="364"/>
      <c r="AK83" s="364"/>
      <c r="AL83" s="364"/>
      <c r="AM83" s="364"/>
      <c r="AN83" s="364"/>
      <c r="AO83" s="364"/>
      <c r="AP83" s="364"/>
      <c r="AQ83" s="364"/>
      <c r="AR83" s="364"/>
      <c r="AS83" s="364"/>
      <c r="AT83" s="364"/>
      <c r="AU83" s="364"/>
      <c r="AV83" s="364"/>
      <c r="AW83" s="364"/>
      <c r="AX83" s="364"/>
      <c r="AY83" s="364"/>
      <c r="AZ83" s="364"/>
      <c r="BA83" s="364"/>
      <c r="BB83" s="63"/>
      <c r="BC83" s="58"/>
      <c r="BD83" s="63"/>
      <c r="BE83" s="63"/>
      <c r="BF83" s="58"/>
    </row>
    <row r="84" spans="1:58" ht="13.5" hidden="1" customHeight="1" x14ac:dyDescent="0.15">
      <c r="A84" s="376"/>
      <c r="B84" s="364"/>
      <c r="C84" s="364"/>
      <c r="D84" s="364"/>
      <c r="E84" s="364"/>
      <c r="F84" s="364"/>
      <c r="G84" s="364"/>
      <c r="H84" s="364"/>
      <c r="I84" s="364"/>
      <c r="J84" s="364"/>
      <c r="K84" s="364"/>
      <c r="L84" s="364"/>
      <c r="M84" s="364"/>
      <c r="N84" s="364"/>
      <c r="O84" s="364"/>
      <c r="P84" s="364"/>
      <c r="Q84" s="364"/>
      <c r="R84" s="364"/>
      <c r="S84" s="364"/>
      <c r="T84" s="364"/>
      <c r="U84" s="364"/>
      <c r="V84" s="364"/>
      <c r="W84" s="364"/>
      <c r="X84" s="364"/>
      <c r="Y84" s="364"/>
      <c r="Z84" s="364"/>
      <c r="AA84" s="364"/>
      <c r="AB84" s="364"/>
      <c r="AC84" s="364"/>
      <c r="AD84" s="364"/>
      <c r="AE84" s="364"/>
      <c r="AF84" s="364"/>
      <c r="AG84" s="364"/>
      <c r="AH84" s="364"/>
      <c r="AI84" s="364"/>
      <c r="AJ84" s="364"/>
      <c r="AK84" s="364"/>
      <c r="AL84" s="364"/>
      <c r="AM84" s="364"/>
      <c r="AN84" s="364"/>
      <c r="AO84" s="364"/>
      <c r="AP84" s="364"/>
      <c r="AQ84" s="364"/>
      <c r="AR84" s="364"/>
      <c r="AS84" s="364"/>
      <c r="AT84" s="364"/>
      <c r="AU84" s="364"/>
      <c r="AV84" s="364"/>
      <c r="AW84" s="364"/>
      <c r="AX84" s="364"/>
      <c r="AY84" s="364"/>
      <c r="AZ84" s="364"/>
      <c r="BA84" s="364"/>
      <c r="BB84" s="63"/>
      <c r="BC84" s="58"/>
      <c r="BD84" s="63"/>
      <c r="BE84" s="63"/>
      <c r="BF84" s="58"/>
    </row>
    <row r="85" spans="1:58" ht="13.5" hidden="1" customHeight="1" x14ac:dyDescent="0.15">
      <c r="A85" s="376"/>
      <c r="B85" s="364"/>
      <c r="C85" s="364"/>
      <c r="D85" s="364"/>
      <c r="E85" s="364"/>
      <c r="F85" s="364"/>
      <c r="G85" s="364"/>
      <c r="H85" s="364"/>
      <c r="I85" s="364"/>
      <c r="J85" s="364"/>
      <c r="K85" s="364"/>
      <c r="L85" s="364"/>
      <c r="M85" s="364"/>
      <c r="N85" s="364"/>
      <c r="O85" s="364"/>
      <c r="P85" s="364"/>
      <c r="Q85" s="364"/>
      <c r="R85" s="364"/>
      <c r="S85" s="364"/>
      <c r="T85" s="364"/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4"/>
      <c r="AG85" s="364"/>
      <c r="AH85" s="364"/>
      <c r="AI85" s="364"/>
      <c r="AJ85" s="364"/>
      <c r="AK85" s="364"/>
      <c r="AL85" s="364"/>
      <c r="AM85" s="364"/>
      <c r="AN85" s="364"/>
      <c r="AO85" s="364"/>
      <c r="AP85" s="364"/>
      <c r="AQ85" s="364"/>
      <c r="AR85" s="364"/>
      <c r="AS85" s="364"/>
      <c r="AT85" s="364"/>
      <c r="AU85" s="364"/>
      <c r="AV85" s="364"/>
      <c r="AW85" s="364"/>
      <c r="AX85" s="364"/>
      <c r="AY85" s="364"/>
      <c r="AZ85" s="364"/>
      <c r="BA85" s="364"/>
      <c r="BB85" s="63"/>
      <c r="BC85" s="58"/>
      <c r="BD85" s="63"/>
      <c r="BE85" s="63"/>
      <c r="BF85" s="58"/>
    </row>
    <row r="86" spans="1:58" ht="13.5" hidden="1" customHeight="1" x14ac:dyDescent="0.15">
      <c r="A86" s="376"/>
      <c r="B86" s="364"/>
      <c r="C86" s="364"/>
      <c r="D86" s="364"/>
      <c r="E86" s="364"/>
      <c r="F86" s="364"/>
      <c r="G86" s="364"/>
      <c r="H86" s="364"/>
      <c r="I86" s="364"/>
      <c r="J86" s="364"/>
      <c r="K86" s="364"/>
      <c r="L86" s="364"/>
      <c r="M86" s="364"/>
      <c r="N86" s="364"/>
      <c r="O86" s="364"/>
      <c r="P86" s="364"/>
      <c r="Q86" s="364"/>
      <c r="R86" s="364"/>
      <c r="S86" s="364"/>
      <c r="T86" s="364"/>
      <c r="U86" s="364"/>
      <c r="V86" s="364"/>
      <c r="W86" s="364"/>
      <c r="X86" s="364"/>
      <c r="Y86" s="364"/>
      <c r="Z86" s="364"/>
      <c r="AA86" s="364"/>
      <c r="AB86" s="364"/>
      <c r="AC86" s="364"/>
      <c r="AD86" s="364"/>
      <c r="AE86" s="364"/>
      <c r="AF86" s="364"/>
      <c r="AG86" s="364"/>
      <c r="AH86" s="364"/>
      <c r="AI86" s="364"/>
      <c r="AJ86" s="364"/>
      <c r="AK86" s="364"/>
      <c r="AL86" s="364"/>
      <c r="AM86" s="364"/>
      <c r="AN86" s="364"/>
      <c r="AO86" s="364"/>
      <c r="AP86" s="364"/>
      <c r="AQ86" s="364"/>
      <c r="AR86" s="364"/>
      <c r="AS86" s="364"/>
      <c r="AT86" s="364"/>
      <c r="AU86" s="364"/>
      <c r="AV86" s="364"/>
      <c r="AW86" s="364"/>
      <c r="AX86" s="364"/>
      <c r="AY86" s="364"/>
      <c r="AZ86" s="364"/>
      <c r="BA86" s="364"/>
      <c r="BB86" s="63"/>
      <c r="BC86" s="58"/>
      <c r="BD86" s="63"/>
      <c r="BE86" s="63"/>
      <c r="BF86" s="58"/>
    </row>
    <row r="87" spans="1:58" ht="13.5" hidden="1" customHeight="1" x14ac:dyDescent="0.15">
      <c r="A87" s="376"/>
      <c r="B87" s="364"/>
      <c r="C87" s="364"/>
      <c r="D87" s="364"/>
      <c r="E87" s="364"/>
      <c r="F87" s="364"/>
      <c r="G87" s="364"/>
      <c r="H87" s="364"/>
      <c r="I87" s="364"/>
      <c r="J87" s="364"/>
      <c r="K87" s="364"/>
      <c r="L87" s="364"/>
      <c r="M87" s="364"/>
      <c r="N87" s="364"/>
      <c r="O87" s="364"/>
      <c r="P87" s="364"/>
      <c r="Q87" s="364"/>
      <c r="R87" s="364"/>
      <c r="S87" s="364"/>
      <c r="T87" s="364"/>
      <c r="U87" s="364"/>
      <c r="V87" s="364"/>
      <c r="W87" s="364"/>
      <c r="X87" s="364"/>
      <c r="Y87" s="364"/>
      <c r="Z87" s="364"/>
      <c r="AA87" s="364"/>
      <c r="AB87" s="364"/>
      <c r="AC87" s="364"/>
      <c r="AD87" s="364"/>
      <c r="AE87" s="364"/>
      <c r="AF87" s="364"/>
      <c r="AG87" s="364"/>
      <c r="AH87" s="364"/>
      <c r="AI87" s="364"/>
      <c r="AJ87" s="364"/>
      <c r="AK87" s="364"/>
      <c r="AL87" s="364"/>
      <c r="AM87" s="364"/>
      <c r="AN87" s="364"/>
      <c r="AO87" s="364"/>
      <c r="AP87" s="364"/>
      <c r="AQ87" s="364"/>
      <c r="AR87" s="364"/>
      <c r="AS87" s="364"/>
      <c r="AT87" s="364"/>
      <c r="AU87" s="364"/>
      <c r="AV87" s="364"/>
      <c r="AW87" s="364"/>
      <c r="AX87" s="364"/>
      <c r="AY87" s="364"/>
      <c r="AZ87" s="364"/>
      <c r="BA87" s="364"/>
      <c r="BB87" s="63"/>
      <c r="BC87" s="58"/>
      <c r="BD87" s="63"/>
      <c r="BE87" s="63"/>
      <c r="BF87" s="58"/>
    </row>
    <row r="88" spans="1:58" ht="13.5" hidden="1" customHeight="1" x14ac:dyDescent="0.15">
      <c r="A88" s="62"/>
      <c r="B88" s="369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69"/>
      <c r="AC88" s="369"/>
      <c r="AD88" s="369"/>
      <c r="AE88" s="369"/>
      <c r="AF88" s="369"/>
      <c r="AG88" s="369"/>
      <c r="AH88" s="369"/>
      <c r="AI88" s="369"/>
      <c r="AJ88" s="369"/>
      <c r="AK88" s="369"/>
      <c r="AL88" s="369"/>
      <c r="AM88" s="369"/>
      <c r="AN88" s="369"/>
      <c r="AO88" s="369"/>
      <c r="AP88" s="369"/>
      <c r="AQ88" s="369"/>
      <c r="AR88" s="369"/>
      <c r="AS88" s="369"/>
      <c r="AT88" s="369"/>
      <c r="AU88" s="369"/>
      <c r="AV88" s="369"/>
      <c r="AW88" s="369"/>
      <c r="AX88" s="369"/>
      <c r="AY88" s="369"/>
      <c r="AZ88" s="369"/>
      <c r="BA88" s="63"/>
      <c r="BB88" s="63"/>
      <c r="BC88" s="58"/>
      <c r="BD88" s="63"/>
      <c r="BE88" s="63"/>
      <c r="BF88" s="58"/>
    </row>
    <row r="89" spans="1:58" ht="13.5" hidden="1" customHeight="1" x14ac:dyDescent="0.15">
      <c r="A89" s="376" t="s">
        <v>112</v>
      </c>
      <c r="B89" s="364" t="s">
        <v>41</v>
      </c>
      <c r="C89" s="364" t="s">
        <v>41</v>
      </c>
      <c r="D89" s="364" t="s">
        <v>41</v>
      </c>
      <c r="E89" s="364" t="s">
        <v>41</v>
      </c>
      <c r="F89" s="364" t="s">
        <v>41</v>
      </c>
      <c r="G89" s="364" t="s">
        <v>41</v>
      </c>
      <c r="H89" s="364" t="s">
        <v>41</v>
      </c>
      <c r="I89" s="364" t="s">
        <v>41</v>
      </c>
      <c r="J89" s="364" t="s">
        <v>41</v>
      </c>
      <c r="K89" s="364" t="s">
        <v>41</v>
      </c>
      <c r="L89" s="364" t="s">
        <v>41</v>
      </c>
      <c r="M89" s="364" t="s">
        <v>41</v>
      </c>
      <c r="N89" s="364" t="s">
        <v>41</v>
      </c>
      <c r="O89" s="364" t="s">
        <v>41</v>
      </c>
      <c r="P89" s="364" t="s">
        <v>41</v>
      </c>
      <c r="Q89" s="364" t="s">
        <v>41</v>
      </c>
      <c r="R89" s="364" t="s">
        <v>41</v>
      </c>
      <c r="S89" s="364" t="s">
        <v>41</v>
      </c>
      <c r="T89" s="364" t="s">
        <v>41</v>
      </c>
      <c r="U89" s="364" t="s">
        <v>41</v>
      </c>
      <c r="V89" s="364" t="s">
        <v>41</v>
      </c>
      <c r="W89" s="364" t="s">
        <v>41</v>
      </c>
      <c r="X89" s="364" t="s">
        <v>41</v>
      </c>
      <c r="Y89" s="364" t="s">
        <v>41</v>
      </c>
      <c r="Z89" s="364" t="s">
        <v>41</v>
      </c>
      <c r="AA89" s="364" t="s">
        <v>41</v>
      </c>
      <c r="AB89" s="364" t="s">
        <v>41</v>
      </c>
      <c r="AC89" s="364" t="s">
        <v>41</v>
      </c>
      <c r="AD89" s="364" t="s">
        <v>41</v>
      </c>
      <c r="AE89" s="364" t="s">
        <v>41</v>
      </c>
      <c r="AF89" s="364" t="s">
        <v>41</v>
      </c>
      <c r="AG89" s="364" t="s">
        <v>41</v>
      </c>
      <c r="AH89" s="364" t="s">
        <v>41</v>
      </c>
      <c r="AI89" s="364" t="s">
        <v>41</v>
      </c>
      <c r="AJ89" s="364" t="s">
        <v>41</v>
      </c>
      <c r="AK89" s="364" t="s">
        <v>41</v>
      </c>
      <c r="AL89" s="364" t="s">
        <v>41</v>
      </c>
      <c r="AM89" s="364" t="s">
        <v>41</v>
      </c>
      <c r="AN89" s="364" t="s">
        <v>41</v>
      </c>
      <c r="AO89" s="364" t="s">
        <v>41</v>
      </c>
      <c r="AP89" s="364" t="s">
        <v>41</v>
      </c>
      <c r="AQ89" s="364" t="s">
        <v>41</v>
      </c>
      <c r="AR89" s="364" t="s">
        <v>41</v>
      </c>
      <c r="AS89" s="364" t="s">
        <v>41</v>
      </c>
      <c r="AT89" s="364" t="s">
        <v>41</v>
      </c>
      <c r="AU89" s="364" t="s">
        <v>41</v>
      </c>
      <c r="AV89" s="364" t="s">
        <v>41</v>
      </c>
      <c r="AW89" s="364" t="s">
        <v>41</v>
      </c>
      <c r="AX89" s="364" t="s">
        <v>41</v>
      </c>
      <c r="AY89" s="364" t="s">
        <v>41</v>
      </c>
      <c r="AZ89" s="364" t="s">
        <v>41</v>
      </c>
      <c r="BA89" s="364" t="s">
        <v>41</v>
      </c>
      <c r="BB89" s="63"/>
      <c r="BC89" s="58"/>
      <c r="BD89" s="63"/>
      <c r="BE89" s="63"/>
      <c r="BF89" s="58"/>
    </row>
    <row r="90" spans="1:58" ht="13.5" hidden="1" customHeight="1" x14ac:dyDescent="0.15">
      <c r="A90" s="376"/>
      <c r="B90" s="364"/>
      <c r="C90" s="364"/>
      <c r="D90" s="364"/>
      <c r="E90" s="364"/>
      <c r="F90" s="364"/>
      <c r="G90" s="364"/>
      <c r="H90" s="364"/>
      <c r="I90" s="36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4"/>
      <c r="AC90" s="364"/>
      <c r="AD90" s="364"/>
      <c r="AE90" s="364"/>
      <c r="AF90" s="364"/>
      <c r="AG90" s="364"/>
      <c r="AH90" s="364"/>
      <c r="AI90" s="364"/>
      <c r="AJ90" s="364"/>
      <c r="AK90" s="364"/>
      <c r="AL90" s="364"/>
      <c r="AM90" s="364"/>
      <c r="AN90" s="364"/>
      <c r="AO90" s="364"/>
      <c r="AP90" s="364"/>
      <c r="AQ90" s="364"/>
      <c r="AR90" s="364"/>
      <c r="AS90" s="364"/>
      <c r="AT90" s="364"/>
      <c r="AU90" s="364"/>
      <c r="AV90" s="364"/>
      <c r="AW90" s="364"/>
      <c r="AX90" s="364"/>
      <c r="AY90" s="364"/>
      <c r="AZ90" s="364"/>
      <c r="BA90" s="364"/>
      <c r="BB90" s="63"/>
      <c r="BC90" s="58"/>
      <c r="BD90" s="63"/>
      <c r="BE90" s="63"/>
      <c r="BF90" s="58"/>
    </row>
    <row r="91" spans="1:58" ht="13.5" hidden="1" customHeight="1" x14ac:dyDescent="0.15">
      <c r="A91" s="376"/>
      <c r="B91" s="364"/>
      <c r="C91" s="364"/>
      <c r="D91" s="364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  <c r="AN91" s="364"/>
      <c r="AO91" s="364"/>
      <c r="AP91" s="364"/>
      <c r="AQ91" s="364"/>
      <c r="AR91" s="364"/>
      <c r="AS91" s="364"/>
      <c r="AT91" s="364"/>
      <c r="AU91" s="364"/>
      <c r="AV91" s="364"/>
      <c r="AW91" s="364"/>
      <c r="AX91" s="364"/>
      <c r="AY91" s="364"/>
      <c r="AZ91" s="364"/>
      <c r="BA91" s="364"/>
      <c r="BB91" s="63"/>
      <c r="BC91" s="58"/>
      <c r="BD91" s="63"/>
      <c r="BE91" s="63"/>
      <c r="BF91" s="58"/>
    </row>
    <row r="92" spans="1:58" ht="13.5" hidden="1" customHeight="1" x14ac:dyDescent="0.15">
      <c r="A92" s="376"/>
      <c r="B92" s="364"/>
      <c r="C92" s="364"/>
      <c r="D92" s="364"/>
      <c r="E92" s="364"/>
      <c r="F92" s="364"/>
      <c r="G92" s="364"/>
      <c r="H92" s="364"/>
      <c r="I92" s="36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4"/>
      <c r="AC92" s="364"/>
      <c r="AD92" s="364"/>
      <c r="AE92" s="364"/>
      <c r="AF92" s="364"/>
      <c r="AG92" s="364"/>
      <c r="AH92" s="364"/>
      <c r="AI92" s="364"/>
      <c r="AJ92" s="364"/>
      <c r="AK92" s="364"/>
      <c r="AL92" s="364"/>
      <c r="AM92" s="364"/>
      <c r="AN92" s="364"/>
      <c r="AO92" s="364"/>
      <c r="AP92" s="364"/>
      <c r="AQ92" s="364"/>
      <c r="AR92" s="364"/>
      <c r="AS92" s="364"/>
      <c r="AT92" s="364"/>
      <c r="AU92" s="364"/>
      <c r="AV92" s="364"/>
      <c r="AW92" s="364"/>
      <c r="AX92" s="364"/>
      <c r="AY92" s="364"/>
      <c r="AZ92" s="364"/>
      <c r="BA92" s="364"/>
      <c r="BB92" s="63"/>
      <c r="BC92" s="58"/>
      <c r="BD92" s="63"/>
      <c r="BE92" s="63"/>
      <c r="BF92" s="58"/>
    </row>
    <row r="93" spans="1:58" ht="13.5" hidden="1" customHeight="1" x14ac:dyDescent="0.15">
      <c r="A93" s="376"/>
      <c r="B93" s="364"/>
      <c r="C93" s="364"/>
      <c r="D93" s="364"/>
      <c r="E93" s="364"/>
      <c r="F93" s="364"/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4"/>
      <c r="AC93" s="364"/>
      <c r="AD93" s="364"/>
      <c r="AE93" s="364"/>
      <c r="AF93" s="364"/>
      <c r="AG93" s="364"/>
      <c r="AH93" s="364"/>
      <c r="AI93" s="364"/>
      <c r="AJ93" s="364"/>
      <c r="AK93" s="364"/>
      <c r="AL93" s="364"/>
      <c r="AM93" s="364"/>
      <c r="AN93" s="364"/>
      <c r="AO93" s="364"/>
      <c r="AP93" s="364"/>
      <c r="AQ93" s="364"/>
      <c r="AR93" s="364"/>
      <c r="AS93" s="364"/>
      <c r="AT93" s="364"/>
      <c r="AU93" s="364"/>
      <c r="AV93" s="364"/>
      <c r="AW93" s="364"/>
      <c r="AX93" s="364"/>
      <c r="AY93" s="364"/>
      <c r="AZ93" s="364"/>
      <c r="BA93" s="364"/>
      <c r="BB93" s="63"/>
      <c r="BC93" s="58"/>
      <c r="BD93" s="63"/>
      <c r="BE93" s="63"/>
      <c r="BF93" s="58"/>
    </row>
    <row r="94" spans="1:58" ht="13.5" hidden="1" customHeight="1" x14ac:dyDescent="0.15">
      <c r="A94" s="376"/>
      <c r="B94" s="364"/>
      <c r="C94" s="364"/>
      <c r="D94" s="364"/>
      <c r="E94" s="364"/>
      <c r="F94" s="364"/>
      <c r="G94" s="364"/>
      <c r="H94" s="364"/>
      <c r="I94" s="364"/>
      <c r="J94" s="364"/>
      <c r="K94" s="364"/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  <c r="W94" s="364"/>
      <c r="X94" s="364"/>
      <c r="Y94" s="364"/>
      <c r="Z94" s="364"/>
      <c r="AA94" s="364"/>
      <c r="AB94" s="364"/>
      <c r="AC94" s="364"/>
      <c r="AD94" s="364"/>
      <c r="AE94" s="364"/>
      <c r="AF94" s="364"/>
      <c r="AG94" s="364"/>
      <c r="AH94" s="364"/>
      <c r="AI94" s="364"/>
      <c r="AJ94" s="364"/>
      <c r="AK94" s="364"/>
      <c r="AL94" s="364"/>
      <c r="AM94" s="364"/>
      <c r="AN94" s="364"/>
      <c r="AO94" s="364"/>
      <c r="AP94" s="364"/>
      <c r="AQ94" s="364"/>
      <c r="AR94" s="364"/>
      <c r="AS94" s="364"/>
      <c r="AT94" s="364"/>
      <c r="AU94" s="364"/>
      <c r="AV94" s="364"/>
      <c r="AW94" s="364"/>
      <c r="AX94" s="364"/>
      <c r="AY94" s="364"/>
      <c r="AZ94" s="364"/>
      <c r="BA94" s="364"/>
      <c r="BB94" s="63"/>
      <c r="BC94" s="58"/>
      <c r="BD94" s="63"/>
      <c r="BE94" s="63"/>
      <c r="BF94" s="58"/>
    </row>
    <row r="95" spans="1:58" ht="13.5" hidden="1" customHeight="1" x14ac:dyDescent="0.15">
      <c r="A95" s="62"/>
      <c r="B95" s="369"/>
      <c r="C95" s="369"/>
      <c r="D95" s="369"/>
      <c r="E95" s="369"/>
      <c r="F95" s="369"/>
      <c r="G95" s="369"/>
      <c r="H95" s="369"/>
      <c r="I95" s="369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69"/>
      <c r="AC95" s="369"/>
      <c r="AD95" s="369"/>
      <c r="AE95" s="369"/>
      <c r="AF95" s="369"/>
      <c r="AG95" s="369"/>
      <c r="AH95" s="369"/>
      <c r="AI95" s="369"/>
      <c r="AJ95" s="369"/>
      <c r="AK95" s="369"/>
      <c r="AL95" s="369"/>
      <c r="AM95" s="369"/>
      <c r="AN95" s="369"/>
      <c r="AO95" s="369"/>
      <c r="AP95" s="369"/>
      <c r="AQ95" s="369"/>
      <c r="AR95" s="369"/>
      <c r="AS95" s="369"/>
      <c r="AT95" s="369"/>
      <c r="AU95" s="369"/>
      <c r="AV95" s="369"/>
      <c r="AW95" s="369"/>
      <c r="AX95" s="369"/>
      <c r="AY95" s="369"/>
      <c r="AZ95" s="369"/>
      <c r="BA95" s="63"/>
      <c r="BB95" s="63"/>
      <c r="BC95" s="58"/>
      <c r="BD95" s="63"/>
      <c r="BE95" s="63"/>
      <c r="BF95" s="58"/>
    </row>
    <row r="96" spans="1:58" ht="13.5" hidden="1" customHeight="1" x14ac:dyDescent="0.15">
      <c r="A96" s="376" t="s">
        <v>113</v>
      </c>
      <c r="B96" s="364" t="s">
        <v>41</v>
      </c>
      <c r="C96" s="364" t="s">
        <v>41</v>
      </c>
      <c r="D96" s="364" t="s">
        <v>41</v>
      </c>
      <c r="E96" s="364" t="s">
        <v>41</v>
      </c>
      <c r="F96" s="364" t="s">
        <v>41</v>
      </c>
      <c r="G96" s="364" t="s">
        <v>41</v>
      </c>
      <c r="H96" s="364" t="s">
        <v>41</v>
      </c>
      <c r="I96" s="364" t="s">
        <v>41</v>
      </c>
      <c r="J96" s="364" t="s">
        <v>41</v>
      </c>
      <c r="K96" s="364" t="s">
        <v>41</v>
      </c>
      <c r="L96" s="364" t="s">
        <v>41</v>
      </c>
      <c r="M96" s="364" t="s">
        <v>41</v>
      </c>
      <c r="N96" s="364" t="s">
        <v>41</v>
      </c>
      <c r="O96" s="364" t="s">
        <v>41</v>
      </c>
      <c r="P96" s="364" t="s">
        <v>41</v>
      </c>
      <c r="Q96" s="364" t="s">
        <v>41</v>
      </c>
      <c r="R96" s="364" t="s">
        <v>41</v>
      </c>
      <c r="S96" s="364" t="s">
        <v>41</v>
      </c>
      <c r="T96" s="364" t="s">
        <v>41</v>
      </c>
      <c r="U96" s="364" t="s">
        <v>41</v>
      </c>
      <c r="V96" s="364" t="s">
        <v>41</v>
      </c>
      <c r="W96" s="364" t="s">
        <v>41</v>
      </c>
      <c r="X96" s="364" t="s">
        <v>41</v>
      </c>
      <c r="Y96" s="364" t="s">
        <v>41</v>
      </c>
      <c r="Z96" s="364" t="s">
        <v>41</v>
      </c>
      <c r="AA96" s="364" t="s">
        <v>41</v>
      </c>
      <c r="AB96" s="364" t="s">
        <v>41</v>
      </c>
      <c r="AC96" s="364" t="s">
        <v>41</v>
      </c>
      <c r="AD96" s="364" t="s">
        <v>41</v>
      </c>
      <c r="AE96" s="364" t="s">
        <v>41</v>
      </c>
      <c r="AF96" s="364" t="s">
        <v>41</v>
      </c>
      <c r="AG96" s="364" t="s">
        <v>41</v>
      </c>
      <c r="AH96" s="364" t="s">
        <v>41</v>
      </c>
      <c r="AI96" s="364" t="s">
        <v>41</v>
      </c>
      <c r="AJ96" s="364" t="s">
        <v>41</v>
      </c>
      <c r="AK96" s="364" t="s">
        <v>41</v>
      </c>
      <c r="AL96" s="364" t="s">
        <v>41</v>
      </c>
      <c r="AM96" s="364" t="s">
        <v>41</v>
      </c>
      <c r="AN96" s="364" t="s">
        <v>41</v>
      </c>
      <c r="AO96" s="364" t="s">
        <v>41</v>
      </c>
      <c r="AP96" s="364" t="s">
        <v>41</v>
      </c>
      <c r="AQ96" s="364" t="s">
        <v>41</v>
      </c>
      <c r="AR96" s="364" t="s">
        <v>41</v>
      </c>
      <c r="AS96" s="364" t="s">
        <v>41</v>
      </c>
      <c r="AT96" s="364" t="s">
        <v>41</v>
      </c>
      <c r="AU96" s="364" t="s">
        <v>41</v>
      </c>
      <c r="AV96" s="364" t="s">
        <v>41</v>
      </c>
      <c r="AW96" s="364" t="s">
        <v>41</v>
      </c>
      <c r="AX96" s="364" t="s">
        <v>41</v>
      </c>
      <c r="AY96" s="364" t="s">
        <v>41</v>
      </c>
      <c r="AZ96" s="364" t="s">
        <v>41</v>
      </c>
      <c r="BA96" s="364" t="s">
        <v>41</v>
      </c>
      <c r="BB96" s="63"/>
      <c r="BC96" s="58"/>
      <c r="BD96" s="63"/>
      <c r="BE96" s="63"/>
      <c r="BF96" s="58"/>
    </row>
    <row r="97" spans="1:58" ht="13.5" hidden="1" customHeight="1" x14ac:dyDescent="0.15">
      <c r="A97" s="376"/>
      <c r="B97" s="364"/>
      <c r="C97" s="364"/>
      <c r="D97" s="364"/>
      <c r="E97" s="364"/>
      <c r="F97" s="364"/>
      <c r="G97" s="364"/>
      <c r="H97" s="364"/>
      <c r="I97" s="364"/>
      <c r="J97" s="364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4"/>
      <c r="AG97" s="364"/>
      <c r="AH97" s="364"/>
      <c r="AI97" s="364"/>
      <c r="AJ97" s="364"/>
      <c r="AK97" s="364"/>
      <c r="AL97" s="364"/>
      <c r="AM97" s="364"/>
      <c r="AN97" s="364"/>
      <c r="AO97" s="364"/>
      <c r="AP97" s="364"/>
      <c r="AQ97" s="364"/>
      <c r="AR97" s="364"/>
      <c r="AS97" s="364"/>
      <c r="AT97" s="364"/>
      <c r="AU97" s="364"/>
      <c r="AV97" s="364"/>
      <c r="AW97" s="364"/>
      <c r="AX97" s="364"/>
      <c r="AY97" s="364"/>
      <c r="AZ97" s="364"/>
      <c r="BA97" s="364"/>
      <c r="BB97" s="63"/>
      <c r="BC97" s="58"/>
      <c r="BD97" s="63"/>
      <c r="BE97" s="63"/>
      <c r="BF97" s="58"/>
    </row>
    <row r="98" spans="1:58" ht="13.5" hidden="1" customHeight="1" x14ac:dyDescent="0.15">
      <c r="A98" s="376"/>
      <c r="B98" s="364"/>
      <c r="C98" s="364"/>
      <c r="D98" s="364"/>
      <c r="E98" s="364"/>
      <c r="F98" s="364"/>
      <c r="G98" s="364"/>
      <c r="H98" s="364"/>
      <c r="I98" s="36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4"/>
      <c r="AC98" s="364"/>
      <c r="AD98" s="364"/>
      <c r="AE98" s="364"/>
      <c r="AF98" s="364"/>
      <c r="AG98" s="364"/>
      <c r="AH98" s="364"/>
      <c r="AI98" s="364"/>
      <c r="AJ98" s="364"/>
      <c r="AK98" s="364"/>
      <c r="AL98" s="364"/>
      <c r="AM98" s="364"/>
      <c r="AN98" s="364"/>
      <c r="AO98" s="364"/>
      <c r="AP98" s="364"/>
      <c r="AQ98" s="364"/>
      <c r="AR98" s="364"/>
      <c r="AS98" s="364"/>
      <c r="AT98" s="364"/>
      <c r="AU98" s="364"/>
      <c r="AV98" s="364"/>
      <c r="AW98" s="364"/>
      <c r="AX98" s="364"/>
      <c r="AY98" s="364"/>
      <c r="AZ98" s="364"/>
      <c r="BA98" s="364"/>
      <c r="BB98" s="63"/>
      <c r="BC98" s="58"/>
      <c r="BD98" s="63"/>
      <c r="BE98" s="63"/>
      <c r="BF98" s="58"/>
    </row>
    <row r="99" spans="1:58" ht="13.5" hidden="1" customHeight="1" x14ac:dyDescent="0.15">
      <c r="A99" s="376"/>
      <c r="B99" s="364"/>
      <c r="C99" s="364"/>
      <c r="D99" s="364"/>
      <c r="E99" s="364"/>
      <c r="F99" s="364"/>
      <c r="G99" s="364"/>
      <c r="H99" s="364"/>
      <c r="I99" s="364"/>
      <c r="J99" s="364"/>
      <c r="K99" s="364"/>
      <c r="L99" s="364"/>
      <c r="M99" s="364"/>
      <c r="N99" s="364"/>
      <c r="O99" s="364"/>
      <c r="P99" s="364"/>
      <c r="Q99" s="364"/>
      <c r="R99" s="364"/>
      <c r="S99" s="364"/>
      <c r="T99" s="364"/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4"/>
      <c r="AG99" s="364"/>
      <c r="AH99" s="364"/>
      <c r="AI99" s="364"/>
      <c r="AJ99" s="364"/>
      <c r="AK99" s="364"/>
      <c r="AL99" s="364"/>
      <c r="AM99" s="364"/>
      <c r="AN99" s="364"/>
      <c r="AO99" s="364"/>
      <c r="AP99" s="364"/>
      <c r="AQ99" s="364"/>
      <c r="AR99" s="364"/>
      <c r="AS99" s="364"/>
      <c r="AT99" s="364"/>
      <c r="AU99" s="364"/>
      <c r="AV99" s="364"/>
      <c r="AW99" s="364"/>
      <c r="AX99" s="364"/>
      <c r="AY99" s="364"/>
      <c r="AZ99" s="364"/>
      <c r="BA99" s="364"/>
      <c r="BB99" s="63"/>
      <c r="BC99" s="58"/>
      <c r="BD99" s="63"/>
      <c r="BE99" s="63"/>
      <c r="BF99" s="58"/>
    </row>
    <row r="100" spans="1:58" ht="13.5" hidden="1" customHeight="1" x14ac:dyDescent="0.15">
      <c r="A100" s="376"/>
      <c r="B100" s="364"/>
      <c r="C100" s="364"/>
      <c r="D100" s="364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4"/>
      <c r="AG100" s="364"/>
      <c r="AH100" s="364"/>
      <c r="AI100" s="364"/>
      <c r="AJ100" s="364"/>
      <c r="AK100" s="364"/>
      <c r="AL100" s="364"/>
      <c r="AM100" s="364"/>
      <c r="AN100" s="364"/>
      <c r="AO100" s="364"/>
      <c r="AP100" s="364"/>
      <c r="AQ100" s="364"/>
      <c r="AR100" s="364"/>
      <c r="AS100" s="364"/>
      <c r="AT100" s="364"/>
      <c r="AU100" s="364"/>
      <c r="AV100" s="364"/>
      <c r="AW100" s="364"/>
      <c r="AX100" s="364"/>
      <c r="AY100" s="364"/>
      <c r="AZ100" s="364"/>
      <c r="BA100" s="364"/>
      <c r="BB100" s="63"/>
      <c r="BC100" s="58"/>
      <c r="BD100" s="63"/>
      <c r="BE100" s="63"/>
      <c r="BF100" s="58"/>
    </row>
    <row r="101" spans="1:58" ht="13.5" hidden="1" customHeight="1" x14ac:dyDescent="0.15">
      <c r="A101" s="376"/>
      <c r="B101" s="364"/>
      <c r="C101" s="364"/>
      <c r="D101" s="364"/>
      <c r="E101" s="364"/>
      <c r="F101" s="364"/>
      <c r="G101" s="364"/>
      <c r="H101" s="364"/>
      <c r="I101" s="364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4"/>
      <c r="AG101" s="364"/>
      <c r="AH101" s="364"/>
      <c r="AI101" s="364"/>
      <c r="AJ101" s="364"/>
      <c r="AK101" s="364"/>
      <c r="AL101" s="364"/>
      <c r="AM101" s="364"/>
      <c r="AN101" s="364"/>
      <c r="AO101" s="364"/>
      <c r="AP101" s="364"/>
      <c r="AQ101" s="364"/>
      <c r="AR101" s="364"/>
      <c r="AS101" s="364"/>
      <c r="AT101" s="364"/>
      <c r="AU101" s="364"/>
      <c r="AV101" s="364"/>
      <c r="AW101" s="364"/>
      <c r="AX101" s="364"/>
      <c r="AY101" s="364"/>
      <c r="AZ101" s="364"/>
      <c r="BA101" s="364"/>
      <c r="BB101" s="63"/>
      <c r="BC101" s="58"/>
      <c r="BD101" s="63"/>
      <c r="BE101" s="63"/>
      <c r="BF101" s="58"/>
    </row>
    <row r="102" spans="1:58" ht="13.5" hidden="1" customHeight="1" x14ac:dyDescent="0.15">
      <c r="A102" s="62"/>
      <c r="B102" s="369"/>
      <c r="C102" s="369"/>
      <c r="D102" s="369"/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69"/>
      <c r="AC102" s="369"/>
      <c r="AD102" s="369"/>
      <c r="AE102" s="369"/>
      <c r="AF102" s="369"/>
      <c r="AG102" s="369"/>
      <c r="AH102" s="369"/>
      <c r="AI102" s="369"/>
      <c r="AJ102" s="369"/>
      <c r="AK102" s="369"/>
      <c r="AL102" s="369"/>
      <c r="AM102" s="369"/>
      <c r="AN102" s="369"/>
      <c r="AO102" s="369"/>
      <c r="AP102" s="369"/>
      <c r="AQ102" s="369"/>
      <c r="AR102" s="369"/>
      <c r="AS102" s="369"/>
      <c r="AT102" s="369"/>
      <c r="AU102" s="369"/>
      <c r="AV102" s="369"/>
      <c r="AW102" s="369"/>
      <c r="AX102" s="369"/>
      <c r="AY102" s="369"/>
      <c r="AZ102" s="369"/>
      <c r="BA102" s="63"/>
      <c r="BB102" s="63"/>
      <c r="BC102" s="58"/>
      <c r="BD102" s="63"/>
      <c r="BE102" s="63"/>
      <c r="BF102" s="58"/>
    </row>
    <row r="103" spans="1:58" ht="13.5" hidden="1" customHeight="1" x14ac:dyDescent="0.15">
      <c r="A103" s="376" t="s">
        <v>114</v>
      </c>
      <c r="B103" s="364" t="s">
        <v>41</v>
      </c>
      <c r="C103" s="364" t="s">
        <v>41</v>
      </c>
      <c r="D103" s="364" t="s">
        <v>41</v>
      </c>
      <c r="E103" s="364" t="s">
        <v>41</v>
      </c>
      <c r="F103" s="364" t="s">
        <v>41</v>
      </c>
      <c r="G103" s="364" t="s">
        <v>41</v>
      </c>
      <c r="H103" s="364" t="s">
        <v>41</v>
      </c>
      <c r="I103" s="364" t="s">
        <v>41</v>
      </c>
      <c r="J103" s="364" t="s">
        <v>41</v>
      </c>
      <c r="K103" s="364" t="s">
        <v>41</v>
      </c>
      <c r="L103" s="364" t="s">
        <v>41</v>
      </c>
      <c r="M103" s="364" t="s">
        <v>41</v>
      </c>
      <c r="N103" s="364" t="s">
        <v>41</v>
      </c>
      <c r="O103" s="364" t="s">
        <v>41</v>
      </c>
      <c r="P103" s="364" t="s">
        <v>41</v>
      </c>
      <c r="Q103" s="364" t="s">
        <v>41</v>
      </c>
      <c r="R103" s="364" t="s">
        <v>41</v>
      </c>
      <c r="S103" s="364" t="s">
        <v>41</v>
      </c>
      <c r="T103" s="364" t="s">
        <v>41</v>
      </c>
      <c r="U103" s="364" t="s">
        <v>41</v>
      </c>
      <c r="V103" s="364" t="s">
        <v>41</v>
      </c>
      <c r="W103" s="364" t="s">
        <v>41</v>
      </c>
      <c r="X103" s="364" t="s">
        <v>41</v>
      </c>
      <c r="Y103" s="364" t="s">
        <v>41</v>
      </c>
      <c r="Z103" s="364" t="s">
        <v>41</v>
      </c>
      <c r="AA103" s="364" t="s">
        <v>41</v>
      </c>
      <c r="AB103" s="364" t="s">
        <v>41</v>
      </c>
      <c r="AC103" s="364" t="s">
        <v>41</v>
      </c>
      <c r="AD103" s="364" t="s">
        <v>41</v>
      </c>
      <c r="AE103" s="364" t="s">
        <v>41</v>
      </c>
      <c r="AF103" s="364" t="s">
        <v>41</v>
      </c>
      <c r="AG103" s="364" t="s">
        <v>41</v>
      </c>
      <c r="AH103" s="364" t="s">
        <v>41</v>
      </c>
      <c r="AI103" s="364" t="s">
        <v>41</v>
      </c>
      <c r="AJ103" s="364" t="s">
        <v>41</v>
      </c>
      <c r="AK103" s="364" t="s">
        <v>41</v>
      </c>
      <c r="AL103" s="364" t="s">
        <v>41</v>
      </c>
      <c r="AM103" s="364" t="s">
        <v>41</v>
      </c>
      <c r="AN103" s="364" t="s">
        <v>41</v>
      </c>
      <c r="AO103" s="364" t="s">
        <v>41</v>
      </c>
      <c r="AP103" s="364" t="s">
        <v>41</v>
      </c>
      <c r="AQ103" s="364" t="s">
        <v>41</v>
      </c>
      <c r="AR103" s="364" t="s">
        <v>41</v>
      </c>
      <c r="AS103" s="364" t="s">
        <v>41</v>
      </c>
      <c r="AT103" s="364" t="s">
        <v>41</v>
      </c>
      <c r="AU103" s="364" t="s">
        <v>41</v>
      </c>
      <c r="AV103" s="364" t="s">
        <v>41</v>
      </c>
      <c r="AW103" s="364" t="s">
        <v>41</v>
      </c>
      <c r="AX103" s="364" t="s">
        <v>41</v>
      </c>
      <c r="AY103" s="364" t="s">
        <v>41</v>
      </c>
      <c r="AZ103" s="364" t="s">
        <v>41</v>
      </c>
      <c r="BA103" s="364" t="s">
        <v>41</v>
      </c>
      <c r="BB103" s="63"/>
      <c r="BC103" s="58"/>
      <c r="BD103" s="63"/>
      <c r="BE103" s="63"/>
      <c r="BF103" s="58"/>
    </row>
    <row r="104" spans="1:58" ht="13.5" hidden="1" customHeight="1" x14ac:dyDescent="0.15">
      <c r="A104" s="376"/>
      <c r="B104" s="364"/>
      <c r="C104" s="364"/>
      <c r="D104" s="364"/>
      <c r="E104" s="364"/>
      <c r="F104" s="364"/>
      <c r="G104" s="364"/>
      <c r="H104" s="364"/>
      <c r="I104" s="364"/>
      <c r="J104" s="364"/>
      <c r="K104" s="364"/>
      <c r="L104" s="364"/>
      <c r="M104" s="364"/>
      <c r="N104" s="364"/>
      <c r="O104" s="364"/>
      <c r="P104" s="364"/>
      <c r="Q104" s="364"/>
      <c r="R104" s="364"/>
      <c r="S104" s="364"/>
      <c r="T104" s="364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4"/>
      <c r="AG104" s="364"/>
      <c r="AH104" s="364"/>
      <c r="AI104" s="364"/>
      <c r="AJ104" s="364"/>
      <c r="AK104" s="364"/>
      <c r="AL104" s="364"/>
      <c r="AM104" s="364"/>
      <c r="AN104" s="364"/>
      <c r="AO104" s="364"/>
      <c r="AP104" s="364"/>
      <c r="AQ104" s="364"/>
      <c r="AR104" s="364"/>
      <c r="AS104" s="364"/>
      <c r="AT104" s="364"/>
      <c r="AU104" s="364"/>
      <c r="AV104" s="364"/>
      <c r="AW104" s="364"/>
      <c r="AX104" s="364"/>
      <c r="AY104" s="364"/>
      <c r="AZ104" s="364"/>
      <c r="BA104" s="364"/>
      <c r="BB104" s="63"/>
      <c r="BC104" s="58"/>
      <c r="BD104" s="63"/>
      <c r="BE104" s="63"/>
      <c r="BF104" s="58"/>
    </row>
    <row r="105" spans="1:58" ht="13.5" hidden="1" customHeight="1" x14ac:dyDescent="0.15">
      <c r="A105" s="376"/>
      <c r="B105" s="364"/>
      <c r="C105" s="364"/>
      <c r="D105" s="364"/>
      <c r="E105" s="364"/>
      <c r="F105" s="364"/>
      <c r="G105" s="364"/>
      <c r="H105" s="364"/>
      <c r="I105" s="364"/>
      <c r="J105" s="364"/>
      <c r="K105" s="364"/>
      <c r="L105" s="364"/>
      <c r="M105" s="364"/>
      <c r="N105" s="364"/>
      <c r="O105" s="364"/>
      <c r="P105" s="364"/>
      <c r="Q105" s="364"/>
      <c r="R105" s="364"/>
      <c r="S105" s="364"/>
      <c r="T105" s="364"/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4"/>
      <c r="AG105" s="364"/>
      <c r="AH105" s="364"/>
      <c r="AI105" s="364"/>
      <c r="AJ105" s="364"/>
      <c r="AK105" s="364"/>
      <c r="AL105" s="364"/>
      <c r="AM105" s="364"/>
      <c r="AN105" s="364"/>
      <c r="AO105" s="364"/>
      <c r="AP105" s="364"/>
      <c r="AQ105" s="364"/>
      <c r="AR105" s="364"/>
      <c r="AS105" s="364"/>
      <c r="AT105" s="364"/>
      <c r="AU105" s="364"/>
      <c r="AV105" s="364"/>
      <c r="AW105" s="364"/>
      <c r="AX105" s="364"/>
      <c r="AY105" s="364"/>
      <c r="AZ105" s="364"/>
      <c r="BA105" s="364"/>
      <c r="BB105" s="63"/>
      <c r="BC105" s="58"/>
      <c r="BD105" s="63"/>
      <c r="BE105" s="63"/>
      <c r="BF105" s="58"/>
    </row>
    <row r="106" spans="1:58" ht="13.5" hidden="1" customHeight="1" x14ac:dyDescent="0.15">
      <c r="A106" s="376"/>
      <c r="B106" s="364"/>
      <c r="C106" s="364"/>
      <c r="D106" s="364"/>
      <c r="E106" s="364"/>
      <c r="F106" s="364"/>
      <c r="G106" s="364"/>
      <c r="H106" s="364"/>
      <c r="I106" s="364"/>
      <c r="J106" s="364"/>
      <c r="K106" s="364"/>
      <c r="L106" s="364"/>
      <c r="M106" s="364"/>
      <c r="N106" s="364"/>
      <c r="O106" s="364"/>
      <c r="P106" s="364"/>
      <c r="Q106" s="364"/>
      <c r="R106" s="364"/>
      <c r="S106" s="364"/>
      <c r="T106" s="364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4"/>
      <c r="AG106" s="364"/>
      <c r="AH106" s="364"/>
      <c r="AI106" s="364"/>
      <c r="AJ106" s="364"/>
      <c r="AK106" s="364"/>
      <c r="AL106" s="364"/>
      <c r="AM106" s="364"/>
      <c r="AN106" s="364"/>
      <c r="AO106" s="364"/>
      <c r="AP106" s="364"/>
      <c r="AQ106" s="364"/>
      <c r="AR106" s="364"/>
      <c r="AS106" s="364"/>
      <c r="AT106" s="364"/>
      <c r="AU106" s="364"/>
      <c r="AV106" s="364"/>
      <c r="AW106" s="364"/>
      <c r="AX106" s="364"/>
      <c r="AY106" s="364"/>
      <c r="AZ106" s="364"/>
      <c r="BA106" s="364"/>
      <c r="BB106" s="63"/>
      <c r="BC106" s="58"/>
      <c r="BD106" s="63"/>
      <c r="BE106" s="63"/>
      <c r="BF106" s="58"/>
    </row>
    <row r="107" spans="1:58" ht="13.5" hidden="1" customHeight="1" x14ac:dyDescent="0.15">
      <c r="A107" s="376"/>
      <c r="B107" s="364"/>
      <c r="C107" s="364"/>
      <c r="D107" s="364"/>
      <c r="E107" s="364"/>
      <c r="F107" s="364"/>
      <c r="G107" s="364"/>
      <c r="H107" s="364"/>
      <c r="I107" s="364"/>
      <c r="J107" s="364"/>
      <c r="K107" s="364"/>
      <c r="L107" s="364"/>
      <c r="M107" s="364"/>
      <c r="N107" s="364"/>
      <c r="O107" s="364"/>
      <c r="P107" s="364"/>
      <c r="Q107" s="364"/>
      <c r="R107" s="364"/>
      <c r="S107" s="364"/>
      <c r="T107" s="364"/>
      <c r="U107" s="364"/>
      <c r="V107" s="364"/>
      <c r="W107" s="364"/>
      <c r="X107" s="364"/>
      <c r="Y107" s="364"/>
      <c r="Z107" s="364"/>
      <c r="AA107" s="364"/>
      <c r="AB107" s="364"/>
      <c r="AC107" s="364"/>
      <c r="AD107" s="364"/>
      <c r="AE107" s="364"/>
      <c r="AF107" s="364"/>
      <c r="AG107" s="364"/>
      <c r="AH107" s="364"/>
      <c r="AI107" s="364"/>
      <c r="AJ107" s="364"/>
      <c r="AK107" s="364"/>
      <c r="AL107" s="364"/>
      <c r="AM107" s="364"/>
      <c r="AN107" s="364"/>
      <c r="AO107" s="364"/>
      <c r="AP107" s="364"/>
      <c r="AQ107" s="364"/>
      <c r="AR107" s="364"/>
      <c r="AS107" s="364"/>
      <c r="AT107" s="364"/>
      <c r="AU107" s="364"/>
      <c r="AV107" s="364"/>
      <c r="AW107" s="364"/>
      <c r="AX107" s="364"/>
      <c r="AY107" s="364"/>
      <c r="AZ107" s="364"/>
      <c r="BA107" s="364"/>
      <c r="BB107" s="63"/>
      <c r="BC107" s="58"/>
      <c r="BD107" s="63"/>
      <c r="BE107" s="63"/>
      <c r="BF107" s="58"/>
    </row>
    <row r="108" spans="1:58" ht="13.5" hidden="1" customHeight="1" x14ac:dyDescent="0.15">
      <c r="A108" s="376"/>
      <c r="B108" s="364"/>
      <c r="C108" s="364"/>
      <c r="D108" s="364"/>
      <c r="E108" s="364"/>
      <c r="F108" s="364"/>
      <c r="G108" s="364"/>
      <c r="H108" s="364"/>
      <c r="I108" s="36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4"/>
      <c r="AC108" s="364"/>
      <c r="AD108" s="364"/>
      <c r="AE108" s="364"/>
      <c r="AF108" s="364"/>
      <c r="AG108" s="364"/>
      <c r="AH108" s="364"/>
      <c r="AI108" s="364"/>
      <c r="AJ108" s="364"/>
      <c r="AK108" s="364"/>
      <c r="AL108" s="364"/>
      <c r="AM108" s="364"/>
      <c r="AN108" s="364"/>
      <c r="AO108" s="364"/>
      <c r="AP108" s="364"/>
      <c r="AQ108" s="364"/>
      <c r="AR108" s="364"/>
      <c r="AS108" s="364"/>
      <c r="AT108" s="364"/>
      <c r="AU108" s="364"/>
      <c r="AV108" s="364"/>
      <c r="AW108" s="364"/>
      <c r="AX108" s="364"/>
      <c r="AY108" s="364"/>
      <c r="AZ108" s="364"/>
      <c r="BA108" s="364"/>
      <c r="BB108" s="63"/>
      <c r="BC108" s="58"/>
      <c r="BD108" s="63"/>
      <c r="BE108" s="63"/>
      <c r="BF108" s="58"/>
    </row>
    <row r="109" spans="1:58" ht="13.5" hidden="1" customHeight="1" x14ac:dyDescent="0.15">
      <c r="A109" s="62"/>
      <c r="B109" s="369"/>
      <c r="C109" s="369"/>
      <c r="D109" s="369"/>
      <c r="E109" s="369"/>
      <c r="F109" s="369"/>
      <c r="G109" s="369"/>
      <c r="H109" s="369"/>
      <c r="I109" s="369"/>
      <c r="J109" s="369"/>
      <c r="K109" s="369"/>
      <c r="L109" s="369"/>
      <c r="M109" s="369"/>
      <c r="N109" s="369"/>
      <c r="O109" s="369"/>
      <c r="P109" s="369"/>
      <c r="Q109" s="369"/>
      <c r="R109" s="369"/>
      <c r="S109" s="369"/>
      <c r="T109" s="369"/>
      <c r="U109" s="369"/>
      <c r="V109" s="369"/>
      <c r="W109" s="369"/>
      <c r="X109" s="369"/>
      <c r="Y109" s="369"/>
      <c r="Z109" s="369"/>
      <c r="AA109" s="369"/>
      <c r="AB109" s="369"/>
      <c r="AC109" s="369"/>
      <c r="AD109" s="369"/>
      <c r="AE109" s="369"/>
      <c r="AF109" s="369"/>
      <c r="AG109" s="369"/>
      <c r="AH109" s="369"/>
      <c r="AI109" s="369"/>
      <c r="AJ109" s="369"/>
      <c r="AK109" s="369"/>
      <c r="AL109" s="369"/>
      <c r="AM109" s="369"/>
      <c r="AN109" s="369"/>
      <c r="AO109" s="369"/>
      <c r="AP109" s="369"/>
      <c r="AQ109" s="369"/>
      <c r="AR109" s="369"/>
      <c r="AS109" s="369"/>
      <c r="AT109" s="369"/>
      <c r="AU109" s="369"/>
      <c r="AV109" s="369"/>
      <c r="AW109" s="369"/>
      <c r="AX109" s="369"/>
      <c r="AY109" s="369"/>
      <c r="AZ109" s="369"/>
      <c r="BA109" s="63"/>
      <c r="BB109" s="63"/>
      <c r="BC109" s="58"/>
      <c r="BD109" s="63"/>
      <c r="BE109" s="63"/>
      <c r="BF109" s="58"/>
    </row>
    <row r="110" spans="1:58" ht="13.5" hidden="1" customHeight="1" x14ac:dyDescent="0.15">
      <c r="A110" s="376" t="s">
        <v>115</v>
      </c>
      <c r="B110" s="364" t="s">
        <v>41</v>
      </c>
      <c r="C110" s="364" t="s">
        <v>41</v>
      </c>
      <c r="D110" s="364" t="s">
        <v>41</v>
      </c>
      <c r="E110" s="364" t="s">
        <v>41</v>
      </c>
      <c r="F110" s="364" t="s">
        <v>41</v>
      </c>
      <c r="G110" s="364" t="s">
        <v>41</v>
      </c>
      <c r="H110" s="364" t="s">
        <v>41</v>
      </c>
      <c r="I110" s="364" t="s">
        <v>41</v>
      </c>
      <c r="J110" s="364" t="s">
        <v>41</v>
      </c>
      <c r="K110" s="364" t="s">
        <v>41</v>
      </c>
      <c r="L110" s="364" t="s">
        <v>41</v>
      </c>
      <c r="M110" s="364" t="s">
        <v>41</v>
      </c>
      <c r="N110" s="364" t="s">
        <v>41</v>
      </c>
      <c r="O110" s="364" t="s">
        <v>41</v>
      </c>
      <c r="P110" s="364" t="s">
        <v>41</v>
      </c>
      <c r="Q110" s="364" t="s">
        <v>41</v>
      </c>
      <c r="R110" s="364" t="s">
        <v>41</v>
      </c>
      <c r="S110" s="364" t="s">
        <v>41</v>
      </c>
      <c r="T110" s="364" t="s">
        <v>41</v>
      </c>
      <c r="U110" s="364" t="s">
        <v>41</v>
      </c>
      <c r="V110" s="364" t="s">
        <v>41</v>
      </c>
      <c r="W110" s="364" t="s">
        <v>41</v>
      </c>
      <c r="X110" s="364" t="s">
        <v>41</v>
      </c>
      <c r="Y110" s="364" t="s">
        <v>41</v>
      </c>
      <c r="Z110" s="364" t="s">
        <v>41</v>
      </c>
      <c r="AA110" s="364" t="s">
        <v>41</v>
      </c>
      <c r="AB110" s="364" t="s">
        <v>41</v>
      </c>
      <c r="AC110" s="364" t="s">
        <v>41</v>
      </c>
      <c r="AD110" s="364" t="s">
        <v>41</v>
      </c>
      <c r="AE110" s="364" t="s">
        <v>41</v>
      </c>
      <c r="AF110" s="364" t="s">
        <v>41</v>
      </c>
      <c r="AG110" s="364" t="s">
        <v>41</v>
      </c>
      <c r="AH110" s="364" t="s">
        <v>41</v>
      </c>
      <c r="AI110" s="364" t="s">
        <v>41</v>
      </c>
      <c r="AJ110" s="364" t="s">
        <v>41</v>
      </c>
      <c r="AK110" s="364" t="s">
        <v>41</v>
      </c>
      <c r="AL110" s="364" t="s">
        <v>41</v>
      </c>
      <c r="AM110" s="364" t="s">
        <v>41</v>
      </c>
      <c r="AN110" s="364" t="s">
        <v>41</v>
      </c>
      <c r="AO110" s="364" t="s">
        <v>41</v>
      </c>
      <c r="AP110" s="364" t="s">
        <v>41</v>
      </c>
      <c r="AQ110" s="364" t="s">
        <v>41</v>
      </c>
      <c r="AR110" s="364" t="s">
        <v>41</v>
      </c>
      <c r="AS110" s="364" t="s">
        <v>41</v>
      </c>
      <c r="AT110" s="364" t="s">
        <v>41</v>
      </c>
      <c r="AU110" s="364" t="s">
        <v>41</v>
      </c>
      <c r="AV110" s="364" t="s">
        <v>41</v>
      </c>
      <c r="AW110" s="364" t="s">
        <v>41</v>
      </c>
      <c r="AX110" s="364" t="s">
        <v>41</v>
      </c>
      <c r="AY110" s="364" t="s">
        <v>41</v>
      </c>
      <c r="AZ110" s="364" t="s">
        <v>41</v>
      </c>
      <c r="BA110" s="364" t="s">
        <v>41</v>
      </c>
      <c r="BB110" s="63"/>
      <c r="BC110" s="58"/>
      <c r="BD110" s="63"/>
      <c r="BE110" s="63"/>
      <c r="BF110" s="58"/>
    </row>
    <row r="111" spans="1:58" ht="13.5" hidden="1" customHeight="1" x14ac:dyDescent="0.15">
      <c r="A111" s="376"/>
      <c r="B111" s="364"/>
      <c r="C111" s="364"/>
      <c r="D111" s="364"/>
      <c r="E111" s="364"/>
      <c r="F111" s="364"/>
      <c r="G111" s="364"/>
      <c r="H111" s="364"/>
      <c r="I111" s="364"/>
      <c r="J111" s="364"/>
      <c r="K111" s="364"/>
      <c r="L111" s="364"/>
      <c r="M111" s="364"/>
      <c r="N111" s="364"/>
      <c r="O111" s="364"/>
      <c r="P111" s="364"/>
      <c r="Q111" s="364"/>
      <c r="R111" s="364"/>
      <c r="S111" s="364"/>
      <c r="T111" s="364"/>
      <c r="U111" s="364"/>
      <c r="V111" s="364"/>
      <c r="W111" s="364"/>
      <c r="X111" s="364"/>
      <c r="Y111" s="364"/>
      <c r="Z111" s="364"/>
      <c r="AA111" s="364"/>
      <c r="AB111" s="364"/>
      <c r="AC111" s="364"/>
      <c r="AD111" s="364"/>
      <c r="AE111" s="364"/>
      <c r="AF111" s="364"/>
      <c r="AG111" s="364"/>
      <c r="AH111" s="364"/>
      <c r="AI111" s="364"/>
      <c r="AJ111" s="364"/>
      <c r="AK111" s="364"/>
      <c r="AL111" s="364"/>
      <c r="AM111" s="364"/>
      <c r="AN111" s="364"/>
      <c r="AO111" s="364"/>
      <c r="AP111" s="364"/>
      <c r="AQ111" s="364"/>
      <c r="AR111" s="364"/>
      <c r="AS111" s="364"/>
      <c r="AT111" s="364"/>
      <c r="AU111" s="364"/>
      <c r="AV111" s="364"/>
      <c r="AW111" s="364"/>
      <c r="AX111" s="364"/>
      <c r="AY111" s="364"/>
      <c r="AZ111" s="364"/>
      <c r="BA111" s="364"/>
      <c r="BB111" s="63"/>
      <c r="BC111" s="58"/>
      <c r="BD111" s="63"/>
      <c r="BE111" s="63"/>
      <c r="BF111" s="58"/>
    </row>
    <row r="112" spans="1:58" ht="13.5" hidden="1" customHeight="1" x14ac:dyDescent="0.15">
      <c r="A112" s="376"/>
      <c r="B112" s="364"/>
      <c r="C112" s="364"/>
      <c r="D112" s="364"/>
      <c r="E112" s="364"/>
      <c r="F112" s="364"/>
      <c r="G112" s="364"/>
      <c r="H112" s="364"/>
      <c r="I112" s="364"/>
      <c r="J112" s="364"/>
      <c r="K112" s="364"/>
      <c r="L112" s="364"/>
      <c r="M112" s="364"/>
      <c r="N112" s="364"/>
      <c r="O112" s="364"/>
      <c r="P112" s="364"/>
      <c r="Q112" s="364"/>
      <c r="R112" s="364"/>
      <c r="S112" s="364"/>
      <c r="T112" s="364"/>
      <c r="U112" s="364"/>
      <c r="V112" s="364"/>
      <c r="W112" s="364"/>
      <c r="X112" s="364"/>
      <c r="Y112" s="364"/>
      <c r="Z112" s="364"/>
      <c r="AA112" s="364"/>
      <c r="AB112" s="364"/>
      <c r="AC112" s="364"/>
      <c r="AD112" s="364"/>
      <c r="AE112" s="364"/>
      <c r="AF112" s="364"/>
      <c r="AG112" s="364"/>
      <c r="AH112" s="364"/>
      <c r="AI112" s="364"/>
      <c r="AJ112" s="364"/>
      <c r="AK112" s="364"/>
      <c r="AL112" s="364"/>
      <c r="AM112" s="364"/>
      <c r="AN112" s="364"/>
      <c r="AO112" s="364"/>
      <c r="AP112" s="364"/>
      <c r="AQ112" s="364"/>
      <c r="AR112" s="364"/>
      <c r="AS112" s="364"/>
      <c r="AT112" s="364"/>
      <c r="AU112" s="364"/>
      <c r="AV112" s="364"/>
      <c r="AW112" s="364"/>
      <c r="AX112" s="364"/>
      <c r="AY112" s="364"/>
      <c r="AZ112" s="364"/>
      <c r="BA112" s="364"/>
      <c r="BB112" s="63"/>
      <c r="BC112" s="58"/>
      <c r="BD112" s="63"/>
      <c r="BE112" s="63"/>
      <c r="BF112" s="58"/>
    </row>
    <row r="113" spans="1:58" ht="13.5" hidden="1" customHeight="1" x14ac:dyDescent="0.15">
      <c r="A113" s="376"/>
      <c r="B113" s="364"/>
      <c r="C113" s="364"/>
      <c r="D113" s="364"/>
      <c r="E113" s="364"/>
      <c r="F113" s="364"/>
      <c r="G113" s="364"/>
      <c r="H113" s="364"/>
      <c r="I113" s="364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4"/>
      <c r="AC113" s="364"/>
      <c r="AD113" s="364"/>
      <c r="AE113" s="364"/>
      <c r="AF113" s="364"/>
      <c r="AG113" s="364"/>
      <c r="AH113" s="364"/>
      <c r="AI113" s="364"/>
      <c r="AJ113" s="364"/>
      <c r="AK113" s="364"/>
      <c r="AL113" s="364"/>
      <c r="AM113" s="364"/>
      <c r="AN113" s="364"/>
      <c r="AO113" s="364"/>
      <c r="AP113" s="364"/>
      <c r="AQ113" s="364"/>
      <c r="AR113" s="364"/>
      <c r="AS113" s="364"/>
      <c r="AT113" s="364"/>
      <c r="AU113" s="364"/>
      <c r="AV113" s="364"/>
      <c r="AW113" s="364"/>
      <c r="AX113" s="364"/>
      <c r="AY113" s="364"/>
      <c r="AZ113" s="364"/>
      <c r="BA113" s="364"/>
      <c r="BB113" s="63"/>
      <c r="BC113" s="58"/>
      <c r="BD113" s="63"/>
      <c r="BE113" s="63"/>
      <c r="BF113" s="58"/>
    </row>
    <row r="114" spans="1:58" ht="13.5" hidden="1" customHeight="1" x14ac:dyDescent="0.15">
      <c r="A114" s="376"/>
      <c r="B114" s="364"/>
      <c r="C114" s="364"/>
      <c r="D114" s="364"/>
      <c r="E114" s="364"/>
      <c r="F114" s="364"/>
      <c r="G114" s="364"/>
      <c r="H114" s="364"/>
      <c r="I114" s="364"/>
      <c r="J114" s="364"/>
      <c r="K114" s="364"/>
      <c r="L114" s="364"/>
      <c r="M114" s="364"/>
      <c r="N114" s="364"/>
      <c r="O114" s="364"/>
      <c r="P114" s="364"/>
      <c r="Q114" s="364"/>
      <c r="R114" s="364"/>
      <c r="S114" s="364"/>
      <c r="T114" s="364"/>
      <c r="U114" s="364"/>
      <c r="V114" s="364"/>
      <c r="W114" s="364"/>
      <c r="X114" s="364"/>
      <c r="Y114" s="364"/>
      <c r="Z114" s="364"/>
      <c r="AA114" s="364"/>
      <c r="AB114" s="364"/>
      <c r="AC114" s="364"/>
      <c r="AD114" s="364"/>
      <c r="AE114" s="364"/>
      <c r="AF114" s="364"/>
      <c r="AG114" s="364"/>
      <c r="AH114" s="364"/>
      <c r="AI114" s="364"/>
      <c r="AJ114" s="364"/>
      <c r="AK114" s="364"/>
      <c r="AL114" s="364"/>
      <c r="AM114" s="364"/>
      <c r="AN114" s="364"/>
      <c r="AO114" s="364"/>
      <c r="AP114" s="364"/>
      <c r="AQ114" s="364"/>
      <c r="AR114" s="364"/>
      <c r="AS114" s="364"/>
      <c r="AT114" s="364"/>
      <c r="AU114" s="364"/>
      <c r="AV114" s="364"/>
      <c r="AW114" s="364"/>
      <c r="AX114" s="364"/>
      <c r="AY114" s="364"/>
      <c r="AZ114" s="364"/>
      <c r="BA114" s="364"/>
      <c r="BB114" s="63"/>
      <c r="BC114" s="58"/>
      <c r="BD114" s="63"/>
      <c r="BE114" s="63"/>
      <c r="BF114" s="58"/>
    </row>
    <row r="115" spans="1:58" ht="13.5" hidden="1" customHeight="1" x14ac:dyDescent="0.15">
      <c r="A115" s="376"/>
      <c r="B115" s="364"/>
      <c r="C115" s="364"/>
      <c r="D115" s="364"/>
      <c r="E115" s="364"/>
      <c r="F115" s="364"/>
      <c r="G115" s="364"/>
      <c r="H115" s="364"/>
      <c r="I115" s="364"/>
      <c r="J115" s="364"/>
      <c r="K115" s="364"/>
      <c r="L115" s="364"/>
      <c r="M115" s="364"/>
      <c r="N115" s="364"/>
      <c r="O115" s="364"/>
      <c r="P115" s="364"/>
      <c r="Q115" s="364"/>
      <c r="R115" s="364"/>
      <c r="S115" s="364"/>
      <c r="T115" s="364"/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4"/>
      <c r="AG115" s="364"/>
      <c r="AH115" s="364"/>
      <c r="AI115" s="364"/>
      <c r="AJ115" s="364"/>
      <c r="AK115" s="364"/>
      <c r="AL115" s="364"/>
      <c r="AM115" s="364"/>
      <c r="AN115" s="364"/>
      <c r="AO115" s="364"/>
      <c r="AP115" s="364"/>
      <c r="AQ115" s="364"/>
      <c r="AR115" s="364"/>
      <c r="AS115" s="364"/>
      <c r="AT115" s="364"/>
      <c r="AU115" s="364"/>
      <c r="AV115" s="364"/>
      <c r="AW115" s="364"/>
      <c r="AX115" s="364"/>
      <c r="AY115" s="364"/>
      <c r="AZ115" s="364"/>
      <c r="BA115" s="364"/>
      <c r="BB115" s="63"/>
      <c r="BC115" s="58"/>
      <c r="BD115" s="63"/>
      <c r="BE115" s="63"/>
      <c r="BF115" s="58"/>
    </row>
    <row r="116" spans="1:58" ht="6" customHeight="1" x14ac:dyDescent="0.15">
      <c r="A116" s="58"/>
      <c r="B116" s="58"/>
      <c r="BB116" s="63"/>
      <c r="BC116" s="58"/>
      <c r="BD116" s="63"/>
      <c r="BE116" s="63"/>
      <c r="BF116" s="58"/>
    </row>
    <row r="117" spans="1:58" ht="12.75" customHeight="1" x14ac:dyDescent="0.15">
      <c r="A117" s="388" t="s">
        <v>118</v>
      </c>
      <c r="B117" s="388"/>
      <c r="C117" s="388"/>
      <c r="D117" s="388"/>
      <c r="E117" s="388"/>
      <c r="F117" s="388"/>
      <c r="G117" s="60"/>
      <c r="H117" s="383" t="s">
        <v>119</v>
      </c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58"/>
      <c r="Y117" s="60" t="s">
        <v>0</v>
      </c>
      <c r="Z117" s="384" t="s">
        <v>120</v>
      </c>
      <c r="AA117" s="384"/>
      <c r="AB117" s="384"/>
      <c r="AC117" s="384"/>
      <c r="AD117" s="384"/>
      <c r="AE117" s="384"/>
      <c r="AF117" s="384"/>
      <c r="AG117" s="58"/>
      <c r="AH117" s="58"/>
      <c r="AI117" s="58"/>
      <c r="AJ117" s="58"/>
      <c r="AK117" s="58"/>
      <c r="AL117" s="58"/>
      <c r="AM117" s="58"/>
      <c r="AN117" s="58"/>
      <c r="AO117" s="64"/>
      <c r="AP117" s="58"/>
      <c r="AQ117" s="58"/>
      <c r="AR117" s="65"/>
      <c r="AS117" s="384"/>
      <c r="AT117" s="384"/>
      <c r="AU117" s="384"/>
      <c r="AV117" s="384"/>
      <c r="AW117" s="384"/>
      <c r="AX117" s="384"/>
      <c r="AY117" s="384"/>
      <c r="AZ117" s="384"/>
      <c r="BA117" s="384"/>
      <c r="BB117" s="384"/>
      <c r="BC117" s="384"/>
      <c r="BD117" s="384"/>
      <c r="BE117" s="384"/>
      <c r="BF117" s="384"/>
    </row>
    <row r="118" spans="1:58" ht="3.75" customHeight="1" x14ac:dyDescent="0.1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64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118"/>
      <c r="BB118" s="63"/>
      <c r="BC118" s="58"/>
      <c r="BD118" s="63"/>
      <c r="BE118" s="63"/>
      <c r="BF118" s="58"/>
    </row>
    <row r="119" spans="1:58" ht="12" customHeight="1" x14ac:dyDescent="0.15">
      <c r="A119" s="58"/>
      <c r="B119" s="58"/>
      <c r="C119" s="58"/>
      <c r="D119" s="58"/>
      <c r="E119" s="58"/>
      <c r="F119" s="58"/>
      <c r="G119" s="60" t="s">
        <v>117</v>
      </c>
      <c r="H119" s="383" t="s">
        <v>121</v>
      </c>
      <c r="I119" s="383"/>
      <c r="J119" s="383"/>
      <c r="K119" s="383"/>
      <c r="L119" s="383"/>
      <c r="M119" s="383"/>
      <c r="N119" s="383"/>
      <c r="O119" s="383"/>
      <c r="P119" s="383"/>
      <c r="Q119" s="383"/>
      <c r="R119" s="58"/>
      <c r="S119" s="58"/>
      <c r="T119" s="58"/>
      <c r="U119" s="63"/>
      <c r="V119" s="58"/>
      <c r="W119" s="58"/>
      <c r="X119" s="58"/>
      <c r="Y119" s="60" t="s">
        <v>11</v>
      </c>
      <c r="Z119" s="383" t="s">
        <v>122</v>
      </c>
      <c r="AA119" s="383"/>
      <c r="AB119" s="383"/>
      <c r="AC119" s="383"/>
      <c r="AD119" s="383"/>
      <c r="AE119" s="383"/>
      <c r="AF119" s="383"/>
      <c r="AG119" s="383"/>
      <c r="AH119" s="383"/>
      <c r="AI119" s="383"/>
      <c r="AJ119" s="383"/>
      <c r="AK119" s="383"/>
      <c r="AL119" s="383"/>
      <c r="AM119" s="383"/>
      <c r="AN119" s="383"/>
      <c r="AO119" s="383"/>
      <c r="AP119" s="383"/>
      <c r="AQ119" s="58"/>
      <c r="AR119" s="60" t="s">
        <v>107</v>
      </c>
      <c r="AS119" s="384" t="s">
        <v>123</v>
      </c>
      <c r="AT119" s="384"/>
      <c r="AU119" s="384"/>
      <c r="AV119" s="384"/>
      <c r="AW119" s="384"/>
      <c r="AX119" s="384"/>
      <c r="AY119" s="384"/>
      <c r="AZ119" s="384"/>
      <c r="BA119" s="384"/>
      <c r="BB119" s="384"/>
      <c r="BC119" s="384"/>
      <c r="BD119" s="63"/>
      <c r="BE119" s="63"/>
      <c r="BF119" s="58"/>
    </row>
    <row r="120" spans="1:58" ht="3.75" customHeight="1" x14ac:dyDescent="0.1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118"/>
      <c r="BB120" s="63"/>
      <c r="BC120" s="58"/>
      <c r="BD120" s="63"/>
      <c r="BE120" s="63"/>
      <c r="BF120" s="58"/>
    </row>
    <row r="121" spans="1:58" ht="12.75" customHeight="1" x14ac:dyDescent="0.15">
      <c r="A121" s="58"/>
      <c r="B121" s="58"/>
      <c r="C121" s="58"/>
      <c r="D121" s="58"/>
      <c r="E121" s="58"/>
      <c r="F121" s="58"/>
      <c r="G121" s="60" t="s">
        <v>116</v>
      </c>
      <c r="H121" s="383" t="s">
        <v>124</v>
      </c>
      <c r="I121" s="383"/>
      <c r="J121" s="383"/>
      <c r="K121" s="383"/>
      <c r="L121" s="383"/>
      <c r="M121" s="383"/>
      <c r="N121" s="383"/>
      <c r="O121" s="383"/>
      <c r="P121" s="383"/>
      <c r="Q121" s="383"/>
      <c r="R121" s="58"/>
      <c r="S121" s="58"/>
      <c r="T121" s="58"/>
      <c r="U121" s="63"/>
      <c r="V121" s="58"/>
      <c r="W121" s="58"/>
      <c r="X121" s="58"/>
      <c r="Y121" s="351" t="s">
        <v>114</v>
      </c>
      <c r="Z121" s="385" t="s">
        <v>125</v>
      </c>
      <c r="AA121" s="385"/>
      <c r="AB121" s="385"/>
      <c r="AC121" s="385"/>
      <c r="AD121" s="385"/>
      <c r="AE121" s="385"/>
      <c r="AF121" s="385"/>
      <c r="AG121" s="385"/>
      <c r="AH121" s="385"/>
      <c r="AI121" s="385"/>
      <c r="AJ121" s="385"/>
      <c r="AK121" s="385"/>
      <c r="AL121" s="385"/>
      <c r="AM121" s="385"/>
      <c r="AN121" s="385"/>
      <c r="AO121" s="385"/>
      <c r="AP121" s="385"/>
      <c r="AQ121" s="58"/>
      <c r="AR121" s="60" t="s">
        <v>41</v>
      </c>
      <c r="AS121" s="383" t="s">
        <v>126</v>
      </c>
      <c r="AT121" s="383"/>
      <c r="AU121" s="383"/>
      <c r="AV121" s="383"/>
      <c r="AW121" s="383"/>
      <c r="AX121" s="383"/>
      <c r="AY121" s="383"/>
      <c r="AZ121" s="383"/>
      <c r="BA121" s="63"/>
      <c r="BB121" s="63"/>
      <c r="BC121" s="58"/>
      <c r="BD121" s="63"/>
      <c r="BE121" s="63"/>
      <c r="BF121" s="58"/>
    </row>
    <row r="122" spans="1:58" ht="12.75" customHeight="1" x14ac:dyDescent="0.1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118"/>
      <c r="BB122" s="63"/>
      <c r="BC122" s="58"/>
      <c r="BD122" s="63"/>
      <c r="BE122" s="63"/>
      <c r="BF122" s="58"/>
    </row>
    <row r="123" spans="1:58" ht="18" customHeight="1" x14ac:dyDescent="0.15">
      <c r="A123" s="386" t="s">
        <v>127</v>
      </c>
      <c r="B123" s="386"/>
      <c r="C123" s="386"/>
      <c r="D123" s="386"/>
      <c r="E123" s="386"/>
      <c r="F123" s="386"/>
      <c r="G123" s="386"/>
      <c r="H123" s="386"/>
      <c r="I123" s="386"/>
      <c r="J123" s="386"/>
      <c r="K123" s="386"/>
      <c r="L123" s="386"/>
      <c r="M123" s="386"/>
      <c r="N123" s="386"/>
      <c r="O123" s="386"/>
      <c r="P123" s="386"/>
      <c r="Q123" s="386"/>
      <c r="R123" s="386"/>
      <c r="S123" s="386"/>
      <c r="T123" s="386"/>
      <c r="U123" s="386"/>
      <c r="V123" s="386"/>
      <c r="W123" s="386"/>
      <c r="X123" s="386"/>
      <c r="Y123" s="386"/>
      <c r="Z123" s="386"/>
      <c r="AA123" s="386"/>
      <c r="AB123" s="386"/>
      <c r="AC123" s="386"/>
      <c r="AD123" s="386"/>
      <c r="AE123" s="386"/>
      <c r="AF123" s="386"/>
      <c r="AG123" s="386"/>
      <c r="AH123" s="386"/>
      <c r="AI123" s="386"/>
      <c r="AJ123" s="386"/>
      <c r="AK123" s="386"/>
      <c r="AL123" s="386"/>
      <c r="AM123" s="386"/>
      <c r="AN123" s="386"/>
      <c r="AO123" s="386"/>
      <c r="AP123" s="386"/>
      <c r="AQ123" s="386"/>
      <c r="AR123" s="386"/>
      <c r="AS123" s="386"/>
      <c r="AT123" s="386"/>
      <c r="AU123" s="386"/>
      <c r="AV123" s="386"/>
      <c r="AW123" s="386"/>
      <c r="AX123" s="386"/>
      <c r="AY123" s="386"/>
      <c r="AZ123" s="386"/>
      <c r="BA123" s="63"/>
      <c r="BB123" s="63"/>
      <c r="BC123" s="58"/>
      <c r="BD123" s="63"/>
      <c r="BE123" s="63"/>
      <c r="BF123" s="58"/>
    </row>
    <row r="124" spans="1:58" ht="3" customHeight="1" x14ac:dyDescent="0.15">
      <c r="A124" s="386"/>
      <c r="B124" s="386"/>
      <c r="C124" s="386"/>
      <c r="D124" s="386"/>
      <c r="E124" s="386"/>
      <c r="F124" s="386"/>
      <c r="G124" s="386"/>
      <c r="H124" s="386"/>
      <c r="I124" s="386"/>
      <c r="J124" s="386"/>
      <c r="K124" s="386"/>
      <c r="L124" s="386"/>
      <c r="M124" s="386"/>
      <c r="N124" s="386"/>
      <c r="O124" s="386"/>
      <c r="P124" s="386"/>
      <c r="Q124" s="386"/>
      <c r="R124" s="386"/>
      <c r="S124" s="386"/>
      <c r="T124" s="386"/>
      <c r="U124" s="386"/>
      <c r="V124" s="386"/>
      <c r="W124" s="386"/>
      <c r="X124" s="386"/>
      <c r="Y124" s="386"/>
      <c r="Z124" s="386"/>
      <c r="AA124" s="386"/>
      <c r="AB124" s="386"/>
      <c r="AC124" s="386"/>
      <c r="AD124" s="386"/>
      <c r="AE124" s="386"/>
      <c r="AF124" s="386"/>
      <c r="AG124" s="386"/>
      <c r="AH124" s="386"/>
      <c r="AI124" s="386"/>
      <c r="AJ124" s="386"/>
      <c r="AK124" s="386"/>
      <c r="AL124" s="386"/>
      <c r="AM124" s="386"/>
      <c r="AN124" s="386"/>
      <c r="AO124" s="386"/>
      <c r="AP124" s="386"/>
      <c r="AQ124" s="386"/>
      <c r="AR124" s="386"/>
      <c r="AS124" s="386"/>
      <c r="AT124" s="386"/>
      <c r="AU124" s="386"/>
      <c r="AV124" s="386"/>
      <c r="AW124" s="386"/>
      <c r="AX124" s="386"/>
      <c r="AY124" s="386"/>
      <c r="AZ124" s="386"/>
      <c r="BA124" s="386"/>
      <c r="BB124" s="386"/>
      <c r="BC124" s="386"/>
      <c r="BD124" s="386"/>
      <c r="BE124" s="386"/>
      <c r="BF124" s="386"/>
    </row>
    <row r="125" spans="1:58" ht="12.75" customHeight="1" x14ac:dyDescent="0.15">
      <c r="A125" s="387" t="s">
        <v>61</v>
      </c>
      <c r="B125" s="381" t="s">
        <v>128</v>
      </c>
      <c r="C125" s="381"/>
      <c r="D125" s="381"/>
      <c r="E125" s="381"/>
      <c r="F125" s="381"/>
      <c r="G125" s="381"/>
      <c r="H125" s="381"/>
      <c r="I125" s="381"/>
      <c r="J125" s="381"/>
      <c r="K125" s="381"/>
      <c r="L125" s="381"/>
      <c r="M125" s="381"/>
      <c r="N125" s="381"/>
      <c r="O125" s="381"/>
      <c r="P125" s="381"/>
      <c r="Q125" s="381"/>
      <c r="R125" s="381"/>
      <c r="S125" s="381"/>
      <c r="T125" s="381" t="s">
        <v>129</v>
      </c>
      <c r="U125" s="381"/>
      <c r="V125" s="381"/>
      <c r="W125" s="381"/>
      <c r="X125" s="381"/>
      <c r="Y125" s="381"/>
      <c r="Z125" s="381"/>
      <c r="AA125" s="381"/>
      <c r="AB125" s="381"/>
      <c r="AC125" s="381" t="s">
        <v>130</v>
      </c>
      <c r="AD125" s="381"/>
      <c r="AE125" s="381"/>
      <c r="AF125" s="381"/>
      <c r="AG125" s="381"/>
      <c r="AH125" s="381"/>
      <c r="AI125" s="381"/>
      <c r="AJ125" s="381"/>
      <c r="AK125" s="381"/>
      <c r="AL125" s="381"/>
      <c r="AM125" s="381"/>
      <c r="AN125" s="381"/>
      <c r="AO125" s="381"/>
      <c r="AP125" s="381"/>
      <c r="AQ125" s="381"/>
      <c r="AR125" s="381"/>
      <c r="AS125" s="381"/>
      <c r="AT125" s="381"/>
      <c r="AU125" s="381"/>
      <c r="AV125" s="381"/>
      <c r="AW125" s="381"/>
      <c r="AX125" s="387" t="s">
        <v>131</v>
      </c>
      <c r="AY125" s="387"/>
      <c r="AZ125" s="387"/>
      <c r="BA125" s="381" t="s">
        <v>132</v>
      </c>
      <c r="BB125" s="381"/>
      <c r="BC125" s="381"/>
      <c r="BD125" s="381" t="s">
        <v>42</v>
      </c>
      <c r="BE125" s="381"/>
      <c r="BF125" s="381"/>
    </row>
    <row r="126" spans="1:58" ht="32.25" customHeight="1" x14ac:dyDescent="0.15">
      <c r="A126" s="387"/>
      <c r="B126" s="381"/>
      <c r="C126" s="381"/>
      <c r="D126" s="381"/>
      <c r="E126" s="381"/>
      <c r="F126" s="381"/>
      <c r="G126" s="381"/>
      <c r="H126" s="381"/>
      <c r="I126" s="381"/>
      <c r="J126" s="381"/>
      <c r="K126" s="381"/>
      <c r="L126" s="381"/>
      <c r="M126" s="381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381" t="s">
        <v>23</v>
      </c>
      <c r="AD126" s="381"/>
      <c r="AE126" s="381"/>
      <c r="AF126" s="381"/>
      <c r="AG126" s="381"/>
      <c r="AH126" s="381"/>
      <c r="AI126" s="381"/>
      <c r="AJ126" s="381" t="s">
        <v>135</v>
      </c>
      <c r="AK126" s="381"/>
      <c r="AL126" s="381"/>
      <c r="AM126" s="381"/>
      <c r="AN126" s="381"/>
      <c r="AO126" s="381"/>
      <c r="AP126" s="381"/>
      <c r="AQ126" s="381" t="s">
        <v>60</v>
      </c>
      <c r="AR126" s="381"/>
      <c r="AS126" s="381"/>
      <c r="AT126" s="381"/>
      <c r="AU126" s="381"/>
      <c r="AV126" s="381"/>
      <c r="AW126" s="381"/>
      <c r="AX126" s="381" t="s">
        <v>241</v>
      </c>
      <c r="AY126" s="381"/>
      <c r="AZ126" s="381"/>
      <c r="BA126" s="381"/>
      <c r="BB126" s="371"/>
      <c r="BC126" s="381"/>
      <c r="BD126" s="381"/>
      <c r="BE126" s="371"/>
      <c r="BF126" s="381"/>
    </row>
    <row r="127" spans="1:58" ht="12" customHeight="1" x14ac:dyDescent="0.15">
      <c r="A127" s="387"/>
      <c r="B127" s="381" t="s">
        <v>42</v>
      </c>
      <c r="C127" s="381"/>
      <c r="D127" s="381"/>
      <c r="E127" s="381"/>
      <c r="F127" s="381"/>
      <c r="G127" s="381"/>
      <c r="H127" s="381" t="s">
        <v>138</v>
      </c>
      <c r="I127" s="381"/>
      <c r="J127" s="381"/>
      <c r="K127" s="381"/>
      <c r="L127" s="381"/>
      <c r="M127" s="381"/>
      <c r="N127" s="381" t="s">
        <v>139</v>
      </c>
      <c r="O127" s="381"/>
      <c r="P127" s="381"/>
      <c r="Q127" s="381"/>
      <c r="R127" s="381"/>
      <c r="S127" s="381"/>
      <c r="T127" s="381" t="s">
        <v>42</v>
      </c>
      <c r="U127" s="381"/>
      <c r="V127" s="381"/>
      <c r="W127" s="381" t="s">
        <v>138</v>
      </c>
      <c r="X127" s="381"/>
      <c r="Y127" s="381"/>
      <c r="Z127" s="381" t="s">
        <v>139</v>
      </c>
      <c r="AA127" s="381"/>
      <c r="AB127" s="381"/>
      <c r="AC127" s="381" t="s">
        <v>42</v>
      </c>
      <c r="AD127" s="381"/>
      <c r="AE127" s="381"/>
      <c r="AF127" s="381" t="s">
        <v>138</v>
      </c>
      <c r="AG127" s="381"/>
      <c r="AH127" s="381" t="s">
        <v>139</v>
      </c>
      <c r="AI127" s="381"/>
      <c r="AJ127" s="381" t="s">
        <v>42</v>
      </c>
      <c r="AK127" s="381"/>
      <c r="AL127" s="381"/>
      <c r="AM127" s="381" t="s">
        <v>138</v>
      </c>
      <c r="AN127" s="381"/>
      <c r="AO127" s="381" t="s">
        <v>139</v>
      </c>
      <c r="AP127" s="381"/>
      <c r="AQ127" s="381" t="s">
        <v>42</v>
      </c>
      <c r="AR127" s="381"/>
      <c r="AS127" s="381"/>
      <c r="AT127" s="381" t="s">
        <v>138</v>
      </c>
      <c r="AU127" s="381"/>
      <c r="AV127" s="381" t="s">
        <v>139</v>
      </c>
      <c r="AW127" s="381"/>
      <c r="AX127" s="381"/>
      <c r="AY127" s="381"/>
      <c r="AZ127" s="381"/>
      <c r="BA127" s="381"/>
      <c r="BB127" s="381"/>
      <c r="BC127" s="381"/>
      <c r="BD127" s="381"/>
      <c r="BE127" s="381"/>
      <c r="BF127" s="381"/>
    </row>
    <row r="128" spans="1:58" ht="21.75" customHeight="1" x14ac:dyDescent="0.15">
      <c r="A128" s="387"/>
      <c r="B128" s="380" t="s">
        <v>140</v>
      </c>
      <c r="C128" s="380"/>
      <c r="D128" s="380"/>
      <c r="E128" s="382" t="s">
        <v>141</v>
      </c>
      <c r="F128" s="382"/>
      <c r="G128" s="382"/>
      <c r="H128" s="380" t="s">
        <v>140</v>
      </c>
      <c r="I128" s="380"/>
      <c r="J128" s="380"/>
      <c r="K128" s="382" t="s">
        <v>141</v>
      </c>
      <c r="L128" s="382"/>
      <c r="M128" s="382"/>
      <c r="N128" s="380" t="s">
        <v>140</v>
      </c>
      <c r="O128" s="380"/>
      <c r="P128" s="380"/>
      <c r="Q128" s="382" t="s">
        <v>141</v>
      </c>
      <c r="R128" s="382"/>
      <c r="S128" s="382"/>
      <c r="T128" s="380" t="s">
        <v>140</v>
      </c>
      <c r="U128" s="380"/>
      <c r="V128" s="380"/>
      <c r="W128" s="380" t="s">
        <v>140</v>
      </c>
      <c r="X128" s="380"/>
      <c r="Y128" s="380"/>
      <c r="Z128" s="380" t="s">
        <v>140</v>
      </c>
      <c r="AA128" s="380"/>
      <c r="AB128" s="380"/>
      <c r="AC128" s="380" t="s">
        <v>140</v>
      </c>
      <c r="AD128" s="380"/>
      <c r="AE128" s="380"/>
      <c r="AF128" s="380" t="s">
        <v>140</v>
      </c>
      <c r="AG128" s="380"/>
      <c r="AH128" s="380" t="s">
        <v>140</v>
      </c>
      <c r="AI128" s="380"/>
      <c r="AJ128" s="380" t="s">
        <v>140</v>
      </c>
      <c r="AK128" s="380"/>
      <c r="AL128" s="380"/>
      <c r="AM128" s="380" t="s">
        <v>140</v>
      </c>
      <c r="AN128" s="380"/>
      <c r="AO128" s="380" t="s">
        <v>140</v>
      </c>
      <c r="AP128" s="380"/>
      <c r="AQ128" s="380" t="s">
        <v>140</v>
      </c>
      <c r="AR128" s="380"/>
      <c r="AS128" s="380"/>
      <c r="AT128" s="380" t="s">
        <v>140</v>
      </c>
      <c r="AU128" s="380"/>
      <c r="AV128" s="380" t="s">
        <v>140</v>
      </c>
      <c r="AW128" s="380"/>
      <c r="AX128" s="380" t="s">
        <v>140</v>
      </c>
      <c r="AY128" s="380"/>
      <c r="AZ128" s="380"/>
      <c r="BA128" s="380" t="s">
        <v>140</v>
      </c>
      <c r="BB128" s="380"/>
      <c r="BC128" s="380"/>
      <c r="BD128" s="380" t="s">
        <v>140</v>
      </c>
      <c r="BE128" s="380"/>
      <c r="BF128" s="380"/>
    </row>
    <row r="129" spans="1:58" ht="12" customHeight="1" x14ac:dyDescent="0.15">
      <c r="A129" s="60" t="s">
        <v>105</v>
      </c>
      <c r="B129" s="365">
        <f>H129+N129</f>
        <v>39</v>
      </c>
      <c r="C129" s="365"/>
      <c r="D129" s="365"/>
      <c r="E129" s="365">
        <f>K129+Q129</f>
        <v>1404</v>
      </c>
      <c r="F129" s="365"/>
      <c r="G129" s="365"/>
      <c r="H129" s="365">
        <v>17</v>
      </c>
      <c r="I129" s="365"/>
      <c r="J129" s="365"/>
      <c r="K129" s="365">
        <f>H129*36</f>
        <v>612</v>
      </c>
      <c r="L129" s="365"/>
      <c r="M129" s="365"/>
      <c r="N129" s="365">
        <v>22</v>
      </c>
      <c r="O129" s="365"/>
      <c r="P129" s="365"/>
      <c r="Q129" s="365">
        <f>N129*36</f>
        <v>792</v>
      </c>
      <c r="R129" s="365"/>
      <c r="S129" s="365"/>
      <c r="T129" s="365">
        <f>W129+Z129</f>
        <v>2</v>
      </c>
      <c r="U129" s="365"/>
      <c r="V129" s="365"/>
      <c r="W129" s="365"/>
      <c r="X129" s="365"/>
      <c r="Y129" s="365"/>
      <c r="Z129" s="365">
        <v>2</v>
      </c>
      <c r="AA129" s="365"/>
      <c r="AB129" s="365"/>
      <c r="AC129" s="365">
        <f>AF129+AH129</f>
        <v>0</v>
      </c>
      <c r="AD129" s="365"/>
      <c r="AE129" s="365"/>
      <c r="AF129" s="365">
        <v>0</v>
      </c>
      <c r="AG129" s="365"/>
      <c r="AH129" s="365">
        <v>0</v>
      </c>
      <c r="AI129" s="365"/>
      <c r="AJ129" s="365">
        <f>AM129+AO129</f>
        <v>0</v>
      </c>
      <c r="AK129" s="365"/>
      <c r="AL129" s="365"/>
      <c r="AM129" s="365">
        <v>0</v>
      </c>
      <c r="AN129" s="365"/>
      <c r="AO129" s="365">
        <v>0</v>
      </c>
      <c r="AP129" s="365"/>
      <c r="AQ129" s="365">
        <f>AT129+AV129</f>
        <v>0</v>
      </c>
      <c r="AR129" s="365"/>
      <c r="AS129" s="365"/>
      <c r="AT129" s="365"/>
      <c r="AU129" s="365"/>
      <c r="AV129" s="365"/>
      <c r="AW129" s="365"/>
      <c r="AX129" s="365"/>
      <c r="AY129" s="365"/>
      <c r="AZ129" s="365"/>
      <c r="BA129" s="365">
        <v>11</v>
      </c>
      <c r="BB129" s="365"/>
      <c r="BC129" s="365"/>
      <c r="BD129" s="377">
        <f>BA129+AJ129+AC129+T129+N129+H129+AQ129+AX129</f>
        <v>52</v>
      </c>
      <c r="BE129" s="378"/>
      <c r="BF129" s="379"/>
    </row>
    <row r="130" spans="1:58" ht="12" customHeight="1" x14ac:dyDescent="0.15">
      <c r="A130" s="60" t="s">
        <v>106</v>
      </c>
      <c r="B130" s="365">
        <f t="shared" ref="B130:B131" si="0">H130+N130</f>
        <v>32</v>
      </c>
      <c r="C130" s="365"/>
      <c r="D130" s="365"/>
      <c r="E130" s="365">
        <f t="shared" ref="E130:E131" si="1">K130+Q130</f>
        <v>1152</v>
      </c>
      <c r="F130" s="365"/>
      <c r="G130" s="365"/>
      <c r="H130" s="365">
        <v>16</v>
      </c>
      <c r="I130" s="365"/>
      <c r="J130" s="365"/>
      <c r="K130" s="365">
        <f t="shared" ref="K130:K131" si="2">H130*36</f>
        <v>576</v>
      </c>
      <c r="L130" s="365"/>
      <c r="M130" s="365"/>
      <c r="N130" s="365">
        <v>16</v>
      </c>
      <c r="O130" s="365"/>
      <c r="P130" s="365"/>
      <c r="Q130" s="365">
        <f t="shared" ref="Q130:Q131" si="3">N130*36</f>
        <v>576</v>
      </c>
      <c r="R130" s="365"/>
      <c r="S130" s="365"/>
      <c r="T130" s="365">
        <f t="shared" ref="T130:T131" si="4">W130+Z130</f>
        <v>2</v>
      </c>
      <c r="U130" s="365"/>
      <c r="V130" s="365"/>
      <c r="W130" s="365">
        <v>1</v>
      </c>
      <c r="X130" s="365"/>
      <c r="Y130" s="365"/>
      <c r="Z130" s="365">
        <v>1</v>
      </c>
      <c r="AA130" s="365"/>
      <c r="AB130" s="365"/>
      <c r="AC130" s="365">
        <f>AF130+AH130</f>
        <v>2</v>
      </c>
      <c r="AD130" s="365"/>
      <c r="AE130" s="365"/>
      <c r="AF130" s="365">
        <v>0</v>
      </c>
      <c r="AG130" s="365"/>
      <c r="AH130" s="365">
        <v>2</v>
      </c>
      <c r="AI130" s="365"/>
      <c r="AJ130" s="365">
        <f t="shared" ref="AJ130:AJ131" si="5">AM130+AO130</f>
        <v>5</v>
      </c>
      <c r="AK130" s="365"/>
      <c r="AL130" s="365"/>
      <c r="AM130" s="365">
        <v>0</v>
      </c>
      <c r="AN130" s="365"/>
      <c r="AO130" s="365">
        <f>3+2</f>
        <v>5</v>
      </c>
      <c r="AP130" s="365"/>
      <c r="AQ130" s="365">
        <f t="shared" ref="AQ130:AQ131" si="6">AT130+AV130</f>
        <v>0</v>
      </c>
      <c r="AR130" s="365"/>
      <c r="AS130" s="365"/>
      <c r="AT130" s="365"/>
      <c r="AU130" s="365"/>
      <c r="AV130" s="365"/>
      <c r="AW130" s="365"/>
      <c r="AX130" s="365"/>
      <c r="AY130" s="365"/>
      <c r="AZ130" s="365"/>
      <c r="BA130" s="365">
        <v>11</v>
      </c>
      <c r="BB130" s="365"/>
      <c r="BC130" s="365"/>
      <c r="BD130" s="377">
        <f t="shared" ref="BD130:BD131" si="7">BA130+AJ130+AC130+T130+N130+H130+AQ130+AX130</f>
        <v>52</v>
      </c>
      <c r="BE130" s="378"/>
      <c r="BF130" s="379"/>
    </row>
    <row r="131" spans="1:58" ht="12" customHeight="1" x14ac:dyDescent="0.15">
      <c r="A131" s="60" t="s">
        <v>107</v>
      </c>
      <c r="B131" s="365">
        <f t="shared" si="0"/>
        <v>22</v>
      </c>
      <c r="C131" s="365"/>
      <c r="D131" s="365"/>
      <c r="E131" s="365">
        <f t="shared" si="1"/>
        <v>792</v>
      </c>
      <c r="F131" s="365"/>
      <c r="G131" s="365"/>
      <c r="H131" s="365">
        <v>12</v>
      </c>
      <c r="I131" s="365"/>
      <c r="J131" s="365"/>
      <c r="K131" s="365">
        <f t="shared" si="2"/>
        <v>432</v>
      </c>
      <c r="L131" s="365"/>
      <c r="M131" s="365"/>
      <c r="N131" s="365">
        <v>10</v>
      </c>
      <c r="O131" s="365"/>
      <c r="P131" s="365"/>
      <c r="Q131" s="365">
        <f t="shared" si="3"/>
        <v>360</v>
      </c>
      <c r="R131" s="365"/>
      <c r="S131" s="365"/>
      <c r="T131" s="365">
        <f t="shared" si="4"/>
        <v>2</v>
      </c>
      <c r="U131" s="365"/>
      <c r="V131" s="365"/>
      <c r="W131" s="365">
        <v>1</v>
      </c>
      <c r="X131" s="365"/>
      <c r="Y131" s="365"/>
      <c r="Z131" s="365">
        <v>1</v>
      </c>
      <c r="AA131" s="365"/>
      <c r="AB131" s="365"/>
      <c r="AC131" s="365">
        <f>AF131+AH131</f>
        <v>3</v>
      </c>
      <c r="AD131" s="365"/>
      <c r="AE131" s="365"/>
      <c r="AF131" s="365">
        <v>1</v>
      </c>
      <c r="AG131" s="365"/>
      <c r="AH131" s="365">
        <v>2</v>
      </c>
      <c r="AI131" s="365"/>
      <c r="AJ131" s="365">
        <f t="shared" si="5"/>
        <v>8</v>
      </c>
      <c r="AK131" s="365"/>
      <c r="AL131" s="365"/>
      <c r="AM131" s="365">
        <v>3</v>
      </c>
      <c r="AN131" s="365"/>
      <c r="AO131" s="365">
        <v>5</v>
      </c>
      <c r="AP131" s="365"/>
      <c r="AQ131" s="365">
        <f t="shared" si="6"/>
        <v>0</v>
      </c>
      <c r="AR131" s="365"/>
      <c r="AS131" s="365"/>
      <c r="AT131" s="365">
        <v>0</v>
      </c>
      <c r="AU131" s="365"/>
      <c r="AV131" s="365">
        <v>0</v>
      </c>
      <c r="AW131" s="365"/>
      <c r="AX131" s="365">
        <v>6</v>
      </c>
      <c r="AY131" s="365"/>
      <c r="AZ131" s="365"/>
      <c r="BA131" s="365">
        <v>2</v>
      </c>
      <c r="BB131" s="365"/>
      <c r="BC131" s="365"/>
      <c r="BD131" s="377">
        <f t="shared" si="7"/>
        <v>43</v>
      </c>
      <c r="BE131" s="378"/>
      <c r="BF131" s="379"/>
    </row>
    <row r="132" spans="1:58" ht="12" customHeight="1" x14ac:dyDescent="0.15">
      <c r="A132" s="66" t="s">
        <v>42</v>
      </c>
      <c r="B132" s="376">
        <f>B129+B130+B131</f>
        <v>93</v>
      </c>
      <c r="C132" s="376"/>
      <c r="D132" s="376"/>
      <c r="E132" s="376">
        <f t="shared" ref="E132" si="8">E129+E130+E131</f>
        <v>3348</v>
      </c>
      <c r="F132" s="376"/>
      <c r="G132" s="376"/>
      <c r="H132" s="376">
        <f t="shared" ref="H132" si="9">H129+H130+H131</f>
        <v>45</v>
      </c>
      <c r="I132" s="376"/>
      <c r="J132" s="376"/>
      <c r="K132" s="376">
        <f t="shared" ref="K132" si="10">K129+K130+K131</f>
        <v>1620</v>
      </c>
      <c r="L132" s="376"/>
      <c r="M132" s="376"/>
      <c r="N132" s="376">
        <f t="shared" ref="N132" si="11">N129+N130+N131</f>
        <v>48</v>
      </c>
      <c r="O132" s="376"/>
      <c r="P132" s="376"/>
      <c r="Q132" s="376">
        <f t="shared" ref="Q132" si="12">Q129+Q130+Q131</f>
        <v>1728</v>
      </c>
      <c r="R132" s="376"/>
      <c r="S132" s="376"/>
      <c r="T132" s="376">
        <f>T129+T130+T131</f>
        <v>6</v>
      </c>
      <c r="U132" s="376"/>
      <c r="V132" s="376"/>
      <c r="W132" s="376">
        <f t="shared" ref="W132" si="13">W129+W130+W131</f>
        <v>2</v>
      </c>
      <c r="X132" s="376"/>
      <c r="Y132" s="376"/>
      <c r="Z132" s="376">
        <f t="shared" ref="Z132" si="14">Z129+Z130+Z131</f>
        <v>4</v>
      </c>
      <c r="AA132" s="376"/>
      <c r="AB132" s="376"/>
      <c r="AC132" s="376">
        <f>AC129+AC130+AC131</f>
        <v>5</v>
      </c>
      <c r="AD132" s="376"/>
      <c r="AE132" s="376"/>
      <c r="AF132" s="376">
        <f>AF129+AF130+AF131</f>
        <v>1</v>
      </c>
      <c r="AG132" s="376"/>
      <c r="AH132" s="376">
        <f>AH130+AH131</f>
        <v>4</v>
      </c>
      <c r="AI132" s="376"/>
      <c r="AJ132" s="376">
        <f>AJ130+AJ131</f>
        <v>13</v>
      </c>
      <c r="AK132" s="376"/>
      <c r="AL132" s="376"/>
      <c r="AM132" s="376">
        <f>AM129+AM130+AM131</f>
        <v>3</v>
      </c>
      <c r="AN132" s="376"/>
      <c r="AO132" s="376">
        <f>AO129+AO130+AO131</f>
        <v>10</v>
      </c>
      <c r="AP132" s="376"/>
      <c r="AQ132" s="376">
        <v>0</v>
      </c>
      <c r="AR132" s="376"/>
      <c r="AS132" s="376"/>
      <c r="AT132" s="376">
        <v>0</v>
      </c>
      <c r="AU132" s="376"/>
      <c r="AV132" s="376">
        <v>0</v>
      </c>
      <c r="AW132" s="376"/>
      <c r="AX132" s="376">
        <v>6</v>
      </c>
      <c r="AY132" s="376"/>
      <c r="AZ132" s="376"/>
      <c r="BA132" s="376">
        <f>BA129+BA130+BA131</f>
        <v>24</v>
      </c>
      <c r="BB132" s="376"/>
      <c r="BC132" s="376"/>
      <c r="BD132" s="365">
        <f>BD129+BD130+BD131</f>
        <v>147</v>
      </c>
      <c r="BE132" s="365"/>
      <c r="BF132" s="365"/>
    </row>
    <row r="133" spans="1:58" ht="12" customHeight="1" x14ac:dyDescent="0.15">
      <c r="A133" s="375"/>
      <c r="B133" s="375"/>
      <c r="C133" s="375"/>
      <c r="D133" s="375"/>
      <c r="E133" s="375"/>
      <c r="F133" s="375"/>
      <c r="G133" s="375"/>
      <c r="H133" s="375"/>
      <c r="I133" s="375"/>
      <c r="J133" s="375"/>
      <c r="K133" s="375"/>
      <c r="L133" s="375"/>
      <c r="M133" s="375"/>
      <c r="N133" s="375"/>
      <c r="O133" s="375"/>
      <c r="P133" s="375"/>
      <c r="Q133" s="375"/>
      <c r="R133" s="375"/>
      <c r="S133" s="375"/>
      <c r="T133" s="375"/>
      <c r="U133" s="375"/>
      <c r="V133" s="375"/>
      <c r="W133" s="375"/>
      <c r="X133" s="375"/>
      <c r="Y133" s="375"/>
      <c r="Z133" s="375"/>
      <c r="AA133" s="375"/>
      <c r="AB133" s="375"/>
      <c r="AC133" s="375"/>
      <c r="AD133" s="375"/>
      <c r="AE133" s="375"/>
      <c r="AF133" s="375"/>
      <c r="AG133" s="375"/>
      <c r="AH133" s="375"/>
      <c r="AI133" s="375"/>
      <c r="AJ133" s="375"/>
      <c r="AK133" s="375"/>
      <c r="AL133" s="375"/>
      <c r="AM133" s="375"/>
      <c r="AN133" s="375"/>
      <c r="AO133" s="375"/>
      <c r="AP133" s="375"/>
      <c r="AQ133" s="375"/>
      <c r="AR133" s="375"/>
      <c r="AS133" s="375"/>
      <c r="AT133" s="375"/>
      <c r="AU133" s="375"/>
      <c r="AV133" s="375"/>
      <c r="AW133" s="375"/>
      <c r="AX133" s="375"/>
      <c r="AY133" s="375"/>
      <c r="AZ133" s="375"/>
      <c r="BA133" s="375"/>
      <c r="BB133" s="375"/>
      <c r="BC133" s="369"/>
      <c r="BD133" s="369"/>
      <c r="BE133" s="369"/>
      <c r="BF133" s="369"/>
    </row>
    <row r="134" spans="1:58" ht="3" hidden="1" customHeight="1" x14ac:dyDescent="0.15">
      <c r="A134" s="370" t="s">
        <v>61</v>
      </c>
      <c r="B134" s="370" t="s">
        <v>142</v>
      </c>
      <c r="C134" s="370"/>
      <c r="D134" s="370"/>
      <c r="E134" s="370"/>
      <c r="F134" s="370"/>
      <c r="G134" s="370"/>
      <c r="H134" s="370"/>
      <c r="I134" s="370"/>
      <c r="J134" s="370"/>
      <c r="K134" s="370"/>
      <c r="L134" s="370"/>
      <c r="M134" s="370"/>
      <c r="N134" s="370"/>
      <c r="O134" s="370"/>
      <c r="P134" s="370"/>
      <c r="Q134" s="370"/>
      <c r="R134" s="370"/>
      <c r="S134" s="370"/>
      <c r="T134" s="370" t="s">
        <v>129</v>
      </c>
      <c r="U134" s="370"/>
      <c r="V134" s="370"/>
      <c r="W134" s="370"/>
      <c r="X134" s="370"/>
      <c r="Y134" s="370"/>
      <c r="Z134" s="370"/>
      <c r="AA134" s="370"/>
      <c r="AB134" s="370"/>
      <c r="AC134" s="370" t="s">
        <v>130</v>
      </c>
      <c r="AD134" s="370"/>
      <c r="AE134" s="370"/>
      <c r="AF134" s="370"/>
      <c r="AG134" s="370"/>
      <c r="AH134" s="370"/>
      <c r="AI134" s="370"/>
      <c r="AJ134" s="370"/>
      <c r="AK134" s="370"/>
      <c r="AL134" s="370"/>
      <c r="AM134" s="370"/>
      <c r="AN134" s="370"/>
      <c r="AO134" s="370"/>
      <c r="AP134" s="370"/>
      <c r="AQ134" s="370" t="s">
        <v>131</v>
      </c>
      <c r="AR134" s="370"/>
      <c r="AS134" s="370"/>
      <c r="AT134" s="370"/>
      <c r="AU134" s="370"/>
      <c r="AV134" s="370"/>
      <c r="AW134" s="370" t="s">
        <v>132</v>
      </c>
      <c r="AX134" s="370"/>
      <c r="AY134" s="370"/>
      <c r="AZ134" s="370" t="s">
        <v>42</v>
      </c>
      <c r="BA134" s="370"/>
      <c r="BB134" s="370"/>
      <c r="BC134" s="370"/>
      <c r="BD134" s="369" t="s">
        <v>134</v>
      </c>
      <c r="BE134" s="369"/>
      <c r="BF134" s="369"/>
    </row>
    <row r="135" spans="1:58" ht="13.5" hidden="1" customHeight="1" x14ac:dyDescent="0.15">
      <c r="A135" s="370"/>
      <c r="B135" s="370"/>
      <c r="C135" s="370"/>
      <c r="D135" s="370"/>
      <c r="E135" s="370"/>
      <c r="F135" s="370"/>
      <c r="G135" s="370"/>
      <c r="H135" s="370"/>
      <c r="I135" s="370"/>
      <c r="J135" s="370"/>
      <c r="K135" s="370"/>
      <c r="L135" s="370"/>
      <c r="M135" s="370"/>
      <c r="N135" s="370"/>
      <c r="O135" s="370"/>
      <c r="P135" s="370"/>
      <c r="Q135" s="370"/>
      <c r="R135" s="370"/>
      <c r="S135" s="370"/>
      <c r="T135" s="370"/>
      <c r="U135" s="370"/>
      <c r="V135" s="370"/>
      <c r="W135" s="370"/>
      <c r="X135" s="370"/>
      <c r="Y135" s="370"/>
      <c r="Z135" s="370"/>
      <c r="AA135" s="370"/>
      <c r="AB135" s="370"/>
      <c r="AC135" s="370" t="s">
        <v>135</v>
      </c>
      <c r="AD135" s="370"/>
      <c r="AE135" s="370"/>
      <c r="AF135" s="370"/>
      <c r="AG135" s="370"/>
      <c r="AH135" s="370"/>
      <c r="AI135" s="370"/>
      <c r="AJ135" s="370" t="s">
        <v>60</v>
      </c>
      <c r="AK135" s="370"/>
      <c r="AL135" s="370"/>
      <c r="AM135" s="370"/>
      <c r="AN135" s="370"/>
      <c r="AO135" s="370"/>
      <c r="AP135" s="370"/>
      <c r="AQ135" s="370" t="s">
        <v>136</v>
      </c>
      <c r="AR135" s="370"/>
      <c r="AS135" s="370"/>
      <c r="AT135" s="370" t="s">
        <v>137</v>
      </c>
      <c r="AU135" s="370"/>
      <c r="AV135" s="370"/>
      <c r="AW135" s="370"/>
      <c r="AX135" s="371"/>
      <c r="AY135" s="370"/>
      <c r="AZ135" s="370"/>
      <c r="BA135" s="371"/>
      <c r="BB135" s="371"/>
      <c r="BC135" s="370"/>
      <c r="BD135" s="369"/>
      <c r="BE135" s="371"/>
      <c r="BF135" s="369"/>
    </row>
    <row r="136" spans="1:58" ht="13.5" hidden="1" customHeight="1" x14ac:dyDescent="0.15">
      <c r="A136" s="370"/>
      <c r="B136" s="370" t="s">
        <v>42</v>
      </c>
      <c r="C136" s="370"/>
      <c r="D136" s="370"/>
      <c r="E136" s="370"/>
      <c r="F136" s="370"/>
      <c r="G136" s="370"/>
      <c r="H136" s="370" t="s">
        <v>138</v>
      </c>
      <c r="I136" s="370"/>
      <c r="J136" s="370"/>
      <c r="K136" s="370"/>
      <c r="L136" s="370"/>
      <c r="M136" s="370"/>
      <c r="N136" s="370" t="s">
        <v>139</v>
      </c>
      <c r="O136" s="370"/>
      <c r="P136" s="370"/>
      <c r="Q136" s="370"/>
      <c r="R136" s="370"/>
      <c r="S136" s="370"/>
      <c r="T136" s="370" t="s">
        <v>42</v>
      </c>
      <c r="U136" s="370"/>
      <c r="V136" s="370"/>
      <c r="W136" s="370" t="s">
        <v>138</v>
      </c>
      <c r="X136" s="370"/>
      <c r="Y136" s="370"/>
      <c r="Z136" s="370" t="s">
        <v>139</v>
      </c>
      <c r="AA136" s="370"/>
      <c r="AB136" s="370"/>
      <c r="AC136" s="370" t="s">
        <v>42</v>
      </c>
      <c r="AD136" s="370"/>
      <c r="AE136" s="370"/>
      <c r="AF136" s="370" t="s">
        <v>138</v>
      </c>
      <c r="AG136" s="370"/>
      <c r="AH136" s="370" t="s">
        <v>139</v>
      </c>
      <c r="AI136" s="370"/>
      <c r="AJ136" s="370" t="s">
        <v>42</v>
      </c>
      <c r="AK136" s="370"/>
      <c r="AL136" s="370"/>
      <c r="AM136" s="370" t="s">
        <v>138</v>
      </c>
      <c r="AN136" s="370"/>
      <c r="AO136" s="370" t="s">
        <v>139</v>
      </c>
      <c r="AP136" s="370"/>
      <c r="AQ136" s="370"/>
      <c r="AR136" s="370"/>
      <c r="AS136" s="370"/>
      <c r="AT136" s="370"/>
      <c r="AU136" s="370"/>
      <c r="AV136" s="370"/>
      <c r="AW136" s="370"/>
      <c r="AX136" s="370"/>
      <c r="AY136" s="370"/>
      <c r="AZ136" s="370"/>
      <c r="BA136" s="371"/>
      <c r="BB136" s="371"/>
      <c r="BC136" s="370"/>
      <c r="BD136" s="369"/>
      <c r="BE136" s="371"/>
      <c r="BF136" s="369"/>
    </row>
    <row r="137" spans="1:58" ht="13.5" hidden="1" customHeight="1" x14ac:dyDescent="0.15">
      <c r="A137" s="370"/>
      <c r="B137" s="373" t="s">
        <v>140</v>
      </c>
      <c r="C137" s="373"/>
      <c r="D137" s="373"/>
      <c r="E137" s="373" t="s">
        <v>141</v>
      </c>
      <c r="F137" s="373"/>
      <c r="G137" s="373"/>
      <c r="H137" s="373" t="s">
        <v>140</v>
      </c>
      <c r="I137" s="373"/>
      <c r="J137" s="373"/>
      <c r="K137" s="373" t="s">
        <v>141</v>
      </c>
      <c r="L137" s="373"/>
      <c r="M137" s="373"/>
      <c r="N137" s="373" t="s">
        <v>140</v>
      </c>
      <c r="O137" s="373"/>
      <c r="P137" s="373"/>
      <c r="Q137" s="373" t="s">
        <v>141</v>
      </c>
      <c r="R137" s="373"/>
      <c r="S137" s="373"/>
      <c r="T137" s="373" t="s">
        <v>140</v>
      </c>
      <c r="U137" s="373"/>
      <c r="V137" s="373"/>
      <c r="W137" s="373" t="s">
        <v>140</v>
      </c>
      <c r="X137" s="373"/>
      <c r="Y137" s="373"/>
      <c r="Z137" s="373" t="s">
        <v>140</v>
      </c>
      <c r="AA137" s="373"/>
      <c r="AB137" s="373"/>
      <c r="AC137" s="373" t="s">
        <v>140</v>
      </c>
      <c r="AD137" s="373"/>
      <c r="AE137" s="373"/>
      <c r="AF137" s="373" t="s">
        <v>140</v>
      </c>
      <c r="AG137" s="373"/>
      <c r="AH137" s="373" t="s">
        <v>140</v>
      </c>
      <c r="AI137" s="373"/>
      <c r="AJ137" s="373" t="s">
        <v>140</v>
      </c>
      <c r="AK137" s="373"/>
      <c r="AL137" s="373"/>
      <c r="AM137" s="373" t="s">
        <v>140</v>
      </c>
      <c r="AN137" s="373"/>
      <c r="AO137" s="373" t="s">
        <v>140</v>
      </c>
      <c r="AP137" s="373"/>
      <c r="AQ137" s="373" t="s">
        <v>140</v>
      </c>
      <c r="AR137" s="373"/>
      <c r="AS137" s="373"/>
      <c r="AT137" s="373" t="s">
        <v>140</v>
      </c>
      <c r="AU137" s="373"/>
      <c r="AV137" s="373"/>
      <c r="AW137" s="373" t="s">
        <v>140</v>
      </c>
      <c r="AX137" s="373"/>
      <c r="AY137" s="373"/>
      <c r="AZ137" s="90" t="s">
        <v>140</v>
      </c>
      <c r="BA137" s="370"/>
      <c r="BB137" s="370"/>
      <c r="BC137" s="370"/>
      <c r="BD137" s="369"/>
      <c r="BE137" s="369"/>
      <c r="BF137" s="369"/>
    </row>
    <row r="138" spans="1:58" ht="13.5" hidden="1" customHeight="1" x14ac:dyDescent="0.15">
      <c r="A138" s="67" t="s">
        <v>105</v>
      </c>
      <c r="B138" s="374"/>
      <c r="C138" s="374"/>
      <c r="D138" s="374"/>
      <c r="E138" s="374"/>
      <c r="F138" s="374"/>
      <c r="G138" s="374"/>
      <c r="H138" s="374"/>
      <c r="I138" s="374"/>
      <c r="J138" s="374"/>
      <c r="K138" s="374"/>
      <c r="L138" s="374"/>
      <c r="M138" s="374"/>
      <c r="N138" s="374"/>
      <c r="O138" s="374"/>
      <c r="P138" s="374"/>
      <c r="Q138" s="374"/>
      <c r="R138" s="374"/>
      <c r="S138" s="374"/>
      <c r="T138" s="374"/>
      <c r="U138" s="374"/>
      <c r="V138" s="374"/>
      <c r="W138" s="374"/>
      <c r="X138" s="374"/>
      <c r="Y138" s="374"/>
      <c r="Z138" s="374"/>
      <c r="AA138" s="374"/>
      <c r="AB138" s="374"/>
      <c r="AC138" s="374"/>
      <c r="AD138" s="374"/>
      <c r="AE138" s="374"/>
      <c r="AF138" s="374"/>
      <c r="AG138" s="374"/>
      <c r="AH138" s="374"/>
      <c r="AI138" s="374"/>
      <c r="AJ138" s="374"/>
      <c r="AK138" s="374"/>
      <c r="AL138" s="374"/>
      <c r="AM138" s="374"/>
      <c r="AN138" s="374"/>
      <c r="AO138" s="374"/>
      <c r="AP138" s="374"/>
      <c r="AQ138" s="374"/>
      <c r="AR138" s="374"/>
      <c r="AS138" s="374"/>
      <c r="AT138" s="374"/>
      <c r="AU138" s="374"/>
      <c r="AV138" s="374"/>
      <c r="AW138" s="374"/>
      <c r="AX138" s="374"/>
      <c r="AY138" s="374"/>
      <c r="AZ138" s="92"/>
      <c r="BA138" s="366"/>
      <c r="BB138" s="366"/>
      <c r="BC138" s="366"/>
      <c r="BD138" s="366"/>
      <c r="BE138" s="366"/>
      <c r="BF138" s="366"/>
    </row>
    <row r="139" spans="1:58" ht="13.5" hidden="1" customHeight="1" x14ac:dyDescent="0.15">
      <c r="A139" s="67" t="s">
        <v>106</v>
      </c>
      <c r="B139" s="374"/>
      <c r="C139" s="374"/>
      <c r="D139" s="374"/>
      <c r="E139" s="374"/>
      <c r="F139" s="374"/>
      <c r="G139" s="374"/>
      <c r="H139" s="374"/>
      <c r="I139" s="374"/>
      <c r="J139" s="374"/>
      <c r="K139" s="374"/>
      <c r="L139" s="374"/>
      <c r="M139" s="374"/>
      <c r="N139" s="374"/>
      <c r="O139" s="374"/>
      <c r="P139" s="374"/>
      <c r="Q139" s="374"/>
      <c r="R139" s="374"/>
      <c r="S139" s="374"/>
      <c r="T139" s="374"/>
      <c r="U139" s="374"/>
      <c r="V139" s="374"/>
      <c r="W139" s="374"/>
      <c r="X139" s="374"/>
      <c r="Y139" s="374"/>
      <c r="Z139" s="374"/>
      <c r="AA139" s="374"/>
      <c r="AB139" s="374"/>
      <c r="AC139" s="374"/>
      <c r="AD139" s="374"/>
      <c r="AE139" s="374"/>
      <c r="AF139" s="374"/>
      <c r="AG139" s="374"/>
      <c r="AH139" s="374"/>
      <c r="AI139" s="374"/>
      <c r="AJ139" s="374"/>
      <c r="AK139" s="374"/>
      <c r="AL139" s="374"/>
      <c r="AM139" s="374"/>
      <c r="AN139" s="374"/>
      <c r="AO139" s="374"/>
      <c r="AP139" s="374"/>
      <c r="AQ139" s="374"/>
      <c r="AR139" s="374"/>
      <c r="AS139" s="374"/>
      <c r="AT139" s="374"/>
      <c r="AU139" s="374"/>
      <c r="AV139" s="374"/>
      <c r="AW139" s="374"/>
      <c r="AX139" s="374"/>
      <c r="AY139" s="374"/>
      <c r="AZ139" s="92"/>
      <c r="BA139" s="366"/>
      <c r="BB139" s="366"/>
      <c r="BC139" s="366"/>
      <c r="BD139" s="366"/>
      <c r="BE139" s="366"/>
      <c r="BF139" s="366"/>
    </row>
    <row r="140" spans="1:58" ht="13.5" hidden="1" customHeight="1" x14ac:dyDescent="0.15">
      <c r="A140" s="67" t="s">
        <v>107</v>
      </c>
      <c r="B140" s="374"/>
      <c r="C140" s="374"/>
      <c r="D140" s="374"/>
      <c r="E140" s="374"/>
      <c r="F140" s="374"/>
      <c r="G140" s="374"/>
      <c r="H140" s="374"/>
      <c r="I140" s="374"/>
      <c r="J140" s="374"/>
      <c r="K140" s="374"/>
      <c r="L140" s="374"/>
      <c r="M140" s="374"/>
      <c r="N140" s="374"/>
      <c r="O140" s="374"/>
      <c r="P140" s="374"/>
      <c r="Q140" s="374"/>
      <c r="R140" s="374"/>
      <c r="S140" s="374"/>
      <c r="T140" s="374"/>
      <c r="U140" s="374"/>
      <c r="V140" s="374"/>
      <c r="W140" s="374"/>
      <c r="X140" s="374"/>
      <c r="Y140" s="374"/>
      <c r="Z140" s="374"/>
      <c r="AA140" s="374"/>
      <c r="AB140" s="374"/>
      <c r="AC140" s="374"/>
      <c r="AD140" s="374"/>
      <c r="AE140" s="374"/>
      <c r="AF140" s="374"/>
      <c r="AG140" s="374"/>
      <c r="AH140" s="374"/>
      <c r="AI140" s="374"/>
      <c r="AJ140" s="374"/>
      <c r="AK140" s="374"/>
      <c r="AL140" s="374"/>
      <c r="AM140" s="374"/>
      <c r="AN140" s="374"/>
      <c r="AO140" s="374"/>
      <c r="AP140" s="374"/>
      <c r="AQ140" s="374"/>
      <c r="AR140" s="374"/>
      <c r="AS140" s="374"/>
      <c r="AT140" s="374"/>
      <c r="AU140" s="374"/>
      <c r="AV140" s="374"/>
      <c r="AW140" s="374"/>
      <c r="AX140" s="374"/>
      <c r="AY140" s="374"/>
      <c r="AZ140" s="92"/>
      <c r="BA140" s="366"/>
      <c r="BB140" s="366"/>
      <c r="BC140" s="366"/>
      <c r="BD140" s="366"/>
      <c r="BE140" s="366"/>
      <c r="BF140" s="366"/>
    </row>
    <row r="141" spans="1:58" ht="13.5" hidden="1" customHeight="1" x14ac:dyDescent="0.15">
      <c r="A141" s="67" t="s">
        <v>108</v>
      </c>
      <c r="B141" s="374"/>
      <c r="C141" s="374"/>
      <c r="D141" s="374"/>
      <c r="E141" s="374"/>
      <c r="F141" s="374"/>
      <c r="G141" s="374"/>
      <c r="H141" s="374"/>
      <c r="I141" s="374"/>
      <c r="J141" s="374"/>
      <c r="K141" s="374"/>
      <c r="L141" s="374"/>
      <c r="M141" s="374"/>
      <c r="N141" s="374"/>
      <c r="O141" s="374"/>
      <c r="P141" s="374"/>
      <c r="Q141" s="374"/>
      <c r="R141" s="374"/>
      <c r="S141" s="374"/>
      <c r="T141" s="374"/>
      <c r="U141" s="374"/>
      <c r="V141" s="374"/>
      <c r="W141" s="374"/>
      <c r="X141" s="374"/>
      <c r="Y141" s="374"/>
      <c r="Z141" s="374"/>
      <c r="AA141" s="374"/>
      <c r="AB141" s="374"/>
      <c r="AC141" s="374"/>
      <c r="AD141" s="374"/>
      <c r="AE141" s="374"/>
      <c r="AF141" s="366"/>
      <c r="AG141" s="366"/>
      <c r="AH141" s="374"/>
      <c r="AI141" s="374"/>
      <c r="AJ141" s="374"/>
      <c r="AK141" s="374"/>
      <c r="AL141" s="374"/>
      <c r="AM141" s="374"/>
      <c r="AN141" s="374"/>
      <c r="AO141" s="374"/>
      <c r="AP141" s="374"/>
      <c r="AQ141" s="374"/>
      <c r="AR141" s="374"/>
      <c r="AS141" s="374"/>
      <c r="AT141" s="374"/>
      <c r="AU141" s="374"/>
      <c r="AV141" s="374"/>
      <c r="AW141" s="374"/>
      <c r="AX141" s="374"/>
      <c r="AY141" s="374"/>
      <c r="AZ141" s="92"/>
      <c r="BA141" s="366"/>
      <c r="BB141" s="366"/>
      <c r="BC141" s="366"/>
      <c r="BD141" s="366"/>
      <c r="BE141" s="366"/>
      <c r="BF141" s="366"/>
    </row>
    <row r="142" spans="1:58" ht="13.5" hidden="1" customHeight="1" x14ac:dyDescent="0.15">
      <c r="A142" s="67" t="s">
        <v>109</v>
      </c>
      <c r="B142" s="374"/>
      <c r="C142" s="374"/>
      <c r="D142" s="374"/>
      <c r="E142" s="374"/>
      <c r="F142" s="374"/>
      <c r="G142" s="374"/>
      <c r="H142" s="374"/>
      <c r="I142" s="374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4"/>
      <c r="AC142" s="374"/>
      <c r="AD142" s="374"/>
      <c r="AE142" s="374"/>
      <c r="AF142" s="374"/>
      <c r="AG142" s="374"/>
      <c r="AH142" s="374"/>
      <c r="AI142" s="374"/>
      <c r="AJ142" s="374"/>
      <c r="AK142" s="374"/>
      <c r="AL142" s="374"/>
      <c r="AM142" s="374"/>
      <c r="AN142" s="374"/>
      <c r="AO142" s="374"/>
      <c r="AP142" s="374"/>
      <c r="AQ142" s="374"/>
      <c r="AR142" s="374"/>
      <c r="AS142" s="374"/>
      <c r="AT142" s="374"/>
      <c r="AU142" s="374"/>
      <c r="AV142" s="374"/>
      <c r="AW142" s="374"/>
      <c r="AX142" s="374"/>
      <c r="AY142" s="374"/>
      <c r="AZ142" s="92"/>
      <c r="BA142" s="366"/>
      <c r="BB142" s="366"/>
      <c r="BC142" s="366"/>
      <c r="BD142" s="366"/>
      <c r="BE142" s="366"/>
      <c r="BF142" s="366"/>
    </row>
    <row r="143" spans="1:58" ht="13.5" hidden="1" customHeight="1" x14ac:dyDescent="0.15">
      <c r="A143" s="67" t="s">
        <v>110</v>
      </c>
      <c r="B143" s="374"/>
      <c r="C143" s="374"/>
      <c r="D143" s="374"/>
      <c r="E143" s="374"/>
      <c r="F143" s="374"/>
      <c r="G143" s="374"/>
      <c r="H143" s="374"/>
      <c r="I143" s="374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4"/>
      <c r="AC143" s="374"/>
      <c r="AD143" s="374"/>
      <c r="AE143" s="374"/>
      <c r="AF143" s="374"/>
      <c r="AG143" s="374"/>
      <c r="AH143" s="374"/>
      <c r="AI143" s="374"/>
      <c r="AJ143" s="374"/>
      <c r="AK143" s="374"/>
      <c r="AL143" s="374"/>
      <c r="AM143" s="374"/>
      <c r="AN143" s="374"/>
      <c r="AO143" s="374"/>
      <c r="AP143" s="374"/>
      <c r="AQ143" s="374"/>
      <c r="AR143" s="374"/>
      <c r="AS143" s="374"/>
      <c r="AT143" s="374"/>
      <c r="AU143" s="374"/>
      <c r="AV143" s="374"/>
      <c r="AW143" s="374"/>
      <c r="AX143" s="374"/>
      <c r="AY143" s="374"/>
      <c r="AZ143" s="92"/>
      <c r="BA143" s="366"/>
      <c r="BB143" s="366"/>
      <c r="BC143" s="366"/>
      <c r="BD143" s="366"/>
      <c r="BE143" s="366"/>
      <c r="BF143" s="366"/>
    </row>
    <row r="144" spans="1:58" ht="13.5" hidden="1" customHeight="1" x14ac:dyDescent="0.15">
      <c r="A144" s="67" t="s">
        <v>111</v>
      </c>
      <c r="B144" s="374"/>
      <c r="C144" s="374"/>
      <c r="D144" s="374"/>
      <c r="E144" s="374"/>
      <c r="F144" s="374"/>
      <c r="G144" s="374"/>
      <c r="H144" s="374"/>
      <c r="I144" s="374"/>
      <c r="J144" s="374"/>
      <c r="K144" s="374"/>
      <c r="L144" s="374"/>
      <c r="M144" s="374"/>
      <c r="N144" s="374"/>
      <c r="O144" s="374"/>
      <c r="P144" s="374"/>
      <c r="Q144" s="374"/>
      <c r="R144" s="374"/>
      <c r="S144" s="374"/>
      <c r="T144" s="374"/>
      <c r="U144" s="374"/>
      <c r="V144" s="374"/>
      <c r="W144" s="374"/>
      <c r="X144" s="374"/>
      <c r="Y144" s="374"/>
      <c r="Z144" s="374"/>
      <c r="AA144" s="374"/>
      <c r="AB144" s="374"/>
      <c r="AC144" s="374"/>
      <c r="AD144" s="374"/>
      <c r="AE144" s="374"/>
      <c r="AF144" s="374"/>
      <c r="AG144" s="374"/>
      <c r="AH144" s="374"/>
      <c r="AI144" s="374"/>
      <c r="AJ144" s="374"/>
      <c r="AK144" s="374"/>
      <c r="AL144" s="374"/>
      <c r="AM144" s="374"/>
      <c r="AN144" s="374"/>
      <c r="AO144" s="374"/>
      <c r="AP144" s="374"/>
      <c r="AQ144" s="374"/>
      <c r="AR144" s="374"/>
      <c r="AS144" s="374"/>
      <c r="AT144" s="374"/>
      <c r="AU144" s="374"/>
      <c r="AV144" s="374"/>
      <c r="AW144" s="374"/>
      <c r="AX144" s="374"/>
      <c r="AY144" s="374"/>
      <c r="AZ144" s="92"/>
      <c r="BA144" s="366"/>
      <c r="BB144" s="366"/>
      <c r="BC144" s="366"/>
      <c r="BD144" s="366"/>
      <c r="BE144" s="366"/>
      <c r="BF144" s="366"/>
    </row>
    <row r="145" spans="1:58" ht="13.5" hidden="1" customHeight="1" x14ac:dyDescent="0.15">
      <c r="A145" s="67" t="s">
        <v>112</v>
      </c>
      <c r="B145" s="374"/>
      <c r="C145" s="374"/>
      <c r="D145" s="374"/>
      <c r="E145" s="374"/>
      <c r="F145" s="374"/>
      <c r="G145" s="374"/>
      <c r="H145" s="374"/>
      <c r="I145" s="374"/>
      <c r="J145" s="374"/>
      <c r="K145" s="374"/>
      <c r="L145" s="374"/>
      <c r="M145" s="374"/>
      <c r="N145" s="374"/>
      <c r="O145" s="374"/>
      <c r="P145" s="374"/>
      <c r="Q145" s="374"/>
      <c r="R145" s="374"/>
      <c r="S145" s="374"/>
      <c r="T145" s="374"/>
      <c r="U145" s="374"/>
      <c r="V145" s="374"/>
      <c r="W145" s="374"/>
      <c r="X145" s="374"/>
      <c r="Y145" s="374"/>
      <c r="Z145" s="374"/>
      <c r="AA145" s="374"/>
      <c r="AB145" s="374"/>
      <c r="AC145" s="374"/>
      <c r="AD145" s="374"/>
      <c r="AE145" s="374"/>
      <c r="AF145" s="374"/>
      <c r="AG145" s="374"/>
      <c r="AH145" s="374"/>
      <c r="AI145" s="374"/>
      <c r="AJ145" s="374"/>
      <c r="AK145" s="374"/>
      <c r="AL145" s="374"/>
      <c r="AM145" s="374"/>
      <c r="AN145" s="374"/>
      <c r="AO145" s="374"/>
      <c r="AP145" s="374"/>
      <c r="AQ145" s="374"/>
      <c r="AR145" s="374"/>
      <c r="AS145" s="374"/>
      <c r="AT145" s="374"/>
      <c r="AU145" s="374"/>
      <c r="AV145" s="374"/>
      <c r="AW145" s="374"/>
      <c r="AX145" s="374"/>
      <c r="AY145" s="374"/>
      <c r="AZ145" s="92"/>
      <c r="BA145" s="366"/>
      <c r="BB145" s="366"/>
      <c r="BC145" s="366"/>
      <c r="BD145" s="366"/>
      <c r="BE145" s="366"/>
      <c r="BF145" s="366"/>
    </row>
    <row r="146" spans="1:58" ht="13.5" hidden="1" customHeight="1" x14ac:dyDescent="0.15">
      <c r="A146" s="67" t="s">
        <v>113</v>
      </c>
      <c r="B146" s="374"/>
      <c r="C146" s="374"/>
      <c r="D146" s="374"/>
      <c r="E146" s="374"/>
      <c r="F146" s="374"/>
      <c r="G146" s="374"/>
      <c r="H146" s="374"/>
      <c r="I146" s="374"/>
      <c r="J146" s="374"/>
      <c r="K146" s="374"/>
      <c r="L146" s="374"/>
      <c r="M146" s="374"/>
      <c r="N146" s="374"/>
      <c r="O146" s="374"/>
      <c r="P146" s="374"/>
      <c r="Q146" s="374"/>
      <c r="R146" s="374"/>
      <c r="S146" s="374"/>
      <c r="T146" s="374"/>
      <c r="U146" s="374"/>
      <c r="V146" s="374"/>
      <c r="W146" s="374"/>
      <c r="X146" s="374"/>
      <c r="Y146" s="374"/>
      <c r="Z146" s="374"/>
      <c r="AA146" s="374"/>
      <c r="AB146" s="374"/>
      <c r="AC146" s="374"/>
      <c r="AD146" s="374"/>
      <c r="AE146" s="374"/>
      <c r="AF146" s="374"/>
      <c r="AG146" s="374"/>
      <c r="AH146" s="374"/>
      <c r="AI146" s="374"/>
      <c r="AJ146" s="374"/>
      <c r="AK146" s="374"/>
      <c r="AL146" s="374"/>
      <c r="AM146" s="374"/>
      <c r="AN146" s="374"/>
      <c r="AO146" s="374"/>
      <c r="AP146" s="374"/>
      <c r="AQ146" s="374"/>
      <c r="AR146" s="374"/>
      <c r="AS146" s="374"/>
      <c r="AT146" s="374"/>
      <c r="AU146" s="374"/>
      <c r="AV146" s="374"/>
      <c r="AW146" s="374"/>
      <c r="AX146" s="374"/>
      <c r="AY146" s="374"/>
      <c r="AZ146" s="92"/>
      <c r="BA146" s="366"/>
      <c r="BB146" s="366"/>
      <c r="BC146" s="366"/>
      <c r="BD146" s="366"/>
      <c r="BE146" s="366"/>
      <c r="BF146" s="366"/>
    </row>
    <row r="147" spans="1:58" ht="13.5" hidden="1" customHeight="1" x14ac:dyDescent="0.15">
      <c r="A147" s="67" t="s">
        <v>114</v>
      </c>
      <c r="B147" s="374"/>
      <c r="C147" s="374"/>
      <c r="D147" s="374"/>
      <c r="E147" s="374"/>
      <c r="F147" s="374"/>
      <c r="G147" s="374"/>
      <c r="H147" s="374"/>
      <c r="I147" s="374"/>
      <c r="J147" s="374"/>
      <c r="K147" s="374"/>
      <c r="L147" s="374"/>
      <c r="M147" s="374"/>
      <c r="N147" s="374"/>
      <c r="O147" s="374"/>
      <c r="P147" s="374"/>
      <c r="Q147" s="374"/>
      <c r="R147" s="374"/>
      <c r="S147" s="374"/>
      <c r="T147" s="374"/>
      <c r="U147" s="374"/>
      <c r="V147" s="374"/>
      <c r="W147" s="374"/>
      <c r="X147" s="374"/>
      <c r="Y147" s="374"/>
      <c r="Z147" s="374"/>
      <c r="AA147" s="374"/>
      <c r="AB147" s="374"/>
      <c r="AC147" s="374"/>
      <c r="AD147" s="374"/>
      <c r="AE147" s="374"/>
      <c r="AF147" s="374"/>
      <c r="AG147" s="374"/>
      <c r="AH147" s="374"/>
      <c r="AI147" s="374"/>
      <c r="AJ147" s="374"/>
      <c r="AK147" s="374"/>
      <c r="AL147" s="374"/>
      <c r="AM147" s="374"/>
      <c r="AN147" s="374"/>
      <c r="AO147" s="374"/>
      <c r="AP147" s="374"/>
      <c r="AQ147" s="374"/>
      <c r="AR147" s="374"/>
      <c r="AS147" s="374"/>
      <c r="AT147" s="374"/>
      <c r="AU147" s="374"/>
      <c r="AV147" s="374"/>
      <c r="AW147" s="374"/>
      <c r="AX147" s="374"/>
      <c r="AY147" s="374"/>
      <c r="AZ147" s="92"/>
      <c r="BA147" s="366"/>
      <c r="BB147" s="366"/>
      <c r="BC147" s="366"/>
      <c r="BD147" s="366"/>
      <c r="BE147" s="366"/>
      <c r="BF147" s="366"/>
    </row>
    <row r="148" spans="1:58" ht="13.5" hidden="1" customHeight="1" x14ac:dyDescent="0.15">
      <c r="A148" s="67" t="s">
        <v>115</v>
      </c>
      <c r="B148" s="374"/>
      <c r="C148" s="374"/>
      <c r="D148" s="374"/>
      <c r="E148" s="374"/>
      <c r="F148" s="374"/>
      <c r="G148" s="374"/>
      <c r="H148" s="374"/>
      <c r="I148" s="374"/>
      <c r="J148" s="374"/>
      <c r="K148" s="374"/>
      <c r="L148" s="374"/>
      <c r="M148" s="374"/>
      <c r="N148" s="374"/>
      <c r="O148" s="374"/>
      <c r="P148" s="374"/>
      <c r="Q148" s="374"/>
      <c r="R148" s="374"/>
      <c r="S148" s="374"/>
      <c r="T148" s="374"/>
      <c r="U148" s="374"/>
      <c r="V148" s="374"/>
      <c r="W148" s="374"/>
      <c r="X148" s="374"/>
      <c r="Y148" s="374"/>
      <c r="Z148" s="374"/>
      <c r="AA148" s="374"/>
      <c r="AB148" s="374"/>
      <c r="AC148" s="374"/>
      <c r="AD148" s="374"/>
      <c r="AE148" s="374"/>
      <c r="AF148" s="374"/>
      <c r="AG148" s="374"/>
      <c r="AH148" s="374"/>
      <c r="AI148" s="374"/>
      <c r="AJ148" s="374"/>
      <c r="AK148" s="374"/>
      <c r="AL148" s="374"/>
      <c r="AM148" s="374"/>
      <c r="AN148" s="374"/>
      <c r="AO148" s="374"/>
      <c r="AP148" s="374"/>
      <c r="AQ148" s="374"/>
      <c r="AR148" s="374"/>
      <c r="AS148" s="374"/>
      <c r="AT148" s="374"/>
      <c r="AU148" s="374"/>
      <c r="AV148" s="374"/>
      <c r="AW148" s="374"/>
      <c r="AX148" s="374"/>
      <c r="AY148" s="374"/>
      <c r="AZ148" s="92"/>
      <c r="BA148" s="366"/>
      <c r="BB148" s="366"/>
      <c r="BC148" s="366"/>
      <c r="BD148" s="366"/>
      <c r="BE148" s="366"/>
      <c r="BF148" s="366"/>
    </row>
    <row r="149" spans="1:58" ht="13.5" hidden="1" customHeight="1" x14ac:dyDescent="0.15">
      <c r="A149" s="68" t="s">
        <v>42</v>
      </c>
      <c r="B149" s="374"/>
      <c r="C149" s="374"/>
      <c r="D149" s="374"/>
      <c r="E149" s="374"/>
      <c r="F149" s="374"/>
      <c r="G149" s="374"/>
      <c r="H149" s="374"/>
      <c r="I149" s="374"/>
      <c r="J149" s="374"/>
      <c r="K149" s="374"/>
      <c r="L149" s="374"/>
      <c r="M149" s="374"/>
      <c r="N149" s="374"/>
      <c r="O149" s="374"/>
      <c r="P149" s="374"/>
      <c r="Q149" s="374"/>
      <c r="R149" s="374"/>
      <c r="S149" s="374"/>
      <c r="T149" s="374"/>
      <c r="U149" s="374"/>
      <c r="V149" s="374"/>
      <c r="W149" s="374"/>
      <c r="X149" s="374"/>
      <c r="Y149" s="374"/>
      <c r="Z149" s="374"/>
      <c r="AA149" s="374"/>
      <c r="AB149" s="374"/>
      <c r="AC149" s="374"/>
      <c r="AD149" s="374"/>
      <c r="AE149" s="374"/>
      <c r="AF149" s="374"/>
      <c r="AG149" s="374"/>
      <c r="AH149" s="374"/>
      <c r="AI149" s="374"/>
      <c r="AJ149" s="374"/>
      <c r="AK149" s="374"/>
      <c r="AL149" s="374"/>
      <c r="AM149" s="374"/>
      <c r="AN149" s="374"/>
      <c r="AO149" s="366"/>
      <c r="AP149" s="366"/>
      <c r="AQ149" s="374"/>
      <c r="AR149" s="374"/>
      <c r="AS149" s="374"/>
      <c r="AT149" s="374"/>
      <c r="AU149" s="374"/>
      <c r="AV149" s="374"/>
      <c r="AW149" s="374"/>
      <c r="AX149" s="374"/>
      <c r="AY149" s="374"/>
      <c r="AZ149" s="92"/>
      <c r="BA149" s="366"/>
      <c r="BB149" s="366"/>
      <c r="BC149" s="366"/>
      <c r="BD149" s="366"/>
      <c r="BE149" s="366"/>
      <c r="BF149" s="366"/>
    </row>
    <row r="150" spans="1:58" ht="13.5" hidden="1" customHeight="1" x14ac:dyDescent="0.15"/>
    <row r="151" spans="1:58" ht="13.5" hidden="1" customHeight="1" x14ac:dyDescent="0.15">
      <c r="A151" s="369" t="s">
        <v>61</v>
      </c>
      <c r="B151" s="370" t="s">
        <v>143</v>
      </c>
      <c r="C151" s="370"/>
      <c r="D151" s="370"/>
      <c r="E151" s="370"/>
      <c r="F151" s="370"/>
      <c r="G151" s="370"/>
      <c r="H151" s="370"/>
      <c r="I151" s="370"/>
      <c r="J151" s="370"/>
      <c r="K151" s="370"/>
      <c r="L151" s="370"/>
      <c r="M151" s="370"/>
      <c r="N151" s="370"/>
      <c r="O151" s="370"/>
      <c r="P151" s="370"/>
      <c r="Q151" s="370"/>
      <c r="R151" s="370"/>
      <c r="S151" s="370"/>
      <c r="T151" s="370" t="s">
        <v>129</v>
      </c>
      <c r="U151" s="370"/>
      <c r="V151" s="370"/>
      <c r="W151" s="370"/>
      <c r="X151" s="370"/>
      <c r="Y151" s="370"/>
      <c r="Z151" s="370"/>
      <c r="AA151" s="370"/>
      <c r="AB151" s="370"/>
      <c r="AC151" s="370" t="s">
        <v>130</v>
      </c>
      <c r="AD151" s="370"/>
      <c r="AE151" s="370"/>
      <c r="AF151" s="370"/>
      <c r="AG151" s="370"/>
      <c r="AH151" s="370"/>
      <c r="AI151" s="370"/>
      <c r="AJ151" s="370"/>
      <c r="AK151" s="370"/>
      <c r="AL151" s="370"/>
      <c r="AM151" s="370"/>
      <c r="AN151" s="370"/>
      <c r="AO151" s="370"/>
      <c r="AP151" s="370"/>
      <c r="AQ151" s="369" t="s">
        <v>131</v>
      </c>
      <c r="AR151" s="369"/>
      <c r="AS151" s="369"/>
      <c r="AT151" s="369" t="s">
        <v>132</v>
      </c>
      <c r="AU151" s="369"/>
      <c r="AV151" s="369"/>
      <c r="AW151" s="370" t="s">
        <v>42</v>
      </c>
      <c r="AX151" s="370"/>
      <c r="AY151" s="370"/>
      <c r="AZ151" s="370" t="s">
        <v>133</v>
      </c>
      <c r="BA151" s="369" t="s">
        <v>134</v>
      </c>
      <c r="BB151" s="369"/>
      <c r="BC151" s="369"/>
    </row>
    <row r="152" spans="1:58" ht="13.5" hidden="1" customHeight="1" x14ac:dyDescent="0.15">
      <c r="A152" s="369"/>
      <c r="B152" s="370"/>
      <c r="C152" s="370"/>
      <c r="D152" s="370"/>
      <c r="E152" s="370"/>
      <c r="F152" s="370"/>
      <c r="G152" s="370"/>
      <c r="H152" s="370"/>
      <c r="I152" s="370"/>
      <c r="J152" s="370"/>
      <c r="K152" s="370"/>
      <c r="L152" s="370"/>
      <c r="M152" s="370"/>
      <c r="N152" s="370"/>
      <c r="O152" s="370"/>
      <c r="P152" s="370"/>
      <c r="Q152" s="370"/>
      <c r="R152" s="370"/>
      <c r="S152" s="370"/>
      <c r="T152" s="370"/>
      <c r="U152" s="370"/>
      <c r="V152" s="370"/>
      <c r="W152" s="370"/>
      <c r="X152" s="370"/>
      <c r="Y152" s="370"/>
      <c r="Z152" s="370"/>
      <c r="AA152" s="370"/>
      <c r="AB152" s="370"/>
      <c r="AC152" s="370" t="s">
        <v>144</v>
      </c>
      <c r="AD152" s="370"/>
      <c r="AE152" s="370"/>
      <c r="AF152" s="370"/>
      <c r="AG152" s="370"/>
      <c r="AH152" s="370"/>
      <c r="AI152" s="370"/>
      <c r="AJ152" s="370" t="s">
        <v>25</v>
      </c>
      <c r="AK152" s="370"/>
      <c r="AL152" s="370"/>
      <c r="AM152" s="370"/>
      <c r="AN152" s="370"/>
      <c r="AO152" s="370"/>
      <c r="AP152" s="370"/>
      <c r="AQ152" s="370" t="s">
        <v>137</v>
      </c>
      <c r="AR152" s="370"/>
      <c r="AS152" s="370"/>
      <c r="AT152" s="369"/>
      <c r="AU152" s="371"/>
      <c r="AV152" s="369"/>
      <c r="AW152" s="370"/>
      <c r="AX152" s="371"/>
      <c r="AY152" s="370"/>
      <c r="AZ152" s="370"/>
      <c r="BA152" s="369"/>
      <c r="BB152" s="371"/>
      <c r="BC152" s="369"/>
    </row>
    <row r="153" spans="1:58" ht="13.5" hidden="1" customHeight="1" x14ac:dyDescent="0.15">
      <c r="A153" s="369"/>
      <c r="B153" s="370" t="s">
        <v>42</v>
      </c>
      <c r="C153" s="370"/>
      <c r="D153" s="370"/>
      <c r="E153" s="370"/>
      <c r="F153" s="370"/>
      <c r="G153" s="370"/>
      <c r="H153" s="370" t="s">
        <v>138</v>
      </c>
      <c r="I153" s="370"/>
      <c r="J153" s="370"/>
      <c r="K153" s="370"/>
      <c r="L153" s="370"/>
      <c r="M153" s="370"/>
      <c r="N153" s="370" t="s">
        <v>139</v>
      </c>
      <c r="O153" s="370"/>
      <c r="P153" s="370"/>
      <c r="Q153" s="370"/>
      <c r="R153" s="370"/>
      <c r="S153" s="370"/>
      <c r="T153" s="370" t="s">
        <v>42</v>
      </c>
      <c r="U153" s="370"/>
      <c r="V153" s="370"/>
      <c r="W153" s="370" t="s">
        <v>138</v>
      </c>
      <c r="X153" s="370"/>
      <c r="Y153" s="370"/>
      <c r="Z153" s="370" t="s">
        <v>139</v>
      </c>
      <c r="AA153" s="370"/>
      <c r="AB153" s="370"/>
      <c r="AC153" s="370" t="s">
        <v>42</v>
      </c>
      <c r="AD153" s="370"/>
      <c r="AE153" s="370"/>
      <c r="AF153" s="370" t="s">
        <v>138</v>
      </c>
      <c r="AG153" s="370"/>
      <c r="AH153" s="370" t="s">
        <v>139</v>
      </c>
      <c r="AI153" s="370"/>
      <c r="AJ153" s="370" t="s">
        <v>42</v>
      </c>
      <c r="AK153" s="370"/>
      <c r="AL153" s="370"/>
      <c r="AM153" s="370" t="s">
        <v>138</v>
      </c>
      <c r="AN153" s="370"/>
      <c r="AO153" s="370" t="s">
        <v>139</v>
      </c>
      <c r="AP153" s="370"/>
      <c r="AQ153" s="370"/>
      <c r="AR153" s="370"/>
      <c r="AS153" s="370"/>
      <c r="AT153" s="369"/>
      <c r="AU153" s="369"/>
      <c r="AV153" s="369"/>
      <c r="AW153" s="370"/>
      <c r="AX153" s="370"/>
      <c r="AY153" s="370"/>
      <c r="AZ153" s="370"/>
      <c r="BA153" s="369"/>
      <c r="BB153" s="371"/>
      <c r="BC153" s="369"/>
    </row>
    <row r="154" spans="1:58" ht="13.5" hidden="1" customHeight="1" x14ac:dyDescent="0.15">
      <c r="A154" s="369"/>
      <c r="B154" s="367" t="s">
        <v>140</v>
      </c>
      <c r="C154" s="367"/>
      <c r="D154" s="367"/>
      <c r="E154" s="368" t="s">
        <v>145</v>
      </c>
      <c r="F154" s="368"/>
      <c r="G154" s="368"/>
      <c r="H154" s="367" t="s">
        <v>140</v>
      </c>
      <c r="I154" s="367"/>
      <c r="J154" s="367"/>
      <c r="K154" s="368" t="s">
        <v>145</v>
      </c>
      <c r="L154" s="368"/>
      <c r="M154" s="368"/>
      <c r="N154" s="367" t="s">
        <v>140</v>
      </c>
      <c r="O154" s="367"/>
      <c r="P154" s="367"/>
      <c r="Q154" s="368" t="s">
        <v>145</v>
      </c>
      <c r="R154" s="368"/>
      <c r="S154" s="368"/>
      <c r="T154" s="367" t="s">
        <v>140</v>
      </c>
      <c r="U154" s="367"/>
      <c r="V154" s="367"/>
      <c r="W154" s="367" t="s">
        <v>140</v>
      </c>
      <c r="X154" s="367"/>
      <c r="Y154" s="367"/>
      <c r="Z154" s="367" t="s">
        <v>140</v>
      </c>
      <c r="AA154" s="367"/>
      <c r="AB154" s="367"/>
      <c r="AC154" s="367" t="s">
        <v>140</v>
      </c>
      <c r="AD154" s="367"/>
      <c r="AE154" s="367"/>
      <c r="AF154" s="367" t="s">
        <v>140</v>
      </c>
      <c r="AG154" s="367"/>
      <c r="AH154" s="367" t="s">
        <v>140</v>
      </c>
      <c r="AI154" s="367"/>
      <c r="AJ154" s="367" t="s">
        <v>140</v>
      </c>
      <c r="AK154" s="367"/>
      <c r="AL154" s="367"/>
      <c r="AM154" s="367" t="s">
        <v>140</v>
      </c>
      <c r="AN154" s="367"/>
      <c r="AO154" s="367" t="s">
        <v>140</v>
      </c>
      <c r="AP154" s="367"/>
      <c r="AQ154" s="367" t="s">
        <v>140</v>
      </c>
      <c r="AR154" s="367"/>
      <c r="AS154" s="367"/>
      <c r="AT154" s="367" t="s">
        <v>140</v>
      </c>
      <c r="AU154" s="367"/>
      <c r="AV154" s="367"/>
      <c r="AW154" s="367" t="s">
        <v>140</v>
      </c>
      <c r="AX154" s="367"/>
      <c r="AY154" s="367"/>
      <c r="AZ154" s="370"/>
      <c r="BA154" s="369"/>
      <c r="BB154" s="369"/>
      <c r="BC154" s="369"/>
    </row>
    <row r="155" spans="1:58" ht="13.5" hidden="1" customHeight="1" x14ac:dyDescent="0.15">
      <c r="A155" s="58" t="s">
        <v>105</v>
      </c>
      <c r="B155" s="366"/>
      <c r="C155" s="366"/>
      <c r="D155" s="366"/>
      <c r="E155" s="366"/>
      <c r="F155" s="366"/>
      <c r="G155" s="366"/>
      <c r="H155" s="366"/>
      <c r="I155" s="366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6"/>
      <c r="AC155" s="366"/>
      <c r="AD155" s="366"/>
      <c r="AE155" s="366"/>
      <c r="AF155" s="366"/>
      <c r="AG155" s="366"/>
      <c r="AH155" s="366"/>
      <c r="AI155" s="366"/>
      <c r="AJ155" s="366"/>
      <c r="AK155" s="366"/>
      <c r="AL155" s="366"/>
      <c r="AM155" s="366"/>
      <c r="AN155" s="366"/>
      <c r="AO155" s="366"/>
      <c r="AP155" s="366"/>
      <c r="AQ155" s="366"/>
      <c r="AR155" s="366"/>
      <c r="AS155" s="366"/>
      <c r="AT155" s="366"/>
      <c r="AU155" s="366"/>
      <c r="AV155" s="366"/>
      <c r="AW155" s="366"/>
      <c r="AX155" s="366"/>
      <c r="AY155" s="366"/>
      <c r="AZ155" s="91"/>
      <c r="BA155" s="366"/>
      <c r="BB155" s="366"/>
      <c r="BC155" s="366"/>
    </row>
    <row r="156" spans="1:58" ht="13.5" hidden="1" customHeight="1" x14ac:dyDescent="0.15">
      <c r="A156" s="58" t="s">
        <v>106</v>
      </c>
      <c r="B156" s="366"/>
      <c r="C156" s="366"/>
      <c r="D156" s="366"/>
      <c r="E156" s="366"/>
      <c r="F156" s="366"/>
      <c r="G156" s="366"/>
      <c r="H156" s="366"/>
      <c r="I156" s="366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6"/>
      <c r="AC156" s="366"/>
      <c r="AD156" s="366"/>
      <c r="AE156" s="366"/>
      <c r="AF156" s="366"/>
      <c r="AG156" s="366"/>
      <c r="AH156" s="366"/>
      <c r="AI156" s="366"/>
      <c r="AJ156" s="366"/>
      <c r="AK156" s="366"/>
      <c r="AL156" s="366"/>
      <c r="AM156" s="366"/>
      <c r="AN156" s="366"/>
      <c r="AO156" s="366"/>
      <c r="AP156" s="366"/>
      <c r="AQ156" s="366"/>
      <c r="AR156" s="366"/>
      <c r="AS156" s="366"/>
      <c r="AT156" s="366"/>
      <c r="AU156" s="366"/>
      <c r="AV156" s="366"/>
      <c r="AW156" s="366"/>
      <c r="AX156" s="366"/>
      <c r="AY156" s="366"/>
      <c r="AZ156" s="91"/>
      <c r="BA156" s="366"/>
      <c r="BB156" s="366"/>
      <c r="BC156" s="366"/>
    </row>
    <row r="157" spans="1:58" ht="13.5" hidden="1" customHeight="1" x14ac:dyDescent="0.15">
      <c r="A157" s="58" t="s">
        <v>107</v>
      </c>
      <c r="B157" s="366"/>
      <c r="C157" s="366"/>
      <c r="D157" s="366"/>
      <c r="E157" s="366"/>
      <c r="F157" s="366"/>
      <c r="G157" s="366"/>
      <c r="H157" s="366"/>
      <c r="I157" s="366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6"/>
      <c r="AC157" s="366"/>
      <c r="AD157" s="366"/>
      <c r="AE157" s="366"/>
      <c r="AF157" s="366"/>
      <c r="AG157" s="366"/>
      <c r="AH157" s="366"/>
      <c r="AI157" s="366"/>
      <c r="AJ157" s="366"/>
      <c r="AK157" s="366"/>
      <c r="AL157" s="366"/>
      <c r="AM157" s="366"/>
      <c r="AN157" s="366"/>
      <c r="AO157" s="366"/>
      <c r="AP157" s="366"/>
      <c r="AQ157" s="366"/>
      <c r="AR157" s="366"/>
      <c r="AS157" s="366"/>
      <c r="AT157" s="366"/>
      <c r="AU157" s="366"/>
      <c r="AV157" s="366"/>
      <c r="AW157" s="366"/>
      <c r="AX157" s="366"/>
      <c r="AY157" s="366"/>
      <c r="AZ157" s="91"/>
      <c r="BA157" s="366"/>
      <c r="BB157" s="366"/>
      <c r="BC157" s="366"/>
    </row>
    <row r="158" spans="1:58" ht="13.5" hidden="1" customHeight="1" x14ac:dyDescent="0.15">
      <c r="A158" s="58" t="s">
        <v>108</v>
      </c>
      <c r="B158" s="366"/>
      <c r="C158" s="366"/>
      <c r="D158" s="366"/>
      <c r="E158" s="366"/>
      <c r="F158" s="366"/>
      <c r="G158" s="366"/>
      <c r="H158" s="366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6"/>
      <c r="AC158" s="366"/>
      <c r="AD158" s="366"/>
      <c r="AE158" s="366"/>
      <c r="AF158" s="366"/>
      <c r="AG158" s="366"/>
      <c r="AH158" s="366"/>
      <c r="AI158" s="366"/>
      <c r="AJ158" s="366"/>
      <c r="AK158" s="366"/>
      <c r="AL158" s="366"/>
      <c r="AM158" s="366"/>
      <c r="AN158" s="366"/>
      <c r="AO158" s="366"/>
      <c r="AP158" s="366"/>
      <c r="AQ158" s="366"/>
      <c r="AR158" s="366"/>
      <c r="AS158" s="366"/>
      <c r="AT158" s="366"/>
      <c r="AU158" s="366"/>
      <c r="AV158" s="366"/>
      <c r="AW158" s="366"/>
      <c r="AX158" s="366"/>
      <c r="AY158" s="366"/>
      <c r="AZ158" s="91"/>
      <c r="BA158" s="366"/>
      <c r="BB158" s="366"/>
      <c r="BC158" s="366"/>
    </row>
    <row r="159" spans="1:58" ht="13.5" hidden="1" customHeight="1" x14ac:dyDescent="0.15">
      <c r="A159" s="58" t="s">
        <v>109</v>
      </c>
      <c r="B159" s="366"/>
      <c r="C159" s="366"/>
      <c r="D159" s="366"/>
      <c r="E159" s="366"/>
      <c r="F159" s="366"/>
      <c r="G159" s="366"/>
      <c r="H159" s="366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  <c r="X159" s="366"/>
      <c r="Y159" s="366"/>
      <c r="Z159" s="366"/>
      <c r="AA159" s="366"/>
      <c r="AB159" s="366"/>
      <c r="AC159" s="366"/>
      <c r="AD159" s="366"/>
      <c r="AE159" s="366"/>
      <c r="AF159" s="366"/>
      <c r="AG159" s="366"/>
      <c r="AH159" s="366"/>
      <c r="AI159" s="366"/>
      <c r="AJ159" s="366"/>
      <c r="AK159" s="366"/>
      <c r="AL159" s="366"/>
      <c r="AM159" s="366"/>
      <c r="AN159" s="366"/>
      <c r="AO159" s="366"/>
      <c r="AP159" s="366"/>
      <c r="AQ159" s="366"/>
      <c r="AR159" s="366"/>
      <c r="AS159" s="366"/>
      <c r="AT159" s="366"/>
      <c r="AU159" s="366"/>
      <c r="AV159" s="366"/>
      <c r="AW159" s="366"/>
      <c r="AX159" s="366"/>
      <c r="AY159" s="366"/>
      <c r="AZ159" s="91"/>
      <c r="BA159" s="366"/>
      <c r="BB159" s="366"/>
      <c r="BC159" s="366"/>
    </row>
    <row r="160" spans="1:58" ht="13.5" hidden="1" customHeight="1" x14ac:dyDescent="0.15">
      <c r="A160" s="69" t="s">
        <v>42</v>
      </c>
      <c r="B160" s="372"/>
      <c r="C160" s="372"/>
      <c r="D160" s="372"/>
      <c r="E160" s="372"/>
      <c r="F160" s="372"/>
      <c r="G160" s="372"/>
      <c r="H160" s="372"/>
      <c r="I160" s="372"/>
      <c r="J160" s="372"/>
      <c r="K160" s="372"/>
      <c r="L160" s="372"/>
      <c r="M160" s="372"/>
      <c r="N160" s="372"/>
      <c r="O160" s="372"/>
      <c r="P160" s="372"/>
      <c r="Q160" s="372"/>
      <c r="R160" s="372"/>
      <c r="S160" s="372"/>
      <c r="T160" s="372"/>
      <c r="U160" s="372"/>
      <c r="V160" s="372"/>
      <c r="W160" s="372"/>
      <c r="X160" s="372"/>
      <c r="Y160" s="372"/>
      <c r="Z160" s="372"/>
      <c r="AA160" s="372"/>
      <c r="AB160" s="372"/>
      <c r="AC160" s="372"/>
      <c r="AD160" s="372"/>
      <c r="AE160" s="372"/>
      <c r="AF160" s="372"/>
      <c r="AG160" s="372"/>
      <c r="AH160" s="372"/>
      <c r="AI160" s="372"/>
      <c r="AJ160" s="372"/>
      <c r="AK160" s="372"/>
      <c r="AL160" s="372"/>
      <c r="AM160" s="372"/>
      <c r="AN160" s="372"/>
      <c r="AO160" s="372"/>
      <c r="AP160" s="372"/>
      <c r="AQ160" s="372"/>
      <c r="AR160" s="372"/>
      <c r="AS160" s="372"/>
      <c r="AT160" s="372"/>
      <c r="AU160" s="372"/>
      <c r="AV160" s="372"/>
      <c r="AW160" s="366"/>
      <c r="AX160" s="366"/>
      <c r="AY160" s="366"/>
      <c r="AZ160" s="91"/>
      <c r="BA160" s="366"/>
      <c r="BB160" s="366"/>
      <c r="BC160" s="366"/>
    </row>
    <row r="161" spans="1:56" ht="13.5" hidden="1" customHeight="1" x14ac:dyDescent="0.15"/>
    <row r="162" spans="1:56" ht="13.5" hidden="1" customHeight="1" x14ac:dyDescent="0.15">
      <c r="A162" s="369" t="s">
        <v>61</v>
      </c>
      <c r="B162" s="370" t="s">
        <v>146</v>
      </c>
      <c r="C162" s="370"/>
      <c r="D162" s="370"/>
      <c r="E162" s="370"/>
      <c r="F162" s="370"/>
      <c r="G162" s="370"/>
      <c r="H162" s="370"/>
      <c r="I162" s="370"/>
      <c r="J162" s="370"/>
      <c r="K162" s="370"/>
      <c r="L162" s="370"/>
      <c r="M162" s="370"/>
      <c r="N162" s="370"/>
      <c r="O162" s="370"/>
      <c r="P162" s="370"/>
      <c r="Q162" s="370"/>
      <c r="R162" s="370"/>
      <c r="S162" s="370"/>
      <c r="T162" s="370" t="s">
        <v>129</v>
      </c>
      <c r="U162" s="370"/>
      <c r="V162" s="370"/>
      <c r="W162" s="370"/>
      <c r="X162" s="370"/>
      <c r="Y162" s="370"/>
      <c r="Z162" s="370"/>
      <c r="AA162" s="370"/>
      <c r="AB162" s="370"/>
      <c r="AC162" s="370" t="s">
        <v>130</v>
      </c>
      <c r="AD162" s="370"/>
      <c r="AE162" s="370"/>
      <c r="AF162" s="370"/>
      <c r="AG162" s="370"/>
      <c r="AH162" s="370"/>
      <c r="AI162" s="370"/>
      <c r="AJ162" s="369" t="s">
        <v>131</v>
      </c>
      <c r="AK162" s="369"/>
      <c r="AL162" s="369"/>
      <c r="AM162" s="369" t="s">
        <v>132</v>
      </c>
      <c r="AN162" s="369"/>
      <c r="AO162" s="369"/>
      <c r="AP162" s="370" t="s">
        <v>42</v>
      </c>
      <c r="AQ162" s="370"/>
      <c r="AR162" s="370"/>
      <c r="AS162" s="370" t="s">
        <v>133</v>
      </c>
      <c r="AT162" s="370"/>
      <c r="AU162" s="370"/>
      <c r="AV162" s="370"/>
      <c r="AW162" s="369" t="s">
        <v>134</v>
      </c>
      <c r="AX162" s="369"/>
      <c r="AY162" s="369"/>
      <c r="AZ162" s="70"/>
      <c r="BA162" s="120"/>
      <c r="BB162" s="71"/>
      <c r="BC162" s="72"/>
      <c r="BD162" s="71"/>
    </row>
    <row r="163" spans="1:56" ht="13.5" hidden="1" customHeight="1" x14ac:dyDescent="0.15">
      <c r="A163" s="369"/>
      <c r="B163" s="370"/>
      <c r="C163" s="370"/>
      <c r="D163" s="370"/>
      <c r="E163" s="370"/>
      <c r="F163" s="370"/>
      <c r="G163" s="370"/>
      <c r="H163" s="370"/>
      <c r="I163" s="370"/>
      <c r="J163" s="370"/>
      <c r="K163" s="370"/>
      <c r="L163" s="370"/>
      <c r="M163" s="370"/>
      <c r="N163" s="370"/>
      <c r="O163" s="370"/>
      <c r="P163" s="370"/>
      <c r="Q163" s="370"/>
      <c r="R163" s="370"/>
      <c r="S163" s="370"/>
      <c r="T163" s="370"/>
      <c r="U163" s="370"/>
      <c r="V163" s="370"/>
      <c r="W163" s="370"/>
      <c r="X163" s="370"/>
      <c r="Y163" s="370"/>
      <c r="Z163" s="370"/>
      <c r="AA163" s="370"/>
      <c r="AB163" s="370"/>
      <c r="AC163" s="370" t="s">
        <v>25</v>
      </c>
      <c r="AD163" s="370"/>
      <c r="AE163" s="370"/>
      <c r="AF163" s="370"/>
      <c r="AG163" s="370"/>
      <c r="AH163" s="370"/>
      <c r="AI163" s="370"/>
      <c r="AJ163" s="370" t="s">
        <v>137</v>
      </c>
      <c r="AK163" s="370"/>
      <c r="AL163" s="370"/>
      <c r="AM163" s="369"/>
      <c r="AN163" s="371"/>
      <c r="AO163" s="369"/>
      <c r="AP163" s="370"/>
      <c r="AQ163" s="371"/>
      <c r="AR163" s="370"/>
      <c r="AS163" s="370"/>
      <c r="AT163" s="371"/>
      <c r="AU163" s="371"/>
      <c r="AV163" s="370"/>
      <c r="AW163" s="369"/>
      <c r="AX163" s="371"/>
      <c r="AY163" s="369"/>
      <c r="AZ163" s="72"/>
      <c r="BA163" s="117"/>
      <c r="BB163" s="71"/>
      <c r="BC163" s="72"/>
      <c r="BD163" s="71"/>
    </row>
    <row r="164" spans="1:56" ht="13.5" hidden="1" customHeight="1" x14ac:dyDescent="0.15">
      <c r="A164" s="369"/>
      <c r="B164" s="370" t="s">
        <v>42</v>
      </c>
      <c r="C164" s="370"/>
      <c r="D164" s="370"/>
      <c r="E164" s="370"/>
      <c r="F164" s="370"/>
      <c r="G164" s="370"/>
      <c r="H164" s="370" t="s">
        <v>138</v>
      </c>
      <c r="I164" s="370"/>
      <c r="J164" s="370"/>
      <c r="K164" s="370"/>
      <c r="L164" s="370"/>
      <c r="M164" s="370"/>
      <c r="N164" s="370" t="s">
        <v>139</v>
      </c>
      <c r="O164" s="370"/>
      <c r="P164" s="370"/>
      <c r="Q164" s="370"/>
      <c r="R164" s="370"/>
      <c r="S164" s="370"/>
      <c r="T164" s="370" t="s">
        <v>42</v>
      </c>
      <c r="U164" s="370"/>
      <c r="V164" s="370"/>
      <c r="W164" s="370" t="s">
        <v>138</v>
      </c>
      <c r="X164" s="370"/>
      <c r="Y164" s="370"/>
      <c r="Z164" s="370" t="s">
        <v>139</v>
      </c>
      <c r="AA164" s="370"/>
      <c r="AB164" s="370"/>
      <c r="AC164" s="370" t="s">
        <v>42</v>
      </c>
      <c r="AD164" s="370"/>
      <c r="AE164" s="370"/>
      <c r="AF164" s="370" t="s">
        <v>138</v>
      </c>
      <c r="AG164" s="370"/>
      <c r="AH164" s="370" t="s">
        <v>139</v>
      </c>
      <c r="AI164" s="370"/>
      <c r="AJ164" s="370"/>
      <c r="AK164" s="370"/>
      <c r="AL164" s="370"/>
      <c r="AM164" s="369"/>
      <c r="AN164" s="369"/>
      <c r="AO164" s="369"/>
      <c r="AP164" s="370"/>
      <c r="AQ164" s="370"/>
      <c r="AR164" s="370"/>
      <c r="AS164" s="370"/>
      <c r="AT164" s="371"/>
      <c r="AU164" s="371"/>
      <c r="AV164" s="370"/>
      <c r="AW164" s="369"/>
      <c r="AX164" s="371"/>
      <c r="AY164" s="369"/>
      <c r="AZ164" s="72"/>
      <c r="BA164" s="117"/>
      <c r="BB164" s="71"/>
      <c r="BC164" s="72"/>
      <c r="BD164" s="71"/>
    </row>
    <row r="165" spans="1:56" ht="13.5" hidden="1" customHeight="1" x14ac:dyDescent="0.15">
      <c r="A165" s="369"/>
      <c r="B165" s="367" t="s">
        <v>140</v>
      </c>
      <c r="C165" s="367"/>
      <c r="D165" s="367"/>
      <c r="E165" s="368" t="s">
        <v>145</v>
      </c>
      <c r="F165" s="368"/>
      <c r="G165" s="368"/>
      <c r="H165" s="367" t="s">
        <v>140</v>
      </c>
      <c r="I165" s="367"/>
      <c r="J165" s="367"/>
      <c r="K165" s="368" t="s">
        <v>145</v>
      </c>
      <c r="L165" s="368"/>
      <c r="M165" s="368"/>
      <c r="N165" s="367" t="s">
        <v>140</v>
      </c>
      <c r="O165" s="367"/>
      <c r="P165" s="367"/>
      <c r="Q165" s="368" t="s">
        <v>145</v>
      </c>
      <c r="R165" s="368"/>
      <c r="S165" s="368"/>
      <c r="T165" s="367" t="s">
        <v>140</v>
      </c>
      <c r="U165" s="367"/>
      <c r="V165" s="367"/>
      <c r="W165" s="367" t="s">
        <v>140</v>
      </c>
      <c r="X165" s="367"/>
      <c r="Y165" s="367"/>
      <c r="Z165" s="367" t="s">
        <v>140</v>
      </c>
      <c r="AA165" s="367"/>
      <c r="AB165" s="367"/>
      <c r="AC165" s="367" t="s">
        <v>140</v>
      </c>
      <c r="AD165" s="367"/>
      <c r="AE165" s="367"/>
      <c r="AF165" s="367" t="s">
        <v>140</v>
      </c>
      <c r="AG165" s="367"/>
      <c r="AH165" s="367" t="s">
        <v>140</v>
      </c>
      <c r="AI165" s="367"/>
      <c r="AJ165" s="367" t="s">
        <v>140</v>
      </c>
      <c r="AK165" s="367"/>
      <c r="AL165" s="367"/>
      <c r="AM165" s="367" t="s">
        <v>140</v>
      </c>
      <c r="AN165" s="367"/>
      <c r="AO165" s="367"/>
      <c r="AP165" s="367" t="s">
        <v>140</v>
      </c>
      <c r="AQ165" s="367"/>
      <c r="AR165" s="367"/>
      <c r="AS165" s="370"/>
      <c r="AT165" s="370"/>
      <c r="AU165" s="370"/>
      <c r="AV165" s="370"/>
      <c r="AW165" s="369"/>
      <c r="AX165" s="369"/>
      <c r="AY165" s="369"/>
      <c r="AZ165" s="72"/>
      <c r="BA165" s="117"/>
      <c r="BB165" s="71"/>
      <c r="BC165" s="72"/>
      <c r="BD165" s="71"/>
    </row>
    <row r="166" spans="1:56" ht="13.5" hidden="1" customHeight="1" x14ac:dyDescent="0.15">
      <c r="A166" s="58" t="s">
        <v>105</v>
      </c>
      <c r="B166" s="366"/>
      <c r="C166" s="366"/>
      <c r="D166" s="366"/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6"/>
      <c r="AC166" s="366"/>
      <c r="AD166" s="366"/>
      <c r="AE166" s="366"/>
      <c r="AF166" s="366"/>
      <c r="AG166" s="366"/>
      <c r="AH166" s="366"/>
      <c r="AI166" s="366"/>
      <c r="AJ166" s="366"/>
      <c r="AK166" s="366"/>
      <c r="AL166" s="366"/>
      <c r="AM166" s="366"/>
      <c r="AN166" s="366"/>
      <c r="AO166" s="366"/>
      <c r="AP166" s="366"/>
      <c r="AQ166" s="366"/>
      <c r="AR166" s="366"/>
      <c r="AS166" s="366"/>
      <c r="AT166" s="366"/>
      <c r="AU166" s="366"/>
      <c r="AV166" s="366"/>
      <c r="AW166" s="366"/>
      <c r="AX166" s="366"/>
      <c r="AY166" s="366"/>
      <c r="AZ166" s="72"/>
      <c r="BA166" s="117"/>
      <c r="BB166" s="71"/>
      <c r="BC166" s="72"/>
      <c r="BD166" s="71"/>
    </row>
    <row r="167" spans="1:56" ht="13.5" hidden="1" customHeight="1" x14ac:dyDescent="0.15">
      <c r="A167" s="58" t="s">
        <v>106</v>
      </c>
      <c r="B167" s="366"/>
      <c r="C167" s="366"/>
      <c r="D167" s="366"/>
      <c r="E167" s="366"/>
      <c r="F167" s="366"/>
      <c r="G167" s="366"/>
      <c r="H167" s="366"/>
      <c r="I167" s="366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6"/>
      <c r="AC167" s="366"/>
      <c r="AD167" s="366"/>
      <c r="AE167" s="366"/>
      <c r="AF167" s="366"/>
      <c r="AG167" s="366"/>
      <c r="AH167" s="366"/>
      <c r="AI167" s="366"/>
      <c r="AJ167" s="366"/>
      <c r="AK167" s="366"/>
      <c r="AL167" s="366"/>
      <c r="AM167" s="366"/>
      <c r="AN167" s="366"/>
      <c r="AO167" s="366"/>
      <c r="AP167" s="366"/>
      <c r="AQ167" s="366"/>
      <c r="AR167" s="366"/>
      <c r="AS167" s="366"/>
      <c r="AT167" s="366"/>
      <c r="AU167" s="366"/>
      <c r="AV167" s="366"/>
      <c r="AW167" s="366"/>
      <c r="AX167" s="366"/>
      <c r="AY167" s="366"/>
      <c r="AZ167" s="72"/>
      <c r="BA167" s="117"/>
      <c r="BB167" s="71"/>
      <c r="BC167" s="72"/>
      <c r="BD167" s="71"/>
    </row>
    <row r="168" spans="1:56" ht="13.5" hidden="1" customHeight="1" x14ac:dyDescent="0.15">
      <c r="A168" s="58" t="s">
        <v>107</v>
      </c>
      <c r="B168" s="366"/>
      <c r="C168" s="366"/>
      <c r="D168" s="366"/>
      <c r="E168" s="366"/>
      <c r="F168" s="366"/>
      <c r="G168" s="366"/>
      <c r="H168" s="366"/>
      <c r="I168" s="366"/>
      <c r="J168" s="366"/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6"/>
      <c r="AC168" s="366"/>
      <c r="AD168" s="366"/>
      <c r="AE168" s="366"/>
      <c r="AF168" s="366"/>
      <c r="AG168" s="366"/>
      <c r="AH168" s="366"/>
      <c r="AI168" s="366"/>
      <c r="AJ168" s="366"/>
      <c r="AK168" s="366"/>
      <c r="AL168" s="366"/>
      <c r="AM168" s="366"/>
      <c r="AN168" s="366"/>
      <c r="AO168" s="366"/>
      <c r="AP168" s="366"/>
      <c r="AQ168" s="366"/>
      <c r="AR168" s="366"/>
      <c r="AS168" s="366"/>
      <c r="AT168" s="366"/>
      <c r="AU168" s="366"/>
      <c r="AV168" s="366"/>
      <c r="AW168" s="366"/>
      <c r="AX168" s="366"/>
      <c r="AY168" s="366"/>
      <c r="AZ168" s="72"/>
      <c r="BA168" s="117"/>
      <c r="BB168" s="71"/>
      <c r="BC168" s="72"/>
      <c r="BD168" s="71"/>
    </row>
    <row r="169" spans="1:56" ht="13.5" hidden="1" customHeight="1" x14ac:dyDescent="0.15">
      <c r="A169" s="58" t="s">
        <v>108</v>
      </c>
      <c r="B169" s="366"/>
      <c r="C169" s="366"/>
      <c r="D169" s="366"/>
      <c r="E169" s="366"/>
      <c r="F169" s="366"/>
      <c r="G169" s="366"/>
      <c r="H169" s="366"/>
      <c r="I169" s="366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6"/>
      <c r="AC169" s="366"/>
      <c r="AD169" s="366"/>
      <c r="AE169" s="366"/>
      <c r="AF169" s="366"/>
      <c r="AG169" s="366"/>
      <c r="AH169" s="366"/>
      <c r="AI169" s="366"/>
      <c r="AJ169" s="366"/>
      <c r="AK169" s="366"/>
      <c r="AL169" s="366"/>
      <c r="AM169" s="366"/>
      <c r="AN169" s="366"/>
      <c r="AO169" s="366"/>
      <c r="AP169" s="366"/>
      <c r="AQ169" s="366"/>
      <c r="AR169" s="366"/>
      <c r="AS169" s="366"/>
      <c r="AT169" s="366"/>
      <c r="AU169" s="366"/>
      <c r="AV169" s="366"/>
      <c r="AW169" s="366"/>
      <c r="AX169" s="366"/>
      <c r="AY169" s="366"/>
      <c r="AZ169" s="72"/>
      <c r="BA169" s="117"/>
      <c r="BB169" s="71"/>
      <c r="BC169" s="72"/>
      <c r="BD169" s="71"/>
    </row>
    <row r="170" spans="1:56" ht="13.5" hidden="1" customHeight="1" x14ac:dyDescent="0.15">
      <c r="A170" s="58" t="s">
        <v>109</v>
      </c>
      <c r="B170" s="366"/>
      <c r="C170" s="366"/>
      <c r="D170" s="366"/>
      <c r="E170" s="366"/>
      <c r="F170" s="366"/>
      <c r="G170" s="366"/>
      <c r="H170" s="366"/>
      <c r="I170" s="366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366"/>
      <c r="Z170" s="366"/>
      <c r="AA170" s="366"/>
      <c r="AB170" s="366"/>
      <c r="AC170" s="366"/>
      <c r="AD170" s="366"/>
      <c r="AE170" s="366"/>
      <c r="AF170" s="366"/>
      <c r="AG170" s="366"/>
      <c r="AH170" s="366"/>
      <c r="AI170" s="366"/>
      <c r="AJ170" s="366"/>
      <c r="AK170" s="366"/>
      <c r="AL170" s="366"/>
      <c r="AM170" s="366"/>
      <c r="AN170" s="366"/>
      <c r="AO170" s="366"/>
      <c r="AP170" s="366"/>
      <c r="AQ170" s="366"/>
      <c r="AR170" s="366"/>
      <c r="AS170" s="366"/>
      <c r="AT170" s="366"/>
      <c r="AU170" s="366"/>
      <c r="AV170" s="366"/>
      <c r="AW170" s="366"/>
      <c r="AX170" s="366"/>
      <c r="AY170" s="366"/>
      <c r="AZ170" s="72"/>
      <c r="BA170" s="117"/>
      <c r="BB170" s="71"/>
      <c r="BC170" s="72"/>
      <c r="BD170" s="71"/>
    </row>
    <row r="171" spans="1:56" ht="13.5" hidden="1" customHeight="1" x14ac:dyDescent="0.15">
      <c r="A171" s="69" t="s">
        <v>42</v>
      </c>
      <c r="B171" s="372"/>
      <c r="C171" s="372"/>
      <c r="D171" s="372"/>
      <c r="E171" s="372"/>
      <c r="F171" s="372"/>
      <c r="G171" s="372"/>
      <c r="H171" s="372"/>
      <c r="I171" s="372"/>
      <c r="J171" s="372"/>
      <c r="K171" s="372"/>
      <c r="L171" s="372"/>
      <c r="M171" s="372"/>
      <c r="N171" s="372"/>
      <c r="O171" s="372"/>
      <c r="P171" s="372"/>
      <c r="Q171" s="372"/>
      <c r="R171" s="372"/>
      <c r="S171" s="372"/>
      <c r="T171" s="372"/>
      <c r="U171" s="372"/>
      <c r="V171" s="372"/>
      <c r="W171" s="372"/>
      <c r="X171" s="372"/>
      <c r="Y171" s="372"/>
      <c r="Z171" s="372"/>
      <c r="AA171" s="372"/>
      <c r="AB171" s="372"/>
      <c r="AC171" s="372"/>
      <c r="AD171" s="372"/>
      <c r="AE171" s="372"/>
      <c r="AF171" s="372"/>
      <c r="AG171" s="372"/>
      <c r="AH171" s="372"/>
      <c r="AI171" s="372"/>
      <c r="AJ171" s="372"/>
      <c r="AK171" s="372"/>
      <c r="AL171" s="372"/>
      <c r="AM171" s="372"/>
      <c r="AN171" s="372"/>
      <c r="AO171" s="372"/>
      <c r="AP171" s="366"/>
      <c r="AQ171" s="366"/>
      <c r="AR171" s="366"/>
      <c r="AS171" s="366"/>
      <c r="AT171" s="366"/>
      <c r="AU171" s="366"/>
      <c r="AV171" s="366"/>
      <c r="AW171" s="366"/>
      <c r="AX171" s="366"/>
      <c r="AY171" s="366"/>
      <c r="AZ171" s="72"/>
      <c r="BA171" s="117"/>
      <c r="BB171" s="71"/>
      <c r="BC171" s="72"/>
      <c r="BD171" s="71"/>
    </row>
    <row r="172" spans="1:56" ht="13.5" hidden="1" customHeight="1" x14ac:dyDescent="0.15"/>
  </sheetData>
  <mergeCells count="1925">
    <mergeCell ref="AX3:AZ3"/>
    <mergeCell ref="B6:AZ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J3:AJ4"/>
    <mergeCell ref="AK3:AN3"/>
    <mergeCell ref="AW3:AW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AF10:AF11"/>
    <mergeCell ref="AG10:AG11"/>
    <mergeCell ref="R7:R8"/>
    <mergeCell ref="S7:S8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9:AZ9"/>
    <mergeCell ref="AQ7:AQ8"/>
    <mergeCell ref="AR7:AR8"/>
    <mergeCell ref="AS7:AS8"/>
    <mergeCell ref="AT7:AT8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J7:AJ8"/>
    <mergeCell ref="AU7:AU8"/>
    <mergeCell ref="AF7:AF8"/>
    <mergeCell ref="AG7:AG8"/>
    <mergeCell ref="AH7:AH8"/>
    <mergeCell ref="AI7:AI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12:AZ12"/>
    <mergeCell ref="AQ10:AQ11"/>
    <mergeCell ref="AR10:AR11"/>
    <mergeCell ref="AS10:AS11"/>
    <mergeCell ref="AT10:AT11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15:AZ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AX16:AX17"/>
    <mergeCell ref="AY16:AY17"/>
    <mergeCell ref="AZ16:AZ17"/>
    <mergeCell ref="B18:AZ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39:AZ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A40:AA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46:AZ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D40:AD45"/>
    <mergeCell ref="AB40:AB45"/>
    <mergeCell ref="AC40:AC45"/>
    <mergeCell ref="AE40:AE45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A47:AA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53:AZ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D47:AD52"/>
    <mergeCell ref="AB47:AB52"/>
    <mergeCell ref="AC47:AC52"/>
    <mergeCell ref="AE47:AE52"/>
    <mergeCell ref="AG54:AG59"/>
    <mergeCell ref="AL54:AL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D54:AD59"/>
    <mergeCell ref="AH54:AH59"/>
    <mergeCell ref="AI54:AI59"/>
    <mergeCell ref="AJ54:AJ59"/>
    <mergeCell ref="AU54:AU59"/>
    <mergeCell ref="AV54:AV59"/>
    <mergeCell ref="AK54:AK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60:AZ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E54:AE59"/>
    <mergeCell ref="AF54:AF59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67:AZ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74:AZ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81:AZ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88:AZ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95:AZ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102:AZ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109:AZ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H119:Q119"/>
    <mergeCell ref="Z119:AP119"/>
    <mergeCell ref="AS119:BC119"/>
    <mergeCell ref="H121:Q121"/>
    <mergeCell ref="Z121:AP121"/>
    <mergeCell ref="AS121:AZ121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123:AZ123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AX129:AZ129"/>
    <mergeCell ref="BA129:BC129"/>
    <mergeCell ref="BD129:BF129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X128:AZ128"/>
    <mergeCell ref="BA128:BC128"/>
    <mergeCell ref="AQ132:AS132"/>
    <mergeCell ref="AT132:AU132"/>
    <mergeCell ref="AV132:AW132"/>
    <mergeCell ref="AX132:AZ132"/>
    <mergeCell ref="BA132:BC132"/>
    <mergeCell ref="AV130:AW130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AX131:AZ131"/>
    <mergeCell ref="BA131:BC131"/>
    <mergeCell ref="BD131:BF131"/>
    <mergeCell ref="B130:D130"/>
    <mergeCell ref="E130:G130"/>
    <mergeCell ref="BD132:BF132"/>
    <mergeCell ref="T137:V137"/>
    <mergeCell ref="W137:Y137"/>
    <mergeCell ref="Z137:AB137"/>
    <mergeCell ref="AJ137:AL137"/>
    <mergeCell ref="AM137:AN137"/>
    <mergeCell ref="AO137:AP137"/>
    <mergeCell ref="K137:M137"/>
    <mergeCell ref="N137:P137"/>
    <mergeCell ref="Q137:S137"/>
    <mergeCell ref="AQ137:AS137"/>
    <mergeCell ref="AT137:AV137"/>
    <mergeCell ref="AW137:AY137"/>
    <mergeCell ref="A133:BB133"/>
    <mergeCell ref="BC133:BF133"/>
    <mergeCell ref="A134:A137"/>
    <mergeCell ref="AW138:AY138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H138:AI138"/>
    <mergeCell ref="AJ138:AL138"/>
    <mergeCell ref="AM138:AN138"/>
    <mergeCell ref="AO138:AP138"/>
    <mergeCell ref="AQ138:AS138"/>
    <mergeCell ref="AT138:AV138"/>
    <mergeCell ref="AW139:AY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BA139:BC139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B139:D139"/>
    <mergeCell ref="AW140:AY140"/>
    <mergeCell ref="BA140:BC140"/>
    <mergeCell ref="BD140:BF140"/>
    <mergeCell ref="BA142:BC142"/>
    <mergeCell ref="BD142:BF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BA144:BC144"/>
    <mergeCell ref="BD144:BF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F143:AG143"/>
    <mergeCell ref="AH143:AI143"/>
    <mergeCell ref="AJ143:AL143"/>
    <mergeCell ref="AM143:AN143"/>
    <mergeCell ref="AO143:AP143"/>
    <mergeCell ref="AQ143:AS143"/>
    <mergeCell ref="AT143:AV143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BA146:BC146"/>
    <mergeCell ref="BD146:BF146"/>
    <mergeCell ref="B145:D145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BA148:BC148"/>
    <mergeCell ref="BD148:BF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T155:V155"/>
    <mergeCell ref="W155:Y155"/>
    <mergeCell ref="Z155:AB155"/>
    <mergeCell ref="AC155:AE155"/>
    <mergeCell ref="AF155:AG155"/>
    <mergeCell ref="AH155:AI155"/>
    <mergeCell ref="E154:G154"/>
    <mergeCell ref="H154:J154"/>
    <mergeCell ref="K154:M154"/>
    <mergeCell ref="N154:P154"/>
    <mergeCell ref="AW149:AY149"/>
    <mergeCell ref="BA149:BC149"/>
    <mergeCell ref="BD149:BF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58:AY158"/>
    <mergeCell ref="BA158:BC158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J155:AL155"/>
    <mergeCell ref="AM155:AN155"/>
    <mergeCell ref="AO155:AP155"/>
    <mergeCell ref="B155:D155"/>
    <mergeCell ref="E155:G155"/>
    <mergeCell ref="H155:J155"/>
    <mergeCell ref="K155:M155"/>
    <mergeCell ref="N155:P155"/>
    <mergeCell ref="Q155:S155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BA157:BC157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H158:AI158"/>
    <mergeCell ref="AJ158:AL158"/>
    <mergeCell ref="AM158:AN158"/>
    <mergeCell ref="AO158:AP158"/>
    <mergeCell ref="AQ158:AS158"/>
    <mergeCell ref="AT158:AV158"/>
    <mergeCell ref="AW159:AY159"/>
    <mergeCell ref="BA159:BC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W160:AY160"/>
    <mergeCell ref="BA160:BC160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B159:D159"/>
    <mergeCell ref="E159:G159"/>
    <mergeCell ref="AT160:AV160"/>
    <mergeCell ref="AC163:AI163"/>
    <mergeCell ref="Z165:AB165"/>
    <mergeCell ref="AC165:AE165"/>
    <mergeCell ref="AF165:AG165"/>
    <mergeCell ref="AH165:AI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K165:M165"/>
    <mergeCell ref="N165:P165"/>
    <mergeCell ref="Q165:S165"/>
    <mergeCell ref="AJ166:AL166"/>
    <mergeCell ref="AM166:AO166"/>
    <mergeCell ref="AP166:AR166"/>
    <mergeCell ref="AP165:AR165"/>
    <mergeCell ref="E165:G165"/>
    <mergeCell ref="H165:J165"/>
    <mergeCell ref="AJ165:AL165"/>
    <mergeCell ref="AM165:AO165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B134:S135"/>
    <mergeCell ref="T134:AB135"/>
    <mergeCell ref="AC134:AP134"/>
    <mergeCell ref="AQ134:AV134"/>
    <mergeCell ref="AW134:AY136"/>
    <mergeCell ref="AZ134:AZ136"/>
    <mergeCell ref="BA134:BC137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B137:D137"/>
    <mergeCell ref="E137:G137"/>
    <mergeCell ref="AC137:AE137"/>
    <mergeCell ref="H137:J137"/>
    <mergeCell ref="AF137:AG137"/>
    <mergeCell ref="AH137:AI137"/>
    <mergeCell ref="BD138:BF138"/>
    <mergeCell ref="A151:A154"/>
    <mergeCell ref="B151:S152"/>
    <mergeCell ref="T151:AB152"/>
    <mergeCell ref="AC151:AP151"/>
    <mergeCell ref="AQ151:AS151"/>
    <mergeCell ref="AT151:AV153"/>
    <mergeCell ref="AW151:AY153"/>
    <mergeCell ref="AZ151:AZ154"/>
    <mergeCell ref="BA151:BC154"/>
    <mergeCell ref="AC152:AI152"/>
    <mergeCell ref="AJ152:AP152"/>
    <mergeCell ref="AQ152:AS153"/>
    <mergeCell ref="B153:G153"/>
    <mergeCell ref="H153:M153"/>
    <mergeCell ref="N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B154:D154"/>
    <mergeCell ref="W154:Y154"/>
    <mergeCell ref="Z154:AB154"/>
    <mergeCell ref="AC154:AE154"/>
    <mergeCell ref="AF154:AG154"/>
    <mergeCell ref="AH154:AI154"/>
    <mergeCell ref="AJ154:AL154"/>
    <mergeCell ref="BA138:BC138"/>
    <mergeCell ref="T154:V154"/>
    <mergeCell ref="AM154:AN154"/>
    <mergeCell ref="AO154:AP154"/>
    <mergeCell ref="AS166:AV166"/>
    <mergeCell ref="AW166:AY166"/>
    <mergeCell ref="Q154:S154"/>
    <mergeCell ref="AQ154:AS154"/>
    <mergeCell ref="AT154:AV154"/>
    <mergeCell ref="AW154:AY154"/>
    <mergeCell ref="BA155:BC155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AH164:AI164"/>
    <mergeCell ref="B165:D165"/>
    <mergeCell ref="AQ160:AS160"/>
    <mergeCell ref="BA82:BA87"/>
    <mergeCell ref="BA89:BA94"/>
    <mergeCell ref="BA96:BA101"/>
    <mergeCell ref="BA103:BA108"/>
    <mergeCell ref="BA110:BA115"/>
    <mergeCell ref="BA7:BA8"/>
    <mergeCell ref="BA10:BA11"/>
    <mergeCell ref="BA13:BA14"/>
    <mergeCell ref="BA16:BA17"/>
    <mergeCell ref="BA19:BA20"/>
    <mergeCell ref="BA22:BA23"/>
    <mergeCell ref="BA25:BA26"/>
    <mergeCell ref="BA28:BA29"/>
    <mergeCell ref="BA31:BA32"/>
    <mergeCell ref="BA34:BA35"/>
    <mergeCell ref="BA37:BA38"/>
    <mergeCell ref="BA40:BA45"/>
    <mergeCell ref="BA47:BA52"/>
    <mergeCell ref="BA54:BA59"/>
    <mergeCell ref="BA61:BA66"/>
    <mergeCell ref="BA68:BA73"/>
    <mergeCell ref="BA75:BA80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81"/>
  <sheetViews>
    <sheetView tabSelected="1" topLeftCell="A49" zoomScale="80" zoomScaleNormal="80" zoomScaleSheetLayoutView="100" workbookViewId="0">
      <pane xSplit="32" topLeftCell="AG1" activePane="topRight" state="frozen"/>
      <selection pane="topRight" activeCell="K5" sqref="K1:M1048576"/>
    </sheetView>
  </sheetViews>
  <sheetFormatPr defaultRowHeight="10.5" x14ac:dyDescent="0.15"/>
  <cols>
    <col min="1" max="1" width="16" style="9" customWidth="1"/>
    <col min="2" max="2" width="46.5" style="9" customWidth="1"/>
    <col min="3" max="3" width="6.33203125" style="9" customWidth="1"/>
    <col min="4" max="5" width="7.1640625" style="9" customWidth="1"/>
    <col min="6" max="6" width="9.33203125" style="9" customWidth="1"/>
    <col min="7" max="7" width="7.5" style="9" customWidth="1"/>
    <col min="8" max="8" width="9.5" style="9" customWidth="1"/>
    <col min="9" max="9" width="8" style="8" customWidth="1"/>
    <col min="11" max="11" width="8.1640625" style="8" customWidth="1"/>
    <col min="17" max="17" width="10.33203125" customWidth="1"/>
    <col min="18" max="18" width="8.33203125" customWidth="1"/>
    <col min="19" max="19" width="8.6640625" customWidth="1"/>
    <col min="22" max="23" width="11.33203125" customWidth="1"/>
    <col min="24" max="25" width="10" customWidth="1"/>
    <col min="26" max="32" width="11.83203125" customWidth="1"/>
    <col min="33" max="52" width="9.33203125" style="8"/>
  </cols>
  <sheetData>
    <row r="1" spans="1:32" x14ac:dyDescent="0.15">
      <c r="A1" s="436" t="s">
        <v>208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</row>
    <row r="2" spans="1:32" ht="11.25" thickBo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</row>
    <row r="3" spans="1:32" ht="19.5" customHeight="1" thickBot="1" x14ac:dyDescent="0.2">
      <c r="A3" s="438" t="s">
        <v>40</v>
      </c>
      <c r="B3" s="441" t="s">
        <v>174</v>
      </c>
      <c r="C3" s="454" t="s">
        <v>209</v>
      </c>
      <c r="D3" s="455"/>
      <c r="E3" s="455"/>
      <c r="F3" s="455"/>
      <c r="G3" s="456"/>
      <c r="H3" s="444" t="s">
        <v>158</v>
      </c>
      <c r="I3" s="452" t="s">
        <v>152</v>
      </c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53"/>
      <c r="U3" s="454" t="s">
        <v>159</v>
      </c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6"/>
    </row>
    <row r="4" spans="1:32" ht="27" customHeight="1" thickBot="1" x14ac:dyDescent="0.2">
      <c r="A4" s="439"/>
      <c r="B4" s="442"/>
      <c r="C4" s="449"/>
      <c r="D4" s="450"/>
      <c r="E4" s="450"/>
      <c r="F4" s="450"/>
      <c r="G4" s="457"/>
      <c r="H4" s="445"/>
      <c r="I4" s="447" t="s">
        <v>176</v>
      </c>
      <c r="J4" s="452" t="s">
        <v>157</v>
      </c>
      <c r="K4" s="461"/>
      <c r="L4" s="461"/>
      <c r="M4" s="461"/>
      <c r="N4" s="461"/>
      <c r="O4" s="461"/>
      <c r="P4" s="453"/>
      <c r="Q4" s="465" t="s">
        <v>206</v>
      </c>
      <c r="R4" s="465"/>
      <c r="S4" s="466"/>
      <c r="T4" s="451" t="s">
        <v>131</v>
      </c>
      <c r="U4" s="450"/>
      <c r="V4" s="450"/>
      <c r="W4" s="450"/>
      <c r="X4" s="450"/>
      <c r="Y4" s="450"/>
      <c r="Z4" s="450"/>
      <c r="AA4" s="450"/>
      <c r="AB4" s="450"/>
      <c r="AC4" s="450"/>
      <c r="AD4" s="450"/>
      <c r="AE4" s="450"/>
      <c r="AF4" s="457"/>
    </row>
    <row r="5" spans="1:32" ht="30" customHeight="1" thickBot="1" x14ac:dyDescent="0.2">
      <c r="A5" s="439"/>
      <c r="B5" s="442"/>
      <c r="C5" s="458"/>
      <c r="D5" s="459"/>
      <c r="E5" s="459"/>
      <c r="F5" s="459"/>
      <c r="G5" s="460"/>
      <c r="H5" s="445"/>
      <c r="I5" s="447"/>
      <c r="J5" s="447" t="s">
        <v>182</v>
      </c>
      <c r="K5" s="291"/>
      <c r="L5" s="449" t="s">
        <v>177</v>
      </c>
      <c r="M5" s="450"/>
      <c r="N5" s="450"/>
      <c r="O5" s="452" t="s">
        <v>178</v>
      </c>
      <c r="P5" s="453"/>
      <c r="Q5" s="467"/>
      <c r="R5" s="467"/>
      <c r="S5" s="468"/>
      <c r="T5" s="445"/>
      <c r="U5" s="462" t="s">
        <v>160</v>
      </c>
      <c r="V5" s="463"/>
      <c r="W5" s="463"/>
      <c r="X5" s="464"/>
      <c r="Y5" s="432" t="s">
        <v>161</v>
      </c>
      <c r="Z5" s="432"/>
      <c r="AA5" s="432"/>
      <c r="AB5" s="433"/>
      <c r="AC5" s="432" t="s">
        <v>162</v>
      </c>
      <c r="AD5" s="432"/>
      <c r="AE5" s="432"/>
      <c r="AF5" s="433"/>
    </row>
    <row r="6" spans="1:32" ht="171.75" customHeight="1" thickBot="1" x14ac:dyDescent="0.2">
      <c r="A6" s="440"/>
      <c r="B6" s="443"/>
      <c r="C6" s="31" t="s">
        <v>163</v>
      </c>
      <c r="D6" s="32" t="s">
        <v>164</v>
      </c>
      <c r="E6" s="33" t="s">
        <v>175</v>
      </c>
      <c r="F6" s="37" t="s">
        <v>203</v>
      </c>
      <c r="G6" s="34" t="s">
        <v>183</v>
      </c>
      <c r="H6" s="446"/>
      <c r="I6" s="448"/>
      <c r="J6" s="448"/>
      <c r="K6" s="292" t="s">
        <v>251</v>
      </c>
      <c r="L6" s="109" t="s">
        <v>153</v>
      </c>
      <c r="M6" s="36" t="s">
        <v>154</v>
      </c>
      <c r="N6" s="37" t="s">
        <v>203</v>
      </c>
      <c r="O6" s="35" t="s">
        <v>155</v>
      </c>
      <c r="P6" s="38" t="s">
        <v>156</v>
      </c>
      <c r="Q6" s="39" t="s">
        <v>207</v>
      </c>
      <c r="R6" s="40" t="s">
        <v>204</v>
      </c>
      <c r="S6" s="38" t="s">
        <v>205</v>
      </c>
      <c r="T6" s="446"/>
      <c r="U6" s="122" t="s">
        <v>235</v>
      </c>
      <c r="V6" s="123" t="s">
        <v>179</v>
      </c>
      <c r="W6" s="122" t="s">
        <v>236</v>
      </c>
      <c r="X6" s="123" t="s">
        <v>308</v>
      </c>
      <c r="Y6" s="83" t="s">
        <v>234</v>
      </c>
      <c r="Z6" s="82" t="s">
        <v>312</v>
      </c>
      <c r="AA6" s="83" t="s">
        <v>237</v>
      </c>
      <c r="AB6" s="82" t="s">
        <v>313</v>
      </c>
      <c r="AC6" s="81" t="s">
        <v>238</v>
      </c>
      <c r="AD6" s="82" t="s">
        <v>309</v>
      </c>
      <c r="AE6" s="83" t="s">
        <v>239</v>
      </c>
      <c r="AF6" s="82" t="s">
        <v>336</v>
      </c>
    </row>
    <row r="7" spans="1:32" ht="13.5" thickBot="1" x14ac:dyDescent="0.2">
      <c r="A7" s="41">
        <v>1</v>
      </c>
      <c r="B7" s="42">
        <v>2</v>
      </c>
      <c r="C7" s="73">
        <v>3</v>
      </c>
      <c r="D7" s="44">
        <v>4</v>
      </c>
      <c r="E7" s="74">
        <v>5</v>
      </c>
      <c r="F7" s="74">
        <v>6</v>
      </c>
      <c r="G7" s="75">
        <v>7</v>
      </c>
      <c r="H7" s="76">
        <v>8</v>
      </c>
      <c r="I7" s="75">
        <v>9</v>
      </c>
      <c r="J7" s="76">
        <v>10</v>
      </c>
      <c r="K7" s="293"/>
      <c r="L7" s="44">
        <v>11</v>
      </c>
      <c r="M7" s="44">
        <v>12</v>
      </c>
      <c r="N7" s="43">
        <v>13</v>
      </c>
      <c r="O7" s="73">
        <v>14</v>
      </c>
      <c r="P7" s="77">
        <v>15</v>
      </c>
      <c r="Q7" s="197">
        <v>16</v>
      </c>
      <c r="R7" s="198">
        <v>17</v>
      </c>
      <c r="S7" s="198">
        <v>18</v>
      </c>
      <c r="T7" s="93">
        <v>19</v>
      </c>
      <c r="U7" s="114">
        <v>20</v>
      </c>
      <c r="V7" s="115">
        <v>21</v>
      </c>
      <c r="W7" s="114">
        <v>22</v>
      </c>
      <c r="X7" s="115">
        <v>23</v>
      </c>
      <c r="Y7" s="44">
        <v>24</v>
      </c>
      <c r="Z7" s="77">
        <v>25</v>
      </c>
      <c r="AA7" s="44">
        <v>26</v>
      </c>
      <c r="AB7" s="77">
        <v>27</v>
      </c>
      <c r="AC7" s="73">
        <v>28</v>
      </c>
      <c r="AD7" s="77">
        <v>29</v>
      </c>
      <c r="AE7" s="44">
        <v>30</v>
      </c>
      <c r="AF7" s="77">
        <v>31</v>
      </c>
    </row>
    <row r="8" spans="1:32" ht="72.75" customHeight="1" thickBot="1" x14ac:dyDescent="0.2">
      <c r="A8" s="94"/>
      <c r="B8" s="95" t="s">
        <v>181</v>
      </c>
      <c r="C8" s="97"/>
      <c r="D8" s="97"/>
      <c r="E8" s="97"/>
      <c r="F8" s="97"/>
      <c r="G8" s="97"/>
      <c r="H8" s="97">
        <f>H9</f>
        <v>4212</v>
      </c>
      <c r="I8" s="97">
        <f>I65+I10</f>
        <v>150</v>
      </c>
      <c r="J8" s="97">
        <f>J65+J10</f>
        <v>3738</v>
      </c>
      <c r="K8" s="294">
        <f>K65</f>
        <v>2099</v>
      </c>
      <c r="L8" s="97">
        <f>L65+L10</f>
        <v>1607</v>
      </c>
      <c r="M8" s="97">
        <f>M65+M10</f>
        <v>2168</v>
      </c>
      <c r="N8" s="179" t="s">
        <v>253</v>
      </c>
      <c r="O8" s="99">
        <f t="shared" ref="O8" si="0">O65</f>
        <v>180</v>
      </c>
      <c r="P8" s="98">
        <f>P65</f>
        <v>468</v>
      </c>
      <c r="Q8" s="215">
        <f>Q10+Q25</f>
        <v>112</v>
      </c>
      <c r="R8" s="216">
        <f>R10+R25</f>
        <v>26</v>
      </c>
      <c r="S8" s="217">
        <f>S10+S25</f>
        <v>78</v>
      </c>
      <c r="T8" s="96">
        <f>T64</f>
        <v>216</v>
      </c>
      <c r="U8" s="78">
        <f>U9+U64</f>
        <v>0</v>
      </c>
      <c r="V8" s="78">
        <f t="shared" ref="V8:X8" si="1">V9+V64</f>
        <v>612</v>
      </c>
      <c r="W8" s="78">
        <f t="shared" si="1"/>
        <v>0</v>
      </c>
      <c r="X8" s="78">
        <f t="shared" si="1"/>
        <v>792</v>
      </c>
      <c r="Y8" s="79">
        <f t="shared" ref="Y8:AA8" si="2">Y25</f>
        <v>24</v>
      </c>
      <c r="Z8" s="79">
        <f t="shared" si="2"/>
        <v>552</v>
      </c>
      <c r="AA8" s="79">
        <f t="shared" si="2"/>
        <v>88</v>
      </c>
      <c r="AB8" s="79">
        <f>AB25</f>
        <v>740</v>
      </c>
      <c r="AC8" s="79">
        <f t="shared" ref="AC8:AF8" si="3">AC25</f>
        <v>4</v>
      </c>
      <c r="AD8" s="79">
        <f t="shared" si="3"/>
        <v>572</v>
      </c>
      <c r="AE8" s="79">
        <f t="shared" si="3"/>
        <v>34</v>
      </c>
      <c r="AF8" s="79">
        <f t="shared" si="3"/>
        <v>686</v>
      </c>
    </row>
    <row r="9" spans="1:32" ht="43.9" customHeight="1" thickBot="1" x14ac:dyDescent="0.2">
      <c r="A9" s="100"/>
      <c r="B9" s="167" t="s">
        <v>188</v>
      </c>
      <c r="C9" s="101">
        <f t="shared" ref="C9:M9" si="4">C10+C25</f>
        <v>13</v>
      </c>
      <c r="D9" s="102">
        <f t="shared" si="4"/>
        <v>3</v>
      </c>
      <c r="E9" s="102">
        <f t="shared" si="4"/>
        <v>29</v>
      </c>
      <c r="F9" s="102">
        <f t="shared" si="4"/>
        <v>1</v>
      </c>
      <c r="G9" s="103">
        <f t="shared" si="4"/>
        <v>14</v>
      </c>
      <c r="H9" s="113">
        <f>H10+H25</f>
        <v>4212</v>
      </c>
      <c r="I9" s="112">
        <f t="shared" si="4"/>
        <v>150</v>
      </c>
      <c r="J9" s="102">
        <f t="shared" si="4"/>
        <v>3738</v>
      </c>
      <c r="K9" s="295">
        <f>K10+K25</f>
        <v>2099</v>
      </c>
      <c r="L9" s="102">
        <f t="shared" si="4"/>
        <v>1607</v>
      </c>
      <c r="M9" s="102">
        <f t="shared" si="4"/>
        <v>1451</v>
      </c>
      <c r="N9" s="179" t="s">
        <v>253</v>
      </c>
      <c r="O9" s="102"/>
      <c r="P9" s="102"/>
      <c r="Q9" s="106"/>
      <c r="R9" s="104"/>
      <c r="S9" s="105"/>
      <c r="T9" s="112"/>
      <c r="U9" s="116">
        <f t="shared" ref="U9:W9" si="5">U65</f>
        <v>0</v>
      </c>
      <c r="V9" s="103">
        <f>V10+V25</f>
        <v>612</v>
      </c>
      <c r="W9" s="116">
        <f t="shared" si="5"/>
        <v>0</v>
      </c>
      <c r="X9" s="103">
        <f>X10+X25</f>
        <v>792</v>
      </c>
      <c r="Y9" s="103">
        <f>Y10+Y25</f>
        <v>24</v>
      </c>
      <c r="Z9" s="103">
        <f>Z25-Z45-Z46-Z52-Z53-Z61-Z62-Z64</f>
        <v>552</v>
      </c>
      <c r="AA9" s="103">
        <f t="shared" ref="AA9:AE9" si="6">AA25-AA45-AA46-AA52-AA53-AA61-AA62-AA64</f>
        <v>88</v>
      </c>
      <c r="AB9" s="103">
        <f t="shared" si="6"/>
        <v>488</v>
      </c>
      <c r="AC9" s="103">
        <f t="shared" si="6"/>
        <v>4</v>
      </c>
      <c r="AD9" s="103">
        <f t="shared" si="6"/>
        <v>428</v>
      </c>
      <c r="AE9" s="103">
        <f t="shared" si="6"/>
        <v>34</v>
      </c>
      <c r="AF9" s="103">
        <f>AF30+AF56+AF57+AF58</f>
        <v>152</v>
      </c>
    </row>
    <row r="10" spans="1:32" ht="16.5" customHeight="1" thickBot="1" x14ac:dyDescent="0.25">
      <c r="A10" s="272" t="s">
        <v>314</v>
      </c>
      <c r="B10" s="273" t="s">
        <v>189</v>
      </c>
      <c r="C10" s="274">
        <v>4</v>
      </c>
      <c r="D10" s="275">
        <v>1</v>
      </c>
      <c r="E10" s="276">
        <v>8</v>
      </c>
      <c r="F10" s="276">
        <v>1</v>
      </c>
      <c r="G10" s="277">
        <v>2</v>
      </c>
      <c r="H10" s="207">
        <f>SUM(H11:H24)</f>
        <v>1476</v>
      </c>
      <c r="I10" s="207">
        <f>SUM(I11:I24)</f>
        <v>0</v>
      </c>
      <c r="J10" s="207">
        <f>SUM(J11:J24)</f>
        <v>1404</v>
      </c>
      <c r="K10" s="343">
        <f>K11+K12+K13+K14+K15+K16+K17+K18+K19+K20+K21+K22+K23+K24</f>
        <v>717</v>
      </c>
      <c r="L10" s="343">
        <f t="shared" ref="L10" si="7">L11+L12+L13+L14+L15+L16+L17+L18+L19+L20+L21+L22+L23+L24</f>
        <v>655</v>
      </c>
      <c r="M10" s="343">
        <f>M11+M12+M13+M14+M15+M16+M17+M18+M19+M20+M21+M22+M23+M24</f>
        <v>717</v>
      </c>
      <c r="N10" s="278">
        <v>32</v>
      </c>
      <c r="O10" s="279"/>
      <c r="P10" s="278"/>
      <c r="Q10" s="207">
        <f>SUM(Q11:Q24)</f>
        <v>40</v>
      </c>
      <c r="R10" s="207">
        <f>SUM(R11:R24)</f>
        <v>8</v>
      </c>
      <c r="S10" s="207">
        <f>SUM(S11:S24)</f>
        <v>24</v>
      </c>
      <c r="T10" s="280"/>
      <c r="U10" s="332"/>
      <c r="V10" s="207">
        <f>SUM(V11:V24)</f>
        <v>612</v>
      </c>
      <c r="W10" s="281"/>
      <c r="X10" s="207">
        <f>SUM(X11:X24)</f>
        <v>792</v>
      </c>
      <c r="Y10" s="282"/>
      <c r="Z10" s="283"/>
      <c r="AA10" s="284"/>
      <c r="AB10" s="283"/>
      <c r="AC10" s="285"/>
      <c r="AD10" s="283"/>
      <c r="AE10" s="284"/>
      <c r="AF10" s="283"/>
    </row>
    <row r="11" spans="1:32" ht="23.25" customHeight="1" x14ac:dyDescent="0.15">
      <c r="A11" s="168" t="s">
        <v>315</v>
      </c>
      <c r="B11" s="168" t="s">
        <v>165</v>
      </c>
      <c r="C11" s="344">
        <v>2</v>
      </c>
      <c r="D11" s="213"/>
      <c r="E11" s="327"/>
      <c r="F11" s="327"/>
      <c r="G11" s="328"/>
      <c r="H11" s="329">
        <f>V11+X11+Q11+R11+S11</f>
        <v>72</v>
      </c>
      <c r="I11" s="328"/>
      <c r="J11" s="330">
        <f>V11+X11</f>
        <v>54</v>
      </c>
      <c r="K11" s="331">
        <v>36</v>
      </c>
      <c r="L11" s="199">
        <f>J11-M11-N11</f>
        <v>18</v>
      </c>
      <c r="M11" s="331">
        <v>36</v>
      </c>
      <c r="N11" s="328"/>
      <c r="O11" s="328"/>
      <c r="P11" s="328"/>
      <c r="Q11" s="313">
        <v>10</v>
      </c>
      <c r="R11" s="313">
        <v>2</v>
      </c>
      <c r="S11" s="313">
        <v>6</v>
      </c>
      <c r="T11" s="328"/>
      <c r="U11" s="213"/>
      <c r="V11" s="213">
        <v>24</v>
      </c>
      <c r="W11" s="214"/>
      <c r="X11" s="213">
        <v>30</v>
      </c>
      <c r="Y11" s="208"/>
      <c r="Z11" s="143"/>
      <c r="AA11" s="143"/>
      <c r="AB11" s="144"/>
      <c r="AC11" s="144"/>
      <c r="AD11" s="143"/>
      <c r="AE11" s="143"/>
      <c r="AF11" s="145"/>
    </row>
    <row r="12" spans="1:32" ht="16.5" customHeight="1" x14ac:dyDescent="0.15">
      <c r="A12" s="164" t="s">
        <v>316</v>
      </c>
      <c r="B12" s="164" t="s">
        <v>166</v>
      </c>
      <c r="C12" s="347"/>
      <c r="D12" s="107"/>
      <c r="E12" s="348">
        <v>2</v>
      </c>
      <c r="F12" s="310"/>
      <c r="G12" s="107" t="s">
        <v>246</v>
      </c>
      <c r="H12" s="312">
        <v>144</v>
      </c>
      <c r="I12" s="311"/>
      <c r="J12" s="330">
        <f t="shared" ref="J12:J24" si="8">V12+X12</f>
        <v>144</v>
      </c>
      <c r="K12" s="313">
        <f>M12</f>
        <v>120</v>
      </c>
      <c r="L12" s="199">
        <f t="shared" ref="L12:L23" si="9">J12-M12-N12</f>
        <v>24</v>
      </c>
      <c r="M12" s="313">
        <v>120</v>
      </c>
      <c r="N12" s="311"/>
      <c r="O12" s="311"/>
      <c r="P12" s="311"/>
      <c r="Q12" s="313"/>
      <c r="R12" s="313"/>
      <c r="S12" s="313"/>
      <c r="T12" s="311"/>
      <c r="U12" s="107"/>
      <c r="V12" s="107">
        <v>78</v>
      </c>
      <c r="W12" s="138"/>
      <c r="X12" s="107">
        <v>66</v>
      </c>
      <c r="Y12" s="209"/>
      <c r="Z12" s="139"/>
      <c r="AA12" s="139"/>
      <c r="AB12" s="140"/>
      <c r="AC12" s="140"/>
      <c r="AD12" s="139"/>
      <c r="AE12" s="139"/>
      <c r="AF12" s="110"/>
    </row>
    <row r="13" spans="1:32" ht="15" customHeight="1" x14ac:dyDescent="0.15">
      <c r="A13" s="164" t="s">
        <v>317</v>
      </c>
      <c r="B13" s="164" t="s">
        <v>3</v>
      </c>
      <c r="C13" s="314"/>
      <c r="D13" s="107" t="s">
        <v>258</v>
      </c>
      <c r="E13" s="107">
        <v>2</v>
      </c>
      <c r="F13" s="310"/>
      <c r="G13" s="310"/>
      <c r="H13" s="312">
        <v>136</v>
      </c>
      <c r="I13" s="311"/>
      <c r="J13" s="330">
        <f t="shared" si="8"/>
        <v>136</v>
      </c>
      <c r="K13" s="313">
        <f t="shared" ref="K13:K23" si="10">M13</f>
        <v>16</v>
      </c>
      <c r="L13" s="199">
        <f t="shared" si="9"/>
        <v>120</v>
      </c>
      <c r="M13" s="313">
        <v>16</v>
      </c>
      <c r="N13" s="311"/>
      <c r="O13" s="311"/>
      <c r="P13" s="311"/>
      <c r="Q13" s="313"/>
      <c r="R13" s="313"/>
      <c r="S13" s="313"/>
      <c r="T13" s="311"/>
      <c r="U13" s="107"/>
      <c r="V13" s="107">
        <v>68</v>
      </c>
      <c r="W13" s="138"/>
      <c r="X13" s="107">
        <v>68</v>
      </c>
      <c r="Y13" s="209"/>
      <c r="Z13" s="139"/>
      <c r="AA13" s="139"/>
      <c r="AB13" s="140"/>
      <c r="AC13" s="140"/>
      <c r="AD13" s="139"/>
      <c r="AE13" s="139"/>
      <c r="AF13" s="110"/>
    </row>
    <row r="14" spans="1:32" ht="15.75" customHeight="1" x14ac:dyDescent="0.15">
      <c r="A14" s="164" t="s">
        <v>318</v>
      </c>
      <c r="B14" s="315" t="s">
        <v>242</v>
      </c>
      <c r="C14" s="107" t="s">
        <v>260</v>
      </c>
      <c r="D14" s="107"/>
      <c r="E14" s="310"/>
      <c r="F14" s="310"/>
      <c r="G14" s="107" t="s">
        <v>246</v>
      </c>
      <c r="H14" s="312">
        <v>144</v>
      </c>
      <c r="I14" s="311"/>
      <c r="J14" s="330">
        <f t="shared" si="8"/>
        <v>126</v>
      </c>
      <c r="K14" s="313">
        <f t="shared" si="10"/>
        <v>68</v>
      </c>
      <c r="L14" s="199">
        <f t="shared" si="9"/>
        <v>58</v>
      </c>
      <c r="M14" s="313">
        <v>68</v>
      </c>
      <c r="N14" s="311"/>
      <c r="O14" s="311"/>
      <c r="P14" s="311"/>
      <c r="Q14" s="313">
        <v>10</v>
      </c>
      <c r="R14" s="313">
        <v>2</v>
      </c>
      <c r="S14" s="313">
        <v>6</v>
      </c>
      <c r="T14" s="311"/>
      <c r="U14" s="107"/>
      <c r="V14" s="107">
        <v>68</v>
      </c>
      <c r="W14" s="138"/>
      <c r="X14" s="107">
        <v>58</v>
      </c>
      <c r="Y14" s="209"/>
      <c r="Z14" s="139"/>
      <c r="AA14" s="139"/>
      <c r="AB14" s="140"/>
      <c r="AC14" s="140"/>
      <c r="AD14" s="139"/>
      <c r="AE14" s="139"/>
      <c r="AF14" s="110"/>
    </row>
    <row r="15" spans="1:32" ht="16.5" customHeight="1" x14ac:dyDescent="0.15">
      <c r="A15" s="164" t="s">
        <v>319</v>
      </c>
      <c r="B15" s="164" t="s">
        <v>243</v>
      </c>
      <c r="C15" s="107"/>
      <c r="D15" s="107"/>
      <c r="E15" s="107">
        <v>2</v>
      </c>
      <c r="F15" s="310"/>
      <c r="G15" s="310"/>
      <c r="H15" s="312">
        <v>72</v>
      </c>
      <c r="I15" s="311"/>
      <c r="J15" s="330">
        <f t="shared" si="8"/>
        <v>72</v>
      </c>
      <c r="K15" s="313">
        <f t="shared" si="10"/>
        <v>34</v>
      </c>
      <c r="L15" s="199">
        <f t="shared" si="9"/>
        <v>38</v>
      </c>
      <c r="M15" s="313">
        <v>34</v>
      </c>
      <c r="N15" s="311"/>
      <c r="O15" s="311"/>
      <c r="P15" s="311"/>
      <c r="Q15" s="313"/>
      <c r="R15" s="313"/>
      <c r="S15" s="313"/>
      <c r="T15" s="311"/>
      <c r="U15" s="107"/>
      <c r="V15" s="107">
        <v>34</v>
      </c>
      <c r="W15" s="138"/>
      <c r="X15" s="107">
        <v>38</v>
      </c>
      <c r="Y15" s="209"/>
      <c r="Z15" s="139"/>
      <c r="AA15" s="139"/>
      <c r="AB15" s="140"/>
      <c r="AC15" s="140"/>
      <c r="AD15" s="139"/>
      <c r="AE15" s="139"/>
      <c r="AF15" s="110"/>
    </row>
    <row r="16" spans="1:32" ht="17.25" customHeight="1" x14ac:dyDescent="0.15">
      <c r="A16" s="164" t="s">
        <v>320</v>
      </c>
      <c r="B16" s="164" t="s">
        <v>244</v>
      </c>
      <c r="C16" s="107"/>
      <c r="D16" s="107"/>
      <c r="E16" s="316">
        <v>2</v>
      </c>
      <c r="F16" s="310"/>
      <c r="G16" s="310"/>
      <c r="H16" s="312">
        <v>108</v>
      </c>
      <c r="I16" s="311"/>
      <c r="J16" s="330">
        <f t="shared" si="8"/>
        <v>108</v>
      </c>
      <c r="K16" s="313">
        <f t="shared" si="10"/>
        <v>106</v>
      </c>
      <c r="L16" s="199">
        <f t="shared" si="9"/>
        <v>2</v>
      </c>
      <c r="M16" s="313">
        <v>106</v>
      </c>
      <c r="N16" s="311"/>
      <c r="O16" s="311"/>
      <c r="P16" s="311"/>
      <c r="Q16" s="313"/>
      <c r="R16" s="313"/>
      <c r="S16" s="313"/>
      <c r="T16" s="311"/>
      <c r="U16" s="107"/>
      <c r="V16" s="107">
        <v>34</v>
      </c>
      <c r="W16" s="138"/>
      <c r="X16" s="107">
        <v>74</v>
      </c>
      <c r="Y16" s="209"/>
      <c r="Z16" s="139"/>
      <c r="AA16" s="139"/>
      <c r="AB16" s="140"/>
      <c r="AC16" s="140"/>
      <c r="AD16" s="139"/>
      <c r="AE16" s="139"/>
      <c r="AF16" s="110"/>
    </row>
    <row r="17" spans="1:52" ht="16.5" customHeight="1" x14ac:dyDescent="0.15">
      <c r="A17" s="164" t="s">
        <v>321</v>
      </c>
      <c r="B17" s="164" t="s">
        <v>10</v>
      </c>
      <c r="C17" s="107">
        <v>2</v>
      </c>
      <c r="D17" s="107" t="s">
        <v>258</v>
      </c>
      <c r="E17" s="310"/>
      <c r="F17" s="310"/>
      <c r="G17" s="310"/>
      <c r="H17" s="312">
        <f>198+34</f>
        <v>232</v>
      </c>
      <c r="I17" s="107" t="s">
        <v>258</v>
      </c>
      <c r="J17" s="330">
        <f t="shared" si="8"/>
        <v>214</v>
      </c>
      <c r="K17" s="313">
        <f t="shared" si="10"/>
        <v>32</v>
      </c>
      <c r="L17" s="199">
        <f t="shared" si="9"/>
        <v>182</v>
      </c>
      <c r="M17" s="313">
        <v>32</v>
      </c>
      <c r="N17" s="311"/>
      <c r="O17" s="311"/>
      <c r="P17" s="311"/>
      <c r="Q17" s="313">
        <v>10</v>
      </c>
      <c r="R17" s="313">
        <v>2</v>
      </c>
      <c r="S17" s="313">
        <v>6</v>
      </c>
      <c r="T17" s="311"/>
      <c r="U17" s="107"/>
      <c r="V17" s="107">
        <f>68+34</f>
        <v>102</v>
      </c>
      <c r="W17" s="138"/>
      <c r="X17" s="107">
        <v>112</v>
      </c>
      <c r="Y17" s="209"/>
      <c r="Z17" s="139"/>
      <c r="AA17" s="139"/>
      <c r="AB17" s="140"/>
      <c r="AC17" s="140"/>
      <c r="AD17" s="139"/>
      <c r="AE17" s="139"/>
      <c r="AF17" s="110"/>
    </row>
    <row r="18" spans="1:52" ht="18" customHeight="1" x14ac:dyDescent="0.15">
      <c r="A18" s="164" t="s">
        <v>322</v>
      </c>
      <c r="B18" s="164" t="s">
        <v>245</v>
      </c>
      <c r="C18" s="107">
        <v>2</v>
      </c>
      <c r="D18" s="310"/>
      <c r="E18" s="310"/>
      <c r="F18" s="310"/>
      <c r="G18" s="107" t="s">
        <v>246</v>
      </c>
      <c r="H18" s="312">
        <v>144</v>
      </c>
      <c r="I18" s="311"/>
      <c r="J18" s="330">
        <f t="shared" si="8"/>
        <v>126</v>
      </c>
      <c r="K18" s="313">
        <f t="shared" si="10"/>
        <v>104</v>
      </c>
      <c r="L18" s="199">
        <f t="shared" si="9"/>
        <v>22</v>
      </c>
      <c r="M18" s="313">
        <v>104</v>
      </c>
      <c r="N18" s="310"/>
      <c r="O18" s="311"/>
      <c r="P18" s="311"/>
      <c r="Q18" s="313">
        <v>10</v>
      </c>
      <c r="R18" s="313">
        <v>2</v>
      </c>
      <c r="S18" s="313">
        <v>6</v>
      </c>
      <c r="T18" s="311"/>
      <c r="U18" s="107"/>
      <c r="V18" s="107">
        <v>34</v>
      </c>
      <c r="W18" s="138"/>
      <c r="X18" s="107">
        <v>92</v>
      </c>
      <c r="Y18" s="209"/>
      <c r="Z18" s="139"/>
      <c r="AA18" s="139"/>
      <c r="AB18" s="140"/>
      <c r="AC18" s="140"/>
      <c r="AD18" s="139"/>
      <c r="AE18" s="139"/>
      <c r="AF18" s="110"/>
    </row>
    <row r="19" spans="1:52" ht="18" customHeight="1" x14ac:dyDescent="0.15">
      <c r="A19" s="165" t="s">
        <v>323</v>
      </c>
      <c r="B19" s="317" t="s">
        <v>6</v>
      </c>
      <c r="C19" s="310"/>
      <c r="D19" s="107">
        <v>1</v>
      </c>
      <c r="E19" s="107">
        <v>2</v>
      </c>
      <c r="F19" s="310"/>
      <c r="G19" s="107"/>
      <c r="H19" s="312">
        <v>72</v>
      </c>
      <c r="I19" s="311"/>
      <c r="J19" s="330">
        <f t="shared" si="8"/>
        <v>72</v>
      </c>
      <c r="K19" s="313">
        <f t="shared" si="10"/>
        <v>66</v>
      </c>
      <c r="L19" s="199">
        <f t="shared" si="9"/>
        <v>6</v>
      </c>
      <c r="M19" s="313">
        <v>66</v>
      </c>
      <c r="N19" s="311"/>
      <c r="O19" s="311"/>
      <c r="P19" s="311"/>
      <c r="Q19" s="313"/>
      <c r="R19" s="313"/>
      <c r="S19" s="313"/>
      <c r="T19" s="311"/>
      <c r="U19" s="107"/>
      <c r="V19" s="107">
        <v>34</v>
      </c>
      <c r="W19" s="138"/>
      <c r="X19" s="107">
        <v>38</v>
      </c>
      <c r="Y19" s="209"/>
      <c r="Z19" s="139"/>
      <c r="AA19" s="139"/>
      <c r="AB19" s="140"/>
      <c r="AC19" s="140"/>
      <c r="AD19" s="139"/>
      <c r="AE19" s="139"/>
      <c r="AF19" s="110"/>
    </row>
    <row r="20" spans="1:52" ht="20.25" customHeight="1" x14ac:dyDescent="0.15">
      <c r="A20" s="164" t="s">
        <v>324</v>
      </c>
      <c r="B20" s="317" t="s">
        <v>328</v>
      </c>
      <c r="C20" s="107"/>
      <c r="D20" s="107"/>
      <c r="E20" s="107">
        <v>2</v>
      </c>
      <c r="F20" s="310"/>
      <c r="G20" s="107"/>
      <c r="H20" s="312">
        <v>68</v>
      </c>
      <c r="I20" s="311"/>
      <c r="J20" s="330">
        <f t="shared" si="8"/>
        <v>68</v>
      </c>
      <c r="K20" s="313">
        <f t="shared" si="10"/>
        <v>46</v>
      </c>
      <c r="L20" s="199">
        <f t="shared" si="9"/>
        <v>22</v>
      </c>
      <c r="M20" s="313">
        <v>46</v>
      </c>
      <c r="N20" s="311"/>
      <c r="O20" s="311"/>
      <c r="P20" s="311"/>
      <c r="Q20" s="318"/>
      <c r="R20" s="318"/>
      <c r="S20" s="318"/>
      <c r="T20" s="311"/>
      <c r="U20" s="107"/>
      <c r="V20" s="107">
        <v>34</v>
      </c>
      <c r="W20" s="141"/>
      <c r="X20" s="107">
        <v>34</v>
      </c>
      <c r="Y20" s="210"/>
      <c r="Z20" s="139"/>
      <c r="AA20" s="139"/>
      <c r="AB20" s="140"/>
      <c r="AC20" s="140"/>
      <c r="AD20" s="139"/>
      <c r="AE20" s="139"/>
      <c r="AF20" s="110"/>
    </row>
    <row r="21" spans="1:52" ht="20.100000000000001" customHeight="1" x14ac:dyDescent="0.15">
      <c r="A21" s="164" t="s">
        <v>325</v>
      </c>
      <c r="B21" s="166" t="s">
        <v>247</v>
      </c>
      <c r="C21" s="310"/>
      <c r="D21" s="310"/>
      <c r="E21" s="107">
        <v>2</v>
      </c>
      <c r="F21" s="310"/>
      <c r="G21" s="310"/>
      <c r="H21" s="312">
        <v>108</v>
      </c>
      <c r="I21" s="311"/>
      <c r="J21" s="330">
        <f t="shared" si="8"/>
        <v>108</v>
      </c>
      <c r="K21" s="313">
        <f t="shared" si="10"/>
        <v>36</v>
      </c>
      <c r="L21" s="199">
        <f t="shared" si="9"/>
        <v>72</v>
      </c>
      <c r="M21" s="313">
        <v>36</v>
      </c>
      <c r="N21" s="311"/>
      <c r="O21" s="311"/>
      <c r="P21" s="311"/>
      <c r="Q21" s="313" t="s">
        <v>258</v>
      </c>
      <c r="R21" s="319"/>
      <c r="S21" s="319"/>
      <c r="T21" s="311"/>
      <c r="U21" s="107"/>
      <c r="V21" s="107">
        <v>34</v>
      </c>
      <c r="W21" s="142"/>
      <c r="X21" s="107">
        <v>74</v>
      </c>
      <c r="Y21" s="211"/>
      <c r="Z21" s="139"/>
      <c r="AA21" s="139"/>
      <c r="AB21" s="140"/>
      <c r="AC21" s="140"/>
      <c r="AD21" s="139"/>
      <c r="AE21" s="139"/>
      <c r="AF21" s="110"/>
    </row>
    <row r="22" spans="1:52" ht="20.100000000000001" customHeight="1" x14ac:dyDescent="0.15">
      <c r="A22" s="166" t="s">
        <v>326</v>
      </c>
      <c r="B22" s="320" t="s">
        <v>248</v>
      </c>
      <c r="C22" s="107"/>
      <c r="D22" s="107"/>
      <c r="E22" s="107">
        <v>2</v>
      </c>
      <c r="F22" s="311"/>
      <c r="G22" s="311"/>
      <c r="H22" s="312">
        <v>72</v>
      </c>
      <c r="I22" s="321"/>
      <c r="J22" s="330">
        <f t="shared" si="8"/>
        <v>72</v>
      </c>
      <c r="K22" s="313">
        <f t="shared" si="10"/>
        <v>28</v>
      </c>
      <c r="L22" s="199">
        <f t="shared" si="9"/>
        <v>44</v>
      </c>
      <c r="M22" s="313">
        <v>28</v>
      </c>
      <c r="N22" s="321"/>
      <c r="O22" s="321"/>
      <c r="P22" s="321"/>
      <c r="Q22" s="322"/>
      <c r="R22" s="322"/>
      <c r="S22" s="322"/>
      <c r="T22" s="321"/>
      <c r="U22" s="107"/>
      <c r="V22" s="107">
        <v>34</v>
      </c>
      <c r="W22" s="138"/>
      <c r="X22" s="107">
        <v>38</v>
      </c>
      <c r="Y22" s="209"/>
      <c r="Z22" s="139"/>
      <c r="AA22" s="139"/>
      <c r="AB22" s="140"/>
      <c r="AC22" s="140"/>
      <c r="AD22" s="139"/>
      <c r="AE22" s="139"/>
      <c r="AF22" s="110"/>
    </row>
    <row r="23" spans="1:52" ht="20.100000000000001" customHeight="1" x14ac:dyDescent="0.15">
      <c r="A23" s="166" t="s">
        <v>327</v>
      </c>
      <c r="B23" s="166" t="s">
        <v>249</v>
      </c>
      <c r="C23" s="323"/>
      <c r="D23" s="323"/>
      <c r="E23" s="108">
        <v>2</v>
      </c>
      <c r="F23" s="324"/>
      <c r="G23" s="324"/>
      <c r="H23" s="312">
        <v>72</v>
      </c>
      <c r="I23" s="324"/>
      <c r="J23" s="330">
        <f t="shared" si="8"/>
        <v>72</v>
      </c>
      <c r="K23" s="313">
        <f t="shared" si="10"/>
        <v>25</v>
      </c>
      <c r="L23" s="199">
        <f t="shared" si="9"/>
        <v>47</v>
      </c>
      <c r="M23" s="325">
        <v>25</v>
      </c>
      <c r="N23" s="324"/>
      <c r="O23" s="324"/>
      <c r="P23" s="324"/>
      <c r="Q23" s="326"/>
      <c r="R23" s="326"/>
      <c r="S23" s="326"/>
      <c r="T23" s="324"/>
      <c r="U23" s="108"/>
      <c r="V23" s="108">
        <v>34</v>
      </c>
      <c r="W23" s="138"/>
      <c r="X23" s="108">
        <v>38</v>
      </c>
      <c r="Y23" s="209"/>
      <c r="Z23" s="139"/>
      <c r="AA23" s="139"/>
      <c r="AB23" s="140"/>
      <c r="AC23" s="140"/>
      <c r="AD23" s="139"/>
      <c r="AE23" s="139"/>
      <c r="AF23" s="110"/>
    </row>
    <row r="24" spans="1:52" s="8" customFormat="1" ht="21" customHeight="1" thickBot="1" x14ac:dyDescent="0.2">
      <c r="A24" s="172"/>
      <c r="B24" s="173" t="s">
        <v>250</v>
      </c>
      <c r="C24" s="333"/>
      <c r="D24" s="333"/>
      <c r="E24" s="333"/>
      <c r="F24" s="333" t="s">
        <v>261</v>
      </c>
      <c r="G24" s="333"/>
      <c r="H24" s="334">
        <v>32</v>
      </c>
      <c r="I24" s="333"/>
      <c r="J24" s="330">
        <f t="shared" si="8"/>
        <v>32</v>
      </c>
      <c r="K24" s="336"/>
      <c r="L24" s="333"/>
      <c r="M24" s="336"/>
      <c r="N24" s="337" t="s">
        <v>259</v>
      </c>
      <c r="O24" s="333"/>
      <c r="P24" s="333"/>
      <c r="Q24" s="336"/>
      <c r="R24" s="336"/>
      <c r="S24" s="336"/>
      <c r="T24" s="333"/>
      <c r="U24" s="335"/>
      <c r="V24" s="304"/>
      <c r="W24" s="305"/>
      <c r="X24" s="303">
        <v>32</v>
      </c>
      <c r="Y24" s="212"/>
      <c r="Z24" s="146"/>
      <c r="AA24" s="146"/>
      <c r="AB24" s="147"/>
      <c r="AC24" s="147"/>
      <c r="AD24" s="146"/>
      <c r="AE24" s="146"/>
      <c r="AF24" s="111"/>
    </row>
    <row r="25" spans="1:52" ht="15.75" customHeight="1" thickBot="1" x14ac:dyDescent="0.3">
      <c r="A25" s="421" t="s">
        <v>210</v>
      </c>
      <c r="B25" s="422"/>
      <c r="C25" s="338">
        <f t="shared" ref="C25:AE25" si="11">C26+C33+C40</f>
        <v>9</v>
      </c>
      <c r="D25" s="338">
        <f t="shared" si="11"/>
        <v>2</v>
      </c>
      <c r="E25" s="338">
        <f>E26+E33+E40</f>
        <v>21</v>
      </c>
      <c r="F25" s="338">
        <f t="shared" si="11"/>
        <v>0</v>
      </c>
      <c r="G25" s="338">
        <f t="shared" si="11"/>
        <v>12</v>
      </c>
      <c r="H25" s="338">
        <f>H26+H33+H40</f>
        <v>2736</v>
      </c>
      <c r="I25" s="338">
        <f>I26+I33+I40</f>
        <v>150</v>
      </c>
      <c r="J25" s="338">
        <f t="shared" si="11"/>
        <v>2334</v>
      </c>
      <c r="K25" s="299">
        <f>K26+K33+K40</f>
        <v>1382</v>
      </c>
      <c r="L25" s="338">
        <f t="shared" si="11"/>
        <v>952</v>
      </c>
      <c r="M25" s="338">
        <f>M26+M33+M40</f>
        <v>734</v>
      </c>
      <c r="N25" s="338">
        <f t="shared" si="11"/>
        <v>0</v>
      </c>
      <c r="O25" s="338">
        <f t="shared" si="11"/>
        <v>180</v>
      </c>
      <c r="P25" s="338">
        <f t="shared" si="11"/>
        <v>468</v>
      </c>
      <c r="Q25" s="338">
        <f t="shared" si="11"/>
        <v>72</v>
      </c>
      <c r="R25" s="338">
        <f t="shared" si="11"/>
        <v>18</v>
      </c>
      <c r="S25" s="338">
        <f t="shared" si="11"/>
        <v>54</v>
      </c>
      <c r="T25" s="338">
        <f t="shared" si="11"/>
        <v>0</v>
      </c>
      <c r="U25" s="338">
        <f t="shared" si="11"/>
        <v>0</v>
      </c>
      <c r="V25" s="196">
        <f t="shared" si="11"/>
        <v>0</v>
      </c>
      <c r="W25" s="196">
        <f t="shared" si="11"/>
        <v>0</v>
      </c>
      <c r="X25" s="196">
        <f t="shared" si="11"/>
        <v>0</v>
      </c>
      <c r="Y25" s="196">
        <f t="shared" si="11"/>
        <v>24</v>
      </c>
      <c r="Z25" s="196">
        <f>Z26+Z33+Z40</f>
        <v>552</v>
      </c>
      <c r="AA25" s="196">
        <f t="shared" si="11"/>
        <v>88</v>
      </c>
      <c r="AB25" s="196">
        <f>AB26+AB33+AB40</f>
        <v>740</v>
      </c>
      <c r="AC25" s="196">
        <f t="shared" si="11"/>
        <v>4</v>
      </c>
      <c r="AD25" s="196">
        <f t="shared" si="11"/>
        <v>572</v>
      </c>
      <c r="AE25" s="196">
        <f t="shared" si="11"/>
        <v>34</v>
      </c>
      <c r="AF25" s="196">
        <f>AF26+AF33+AF40+AF64</f>
        <v>686</v>
      </c>
    </row>
    <row r="26" spans="1:52" s="9" customFormat="1" ht="16.5" thickBot="1" x14ac:dyDescent="0.2">
      <c r="A26" s="53" t="s">
        <v>263</v>
      </c>
      <c r="B26" s="54" t="s">
        <v>262</v>
      </c>
      <c r="C26" s="222">
        <v>1</v>
      </c>
      <c r="D26" s="180">
        <v>2</v>
      </c>
      <c r="E26" s="180">
        <v>4</v>
      </c>
      <c r="F26" s="180"/>
      <c r="G26" s="156">
        <v>1</v>
      </c>
      <c r="H26" s="223">
        <f>SUM(H27:H32)</f>
        <v>420</v>
      </c>
      <c r="I26" s="223">
        <f t="shared" ref="I26:P26" si="12">SUM(I27:I32)</f>
        <v>16</v>
      </c>
      <c r="J26" s="223">
        <f t="shared" si="12"/>
        <v>368</v>
      </c>
      <c r="K26" s="223">
        <f t="shared" si="12"/>
        <v>242</v>
      </c>
      <c r="L26" s="223">
        <f t="shared" si="12"/>
        <v>126</v>
      </c>
      <c r="M26" s="223">
        <f t="shared" si="12"/>
        <v>242</v>
      </c>
      <c r="N26" s="223">
        <f t="shared" si="12"/>
        <v>0</v>
      </c>
      <c r="O26" s="223">
        <f t="shared" si="12"/>
        <v>0</v>
      </c>
      <c r="P26" s="223">
        <f t="shared" si="12"/>
        <v>0</v>
      </c>
      <c r="Q26" s="207">
        <f t="shared" ref="Q26:S26" si="13">SUM(Q27:Q32)</f>
        <v>28</v>
      </c>
      <c r="R26" s="207">
        <f t="shared" si="13"/>
        <v>2</v>
      </c>
      <c r="S26" s="225">
        <f t="shared" si="13"/>
        <v>6</v>
      </c>
      <c r="T26" s="223">
        <f t="shared" ref="T26:AF26" si="14">SUM(T27:T32)</f>
        <v>0</v>
      </c>
      <c r="U26" s="223">
        <f t="shared" si="14"/>
        <v>0</v>
      </c>
      <c r="V26" s="224">
        <f t="shared" si="14"/>
        <v>0</v>
      </c>
      <c r="W26" s="207">
        <f t="shared" si="14"/>
        <v>0</v>
      </c>
      <c r="X26" s="224">
        <f t="shared" si="14"/>
        <v>0</v>
      </c>
      <c r="Y26" s="224">
        <f>SUM(Y27:Y32)</f>
        <v>16</v>
      </c>
      <c r="Z26" s="224">
        <f>SUM(Z27:Z32)</f>
        <v>200</v>
      </c>
      <c r="AA26" s="207">
        <f>SUM(AA27:AA32)</f>
        <v>0</v>
      </c>
      <c r="AB26" s="224">
        <f t="shared" si="14"/>
        <v>108</v>
      </c>
      <c r="AC26" s="224">
        <f t="shared" si="14"/>
        <v>0</v>
      </c>
      <c r="AD26" s="224">
        <f t="shared" si="14"/>
        <v>32</v>
      </c>
      <c r="AE26" s="207">
        <f t="shared" si="14"/>
        <v>0</v>
      </c>
      <c r="AF26" s="224">
        <f t="shared" si="14"/>
        <v>28</v>
      </c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</row>
    <row r="27" spans="1:52" s="11" customFormat="1" ht="16.5" thickBot="1" x14ac:dyDescent="0.2">
      <c r="A27" s="218" t="s">
        <v>264</v>
      </c>
      <c r="B27" s="219" t="s">
        <v>265</v>
      </c>
      <c r="C27" s="229">
        <v>3</v>
      </c>
      <c r="D27" s="153"/>
      <c r="E27" s="153"/>
      <c r="F27" s="153"/>
      <c r="G27" s="153"/>
      <c r="H27" s="199">
        <f>J27+Q27+R27+S27+I27</f>
        <v>84</v>
      </c>
      <c r="I27" s="199">
        <f t="shared" ref="I27" si="15">Y27+AA27+AC27+AE27</f>
        <v>4</v>
      </c>
      <c r="J27" s="199">
        <f>Z27+AB27+AD27+AF27</f>
        <v>44</v>
      </c>
      <c r="K27" s="296">
        <f>M27+O27+P27</f>
        <v>0</v>
      </c>
      <c r="L27" s="199">
        <f>J27-M27-N27</f>
        <v>44</v>
      </c>
      <c r="M27" s="266"/>
      <c r="N27" s="234"/>
      <c r="O27" s="153"/>
      <c r="P27" s="153"/>
      <c r="Q27" s="149">
        <v>28</v>
      </c>
      <c r="R27" s="84">
        <v>2</v>
      </c>
      <c r="S27" s="149">
        <v>6</v>
      </c>
      <c r="T27" s="227"/>
      <c r="U27" s="227"/>
      <c r="V27" s="227"/>
      <c r="W27" s="227"/>
      <c r="X27" s="227"/>
      <c r="Y27" s="227">
        <v>4</v>
      </c>
      <c r="Z27" s="227">
        <v>44</v>
      </c>
      <c r="AA27" s="227"/>
      <c r="AB27" s="227"/>
      <c r="AC27" s="202"/>
      <c r="AD27" s="202"/>
      <c r="AE27" s="202"/>
      <c r="AF27" s="203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</row>
    <row r="28" spans="1:52" s="11" customFormat="1" ht="32.25" thickBot="1" x14ac:dyDescent="0.2">
      <c r="A28" s="220" t="s">
        <v>266</v>
      </c>
      <c r="B28" s="221" t="s">
        <v>211</v>
      </c>
      <c r="C28" s="230"/>
      <c r="D28" s="148"/>
      <c r="E28" s="148">
        <v>4</v>
      </c>
      <c r="F28" s="148"/>
      <c r="G28" s="148"/>
      <c r="H28" s="199">
        <f>J28+Q28+R28+S28+I28</f>
        <v>66</v>
      </c>
      <c r="I28" s="199">
        <f t="shared" ref="I28:I32" si="16">Y28+AA28+AC28+AE28</f>
        <v>4</v>
      </c>
      <c r="J28" s="199">
        <f>Z28+AB28+AD28+AF28</f>
        <v>62</v>
      </c>
      <c r="K28" s="297">
        <f>M28+O28+P28</f>
        <v>62</v>
      </c>
      <c r="L28" s="199">
        <f>J28-M28-N28</f>
        <v>0</v>
      </c>
      <c r="M28" s="267">
        <f>Z28+AB28</f>
        <v>62</v>
      </c>
      <c r="N28" s="148"/>
      <c r="O28" s="148"/>
      <c r="P28" s="148"/>
      <c r="Q28" s="149"/>
      <c r="R28" s="84"/>
      <c r="S28" s="149"/>
      <c r="T28" s="150"/>
      <c r="U28" s="150"/>
      <c r="V28" s="150"/>
      <c r="W28" s="150"/>
      <c r="X28" s="150"/>
      <c r="Y28" s="150">
        <v>4</v>
      </c>
      <c r="Z28" s="150">
        <v>26</v>
      </c>
      <c r="AA28" s="150"/>
      <c r="AB28" s="150">
        <v>36</v>
      </c>
      <c r="AC28" s="201"/>
      <c r="AD28" s="201"/>
      <c r="AE28" s="201"/>
      <c r="AF28" s="204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</row>
    <row r="29" spans="1:52" s="11" customFormat="1" ht="16.5" thickBot="1" x14ac:dyDescent="0.2">
      <c r="A29" s="220" t="s">
        <v>267</v>
      </c>
      <c r="B29" s="221" t="s">
        <v>221</v>
      </c>
      <c r="C29" s="169"/>
      <c r="D29" s="148"/>
      <c r="E29" s="148">
        <v>4</v>
      </c>
      <c r="F29" s="148"/>
      <c r="G29" s="148">
        <v>3</v>
      </c>
      <c r="H29" s="199">
        <f t="shared" ref="H29:H32" si="17">J29+Q29+R29+S29+I29</f>
        <v>68</v>
      </c>
      <c r="I29" s="199">
        <f t="shared" si="16"/>
        <v>0</v>
      </c>
      <c r="J29" s="199">
        <f t="shared" ref="J29:J32" si="18">Z29+AB29+AD29+AF29</f>
        <v>68</v>
      </c>
      <c r="K29" s="297">
        <f t="shared" ref="K29:K32" si="19">M29+O29+P29</f>
        <v>36</v>
      </c>
      <c r="L29" s="199">
        <f t="shared" ref="L29:L32" si="20">J29-M29-N29</f>
        <v>32</v>
      </c>
      <c r="M29" s="267">
        <v>36</v>
      </c>
      <c r="N29" s="148"/>
      <c r="O29" s="148"/>
      <c r="P29" s="148"/>
      <c r="Q29" s="84"/>
      <c r="R29" s="84"/>
      <c r="S29" s="150"/>
      <c r="T29" s="150"/>
      <c r="U29" s="150"/>
      <c r="V29" s="150"/>
      <c r="W29" s="150"/>
      <c r="X29" s="150"/>
      <c r="Y29" s="150"/>
      <c r="Z29" s="150">
        <v>32</v>
      </c>
      <c r="AA29" s="150"/>
      <c r="AB29" s="150">
        <v>36</v>
      </c>
      <c r="AC29" s="201"/>
      <c r="AD29" s="201"/>
      <c r="AE29" s="201"/>
      <c r="AF29" s="204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</row>
    <row r="30" spans="1:52" s="11" customFormat="1" ht="16.5" thickBot="1" x14ac:dyDescent="0.2">
      <c r="A30" s="220" t="s">
        <v>268</v>
      </c>
      <c r="B30" s="221" t="s">
        <v>6</v>
      </c>
      <c r="C30" s="230"/>
      <c r="D30" s="148"/>
      <c r="E30" s="148" t="s">
        <v>311</v>
      </c>
      <c r="F30" s="148"/>
      <c r="G30" s="148"/>
      <c r="H30" s="199">
        <f t="shared" si="17"/>
        <v>122</v>
      </c>
      <c r="I30" s="199"/>
      <c r="J30" s="199">
        <f t="shared" si="18"/>
        <v>122</v>
      </c>
      <c r="K30" s="297">
        <f t="shared" si="19"/>
        <v>120</v>
      </c>
      <c r="L30" s="199">
        <f t="shared" si="20"/>
        <v>2</v>
      </c>
      <c r="M30" s="267">
        <v>120</v>
      </c>
      <c r="N30" s="148"/>
      <c r="O30" s="148"/>
      <c r="P30" s="148"/>
      <c r="Q30" s="84"/>
      <c r="R30" s="84"/>
      <c r="S30" s="150"/>
      <c r="T30" s="150"/>
      <c r="U30" s="150"/>
      <c r="V30" s="150"/>
      <c r="W30" s="150"/>
      <c r="X30" s="150"/>
      <c r="Y30" s="150"/>
      <c r="Z30" s="150">
        <v>26</v>
      </c>
      <c r="AA30" s="150"/>
      <c r="AB30" s="150">
        <v>36</v>
      </c>
      <c r="AC30" s="150"/>
      <c r="AD30" s="150">
        <v>32</v>
      </c>
      <c r="AE30" s="150"/>
      <c r="AF30" s="228">
        <v>28</v>
      </c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</row>
    <row r="31" spans="1:52" s="11" customFormat="1" ht="24" customHeight="1" thickBot="1" x14ac:dyDescent="0.2">
      <c r="A31" s="220" t="s">
        <v>269</v>
      </c>
      <c r="B31" s="221" t="s">
        <v>270</v>
      </c>
      <c r="C31" s="231"/>
      <c r="D31" s="148"/>
      <c r="E31" s="148">
        <v>3</v>
      </c>
      <c r="F31" s="148"/>
      <c r="G31" s="148"/>
      <c r="H31" s="199">
        <f t="shared" si="17"/>
        <v>40</v>
      </c>
      <c r="I31" s="199">
        <f t="shared" si="16"/>
        <v>4</v>
      </c>
      <c r="J31" s="199">
        <f t="shared" si="18"/>
        <v>36</v>
      </c>
      <c r="K31" s="297">
        <f t="shared" si="19"/>
        <v>12</v>
      </c>
      <c r="L31" s="199">
        <f t="shared" si="20"/>
        <v>24</v>
      </c>
      <c r="M31" s="267">
        <v>12</v>
      </c>
      <c r="N31" s="148"/>
      <c r="O31" s="148"/>
      <c r="P31" s="148"/>
      <c r="Q31" s="84"/>
      <c r="R31" s="85"/>
      <c r="S31" s="150"/>
      <c r="T31" s="150"/>
      <c r="U31" s="150"/>
      <c r="V31" s="150"/>
      <c r="W31" s="150"/>
      <c r="X31" s="150"/>
      <c r="Y31" s="150">
        <v>4</v>
      </c>
      <c r="Z31" s="150">
        <v>36</v>
      </c>
      <c r="AA31" s="150"/>
      <c r="AB31" s="150"/>
      <c r="AC31" s="201"/>
      <c r="AD31" s="201"/>
      <c r="AE31" s="201"/>
      <c r="AF31" s="204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</row>
    <row r="32" spans="1:52" s="11" customFormat="1" ht="16.5" thickBot="1" x14ac:dyDescent="0.2">
      <c r="A32" s="220" t="s">
        <v>271</v>
      </c>
      <c r="B32" s="221" t="s">
        <v>272</v>
      </c>
      <c r="C32" s="231"/>
      <c r="D32" s="159"/>
      <c r="E32" s="159">
        <v>3</v>
      </c>
      <c r="F32" s="159"/>
      <c r="G32" s="163"/>
      <c r="H32" s="199">
        <f t="shared" si="17"/>
        <v>40</v>
      </c>
      <c r="I32" s="199">
        <f t="shared" si="16"/>
        <v>4</v>
      </c>
      <c r="J32" s="199">
        <f t="shared" si="18"/>
        <v>36</v>
      </c>
      <c r="K32" s="298">
        <f t="shared" si="19"/>
        <v>12</v>
      </c>
      <c r="L32" s="199">
        <f t="shared" si="20"/>
        <v>24</v>
      </c>
      <c r="M32" s="269">
        <v>12</v>
      </c>
      <c r="N32" s="234"/>
      <c r="O32" s="159"/>
      <c r="P32" s="159"/>
      <c r="Q32" s="86"/>
      <c r="R32" s="86"/>
      <c r="S32" s="163"/>
      <c r="T32" s="163"/>
      <c r="U32" s="163"/>
      <c r="V32" s="163"/>
      <c r="W32" s="163"/>
      <c r="X32" s="163"/>
      <c r="Y32" s="163">
        <v>4</v>
      </c>
      <c r="Z32" s="163">
        <v>36</v>
      </c>
      <c r="AA32" s="163"/>
      <c r="AB32" s="163"/>
      <c r="AC32" s="205"/>
      <c r="AD32" s="205"/>
      <c r="AE32" s="205"/>
      <c r="AF32" s="20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</row>
    <row r="33" spans="1:52" ht="16.5" thickBot="1" x14ac:dyDescent="0.2">
      <c r="A33" s="53" t="s">
        <v>212</v>
      </c>
      <c r="B33" s="54" t="s">
        <v>213</v>
      </c>
      <c r="C33" s="155">
        <v>5</v>
      </c>
      <c r="D33" s="52"/>
      <c r="E33" s="52">
        <v>1</v>
      </c>
      <c r="F33" s="52"/>
      <c r="G33" s="156">
        <v>4</v>
      </c>
      <c r="H33" s="157">
        <f t="shared" ref="H33:AF33" si="21">SUM(H34:H39)</f>
        <v>604</v>
      </c>
      <c r="I33" s="157">
        <f t="shared" si="21"/>
        <v>48</v>
      </c>
      <c r="J33" s="157">
        <f t="shared" si="21"/>
        <v>484</v>
      </c>
      <c r="K33" s="299">
        <f t="shared" si="21"/>
        <v>180</v>
      </c>
      <c r="L33" s="157">
        <f t="shared" si="21"/>
        <v>304</v>
      </c>
      <c r="M33" s="157">
        <f t="shared" si="21"/>
        <v>180</v>
      </c>
      <c r="N33" s="157">
        <f t="shared" si="21"/>
        <v>0</v>
      </c>
      <c r="O33" s="157">
        <f t="shared" si="21"/>
        <v>0</v>
      </c>
      <c r="P33" s="157">
        <f t="shared" si="21"/>
        <v>0</v>
      </c>
      <c r="Q33" s="157">
        <f>SUM(Q34:Q39)</f>
        <v>32</v>
      </c>
      <c r="R33" s="157">
        <f t="shared" si="21"/>
        <v>10</v>
      </c>
      <c r="S33" s="158">
        <f t="shared" si="21"/>
        <v>30</v>
      </c>
      <c r="T33" s="157">
        <f t="shared" si="21"/>
        <v>0</v>
      </c>
      <c r="U33" s="157">
        <f t="shared" si="21"/>
        <v>0</v>
      </c>
      <c r="V33" s="56">
        <f t="shared" si="21"/>
        <v>0</v>
      </c>
      <c r="W33" s="55">
        <f t="shared" si="21"/>
        <v>0</v>
      </c>
      <c r="X33" s="56">
        <f t="shared" si="21"/>
        <v>0</v>
      </c>
      <c r="Y33" s="56">
        <f t="shared" si="21"/>
        <v>0</v>
      </c>
      <c r="Z33" s="56">
        <f t="shared" si="21"/>
        <v>110</v>
      </c>
      <c r="AA33" s="55">
        <f t="shared" si="21"/>
        <v>38</v>
      </c>
      <c r="AB33" s="56">
        <f t="shared" si="21"/>
        <v>176</v>
      </c>
      <c r="AC33" s="56">
        <f t="shared" si="21"/>
        <v>0</v>
      </c>
      <c r="AD33" s="56">
        <f t="shared" si="21"/>
        <v>132</v>
      </c>
      <c r="AE33" s="55">
        <f t="shared" si="21"/>
        <v>10</v>
      </c>
      <c r="AF33" s="56">
        <f t="shared" si="21"/>
        <v>66</v>
      </c>
    </row>
    <row r="34" spans="1:52" ht="16.5" thickBot="1" x14ac:dyDescent="0.2">
      <c r="A34" s="218" t="s">
        <v>214</v>
      </c>
      <c r="B34" s="219" t="s">
        <v>273</v>
      </c>
      <c r="C34" s="47">
        <v>4</v>
      </c>
      <c r="D34" s="136"/>
      <c r="E34" s="136"/>
      <c r="F34" s="136"/>
      <c r="G34" s="153">
        <v>3</v>
      </c>
      <c r="H34" s="199">
        <f t="shared" ref="H34" si="22">J34+Q34+R34+S34+I34</f>
        <v>144</v>
      </c>
      <c r="I34" s="199">
        <f t="shared" ref="I34" si="23">Y34+AA34+AC34+AE34</f>
        <v>10</v>
      </c>
      <c r="J34" s="199">
        <f t="shared" ref="J34" si="24">Z34+AB34+AD34+AF34</f>
        <v>122</v>
      </c>
      <c r="K34" s="297">
        <f t="shared" ref="K34" si="25">M34+O34+P34</f>
        <v>36</v>
      </c>
      <c r="L34" s="199">
        <f t="shared" ref="L34" si="26">J34-M34-N34</f>
        <v>86</v>
      </c>
      <c r="M34" s="262">
        <v>36</v>
      </c>
      <c r="N34" s="200"/>
      <c r="O34" s="47"/>
      <c r="P34" s="136"/>
      <c r="Q34" s="149">
        <v>4</v>
      </c>
      <c r="R34" s="84">
        <v>2</v>
      </c>
      <c r="S34" s="149">
        <v>6</v>
      </c>
      <c r="T34" s="154"/>
      <c r="U34" s="154"/>
      <c r="V34" s="154"/>
      <c r="W34" s="154"/>
      <c r="X34" s="154"/>
      <c r="Y34" s="154"/>
      <c r="Z34" s="154">
        <v>72</v>
      </c>
      <c r="AA34" s="154">
        <v>10</v>
      </c>
      <c r="AB34" s="154">
        <v>50</v>
      </c>
      <c r="AC34" s="154"/>
      <c r="AD34" s="154"/>
      <c r="AE34" s="154"/>
      <c r="AF34" s="154"/>
    </row>
    <row r="35" spans="1:52" ht="16.5" thickBot="1" x14ac:dyDescent="0.3">
      <c r="A35" s="220" t="s">
        <v>215</v>
      </c>
      <c r="B35" s="221" t="s">
        <v>274</v>
      </c>
      <c r="C35" s="47">
        <v>4</v>
      </c>
      <c r="D35" s="49"/>
      <c r="E35" s="49"/>
      <c r="F35" s="49"/>
      <c r="G35" s="148">
        <v>3</v>
      </c>
      <c r="H35" s="199">
        <f t="shared" ref="H35:H39" si="27">J35+Q35+R35+S35+I35</f>
        <v>90</v>
      </c>
      <c r="I35" s="199">
        <f t="shared" ref="I35:I39" si="28">Y35+AA35+AC35+AE35</f>
        <v>10</v>
      </c>
      <c r="J35" s="199">
        <f t="shared" ref="J35:J39" si="29">Z35+AB35+AD35+AF35</f>
        <v>68</v>
      </c>
      <c r="K35" s="297">
        <f t="shared" ref="K35:K39" si="30">M35+O35+P35</f>
        <v>24</v>
      </c>
      <c r="L35" s="199">
        <f t="shared" ref="L35:L39" si="31">J35-M35-N35</f>
        <v>44</v>
      </c>
      <c r="M35" s="263">
        <v>24</v>
      </c>
      <c r="N35" s="49"/>
      <c r="O35" s="48"/>
      <c r="P35" s="49"/>
      <c r="Q35" s="149">
        <v>4</v>
      </c>
      <c r="R35" s="84">
        <v>2</v>
      </c>
      <c r="S35" s="149">
        <v>6</v>
      </c>
      <c r="T35" s="149"/>
      <c r="U35" s="149"/>
      <c r="V35" s="149"/>
      <c r="W35" s="149"/>
      <c r="X35" s="149"/>
      <c r="Y35" s="149"/>
      <c r="Z35" s="149">
        <v>38</v>
      </c>
      <c r="AA35" s="236">
        <v>10</v>
      </c>
      <c r="AB35" s="236">
        <v>30</v>
      </c>
      <c r="AC35" s="149"/>
      <c r="AD35" s="149"/>
      <c r="AE35" s="149"/>
      <c r="AF35" s="149"/>
    </row>
    <row r="36" spans="1:52" ht="21.6" customHeight="1" thickBot="1" x14ac:dyDescent="0.2">
      <c r="A36" s="220" t="s">
        <v>216</v>
      </c>
      <c r="B36" s="221" t="s">
        <v>275</v>
      </c>
      <c r="C36" s="48">
        <v>5</v>
      </c>
      <c r="D36" s="49"/>
      <c r="E36" s="49"/>
      <c r="F36" s="49"/>
      <c r="G36" s="148">
        <v>4</v>
      </c>
      <c r="H36" s="199">
        <f t="shared" si="27"/>
        <v>114</v>
      </c>
      <c r="I36" s="199">
        <f>Y36+AA36+AC36+AE36</f>
        <v>8</v>
      </c>
      <c r="J36" s="199">
        <f>Z36+AB36+AD36+AF36</f>
        <v>88</v>
      </c>
      <c r="K36" s="297">
        <f t="shared" si="30"/>
        <v>36</v>
      </c>
      <c r="L36" s="199">
        <f t="shared" si="31"/>
        <v>52</v>
      </c>
      <c r="M36" s="263">
        <v>36</v>
      </c>
      <c r="N36" s="49"/>
      <c r="O36" s="48"/>
      <c r="P36" s="49"/>
      <c r="Q36" s="149">
        <v>10</v>
      </c>
      <c r="R36" s="84">
        <v>2</v>
      </c>
      <c r="S36" s="149">
        <v>6</v>
      </c>
      <c r="T36" s="149"/>
      <c r="U36" s="149"/>
      <c r="V36" s="149"/>
      <c r="W36" s="149"/>
      <c r="X36" s="149"/>
      <c r="Y36" s="149"/>
      <c r="Z36" s="149"/>
      <c r="AA36" s="149">
        <v>8</v>
      </c>
      <c r="AB36" s="149">
        <v>60</v>
      </c>
      <c r="AC36" s="149"/>
      <c r="AD36" s="149">
        <v>28</v>
      </c>
      <c r="AE36" s="149"/>
      <c r="AF36" s="149"/>
    </row>
    <row r="37" spans="1:52" s="4" customFormat="1" ht="16.5" thickBot="1" x14ac:dyDescent="0.2">
      <c r="A37" s="220" t="s">
        <v>217</v>
      </c>
      <c r="B37" s="221" t="s">
        <v>276</v>
      </c>
      <c r="C37" s="48">
        <v>5</v>
      </c>
      <c r="D37" s="49"/>
      <c r="E37" s="49"/>
      <c r="F37" s="49"/>
      <c r="G37" s="148">
        <v>4</v>
      </c>
      <c r="H37" s="199">
        <f t="shared" si="27"/>
        <v>132</v>
      </c>
      <c r="I37" s="199">
        <f t="shared" si="28"/>
        <v>10</v>
      </c>
      <c r="J37" s="199">
        <f t="shared" si="29"/>
        <v>104</v>
      </c>
      <c r="K37" s="297">
        <f t="shared" si="30"/>
        <v>48</v>
      </c>
      <c r="L37" s="199">
        <f t="shared" si="31"/>
        <v>56</v>
      </c>
      <c r="M37" s="263">
        <v>48</v>
      </c>
      <c r="N37" s="49"/>
      <c r="O37" s="48"/>
      <c r="P37" s="49"/>
      <c r="Q37" s="149">
        <v>10</v>
      </c>
      <c r="R37" s="84">
        <v>2</v>
      </c>
      <c r="S37" s="149">
        <v>6</v>
      </c>
      <c r="T37" s="149"/>
      <c r="U37" s="149"/>
      <c r="V37" s="149"/>
      <c r="W37" s="149"/>
      <c r="X37" s="149"/>
      <c r="Y37" s="149"/>
      <c r="Z37" s="149"/>
      <c r="AA37" s="149">
        <v>10</v>
      </c>
      <c r="AB37" s="149">
        <v>36</v>
      </c>
      <c r="AC37" s="149"/>
      <c r="AD37" s="149">
        <v>68</v>
      </c>
      <c r="AE37" s="149"/>
      <c r="AF37" s="149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</row>
    <row r="38" spans="1:52" ht="32.25" thickBot="1" x14ac:dyDescent="0.2">
      <c r="A38" s="220" t="s">
        <v>218</v>
      </c>
      <c r="B38" s="221" t="s">
        <v>301</v>
      </c>
      <c r="C38" s="48"/>
      <c r="D38" s="49"/>
      <c r="E38" s="49">
        <v>5</v>
      </c>
      <c r="F38" s="49"/>
      <c r="G38" s="148"/>
      <c r="H38" s="199">
        <f t="shared" si="27"/>
        <v>36</v>
      </c>
      <c r="I38" s="199">
        <f t="shared" si="28"/>
        <v>0</v>
      </c>
      <c r="J38" s="199">
        <f>Z38+AB38+AD38+AF38</f>
        <v>36</v>
      </c>
      <c r="K38" s="297">
        <f t="shared" si="30"/>
        <v>18</v>
      </c>
      <c r="L38" s="199">
        <f>J38-M38-N38</f>
        <v>18</v>
      </c>
      <c r="M38" s="263">
        <v>18</v>
      </c>
      <c r="N38" s="49"/>
      <c r="O38" s="48"/>
      <c r="P38" s="49"/>
      <c r="Q38" s="149"/>
      <c r="R38" s="84"/>
      <c r="S38" s="149"/>
      <c r="T38" s="149"/>
      <c r="U38" s="149"/>
      <c r="V38" s="149"/>
      <c r="W38" s="149"/>
      <c r="X38" s="149"/>
      <c r="Y38" s="201"/>
      <c r="Z38" s="201"/>
      <c r="AA38" s="149"/>
      <c r="AB38" s="149"/>
      <c r="AC38" s="149"/>
      <c r="AD38" s="149">
        <v>36</v>
      </c>
      <c r="AE38" s="149"/>
      <c r="AF38" s="149"/>
    </row>
    <row r="39" spans="1:52" ht="32.25" thickBot="1" x14ac:dyDescent="0.2">
      <c r="A39" s="220" t="s">
        <v>219</v>
      </c>
      <c r="B39" s="221" t="s">
        <v>220</v>
      </c>
      <c r="C39" s="48">
        <v>6</v>
      </c>
      <c r="D39" s="49"/>
      <c r="E39" s="49"/>
      <c r="F39" s="49"/>
      <c r="G39" s="148"/>
      <c r="H39" s="199">
        <f t="shared" si="27"/>
        <v>88</v>
      </c>
      <c r="I39" s="199">
        <f t="shared" si="28"/>
        <v>10</v>
      </c>
      <c r="J39" s="199">
        <f t="shared" si="29"/>
        <v>66</v>
      </c>
      <c r="K39" s="297">
        <f t="shared" si="30"/>
        <v>18</v>
      </c>
      <c r="L39" s="199">
        <f t="shared" si="31"/>
        <v>48</v>
      </c>
      <c r="M39" s="268">
        <v>18</v>
      </c>
      <c r="N39" s="51"/>
      <c r="O39" s="48"/>
      <c r="P39" s="49"/>
      <c r="Q39" s="149">
        <v>4</v>
      </c>
      <c r="R39" s="84">
        <v>2</v>
      </c>
      <c r="S39" s="149">
        <v>6</v>
      </c>
      <c r="T39" s="149"/>
      <c r="U39" s="149"/>
      <c r="V39" s="149"/>
      <c r="W39" s="149"/>
      <c r="X39" s="149"/>
      <c r="Y39" s="201"/>
      <c r="Z39" s="201"/>
      <c r="AA39" s="149"/>
      <c r="AB39" s="149"/>
      <c r="AC39" s="149"/>
      <c r="AD39" s="149"/>
      <c r="AE39" s="149">
        <v>10</v>
      </c>
      <c r="AF39" s="149">
        <v>66</v>
      </c>
    </row>
    <row r="40" spans="1:52" ht="16.5" thickBot="1" x14ac:dyDescent="0.2">
      <c r="A40" s="53" t="s">
        <v>222</v>
      </c>
      <c r="B40" s="54" t="s">
        <v>223</v>
      </c>
      <c r="C40" s="157">
        <f t="shared" ref="C40:G40" si="32">C41+C48+C55</f>
        <v>3</v>
      </c>
      <c r="D40" s="157">
        <f t="shared" si="32"/>
        <v>0</v>
      </c>
      <c r="E40" s="157">
        <f t="shared" si="32"/>
        <v>16</v>
      </c>
      <c r="F40" s="157">
        <f t="shared" si="32"/>
        <v>0</v>
      </c>
      <c r="G40" s="157">
        <f t="shared" si="32"/>
        <v>7</v>
      </c>
      <c r="H40" s="157">
        <f>H41+H48+H55</f>
        <v>1712</v>
      </c>
      <c r="I40" s="157">
        <f t="shared" ref="I40:AE40" si="33">I41+I48+I55</f>
        <v>86</v>
      </c>
      <c r="J40" s="157">
        <f t="shared" si="33"/>
        <v>1482</v>
      </c>
      <c r="K40" s="157">
        <f t="shared" si="33"/>
        <v>960</v>
      </c>
      <c r="L40" s="157">
        <f t="shared" si="33"/>
        <v>522</v>
      </c>
      <c r="M40" s="157">
        <f t="shared" si="33"/>
        <v>312</v>
      </c>
      <c r="N40" s="157">
        <f t="shared" si="33"/>
        <v>0</v>
      </c>
      <c r="O40" s="157">
        <f t="shared" si="33"/>
        <v>180</v>
      </c>
      <c r="P40" s="157">
        <f t="shared" si="33"/>
        <v>468</v>
      </c>
      <c r="Q40" s="157">
        <f t="shared" si="33"/>
        <v>12</v>
      </c>
      <c r="R40" s="157">
        <f t="shared" si="33"/>
        <v>6</v>
      </c>
      <c r="S40" s="157">
        <f t="shared" si="33"/>
        <v>18</v>
      </c>
      <c r="T40" s="157">
        <f t="shared" si="33"/>
        <v>0</v>
      </c>
      <c r="U40" s="157">
        <f t="shared" si="33"/>
        <v>0</v>
      </c>
      <c r="V40" s="157">
        <f t="shared" si="33"/>
        <v>0</v>
      </c>
      <c r="W40" s="157">
        <f t="shared" si="33"/>
        <v>0</v>
      </c>
      <c r="X40" s="157">
        <f t="shared" si="33"/>
        <v>0</v>
      </c>
      <c r="Y40" s="157">
        <f t="shared" si="33"/>
        <v>8</v>
      </c>
      <c r="Z40" s="157">
        <f t="shared" si="33"/>
        <v>242</v>
      </c>
      <c r="AA40" s="157">
        <f t="shared" si="33"/>
        <v>50</v>
      </c>
      <c r="AB40" s="157">
        <f t="shared" si="33"/>
        <v>456</v>
      </c>
      <c r="AC40" s="157">
        <f t="shared" si="33"/>
        <v>4</v>
      </c>
      <c r="AD40" s="157">
        <f t="shared" si="33"/>
        <v>408</v>
      </c>
      <c r="AE40" s="157">
        <f t="shared" si="33"/>
        <v>24</v>
      </c>
      <c r="AF40" s="157">
        <f>AF41+AF48+AF55</f>
        <v>376</v>
      </c>
    </row>
    <row r="41" spans="1:52" ht="21.75" customHeight="1" thickBot="1" x14ac:dyDescent="0.2">
      <c r="A41" s="237" t="s">
        <v>277</v>
      </c>
      <c r="B41" s="238" t="s">
        <v>278</v>
      </c>
      <c r="C41" s="189">
        <v>1</v>
      </c>
      <c r="D41" s="190"/>
      <c r="E41" s="190">
        <v>5</v>
      </c>
      <c r="F41" s="190"/>
      <c r="G41" s="191">
        <v>2</v>
      </c>
      <c r="H41" s="192">
        <f>SUM(H42:H47)</f>
        <v>452</v>
      </c>
      <c r="I41" s="193">
        <f t="shared" ref="I41" si="34">SUM(I42:I47)</f>
        <v>28</v>
      </c>
      <c r="J41" s="193">
        <f>SUM(J42:J47)</f>
        <v>412</v>
      </c>
      <c r="K41" s="300">
        <f t="shared" ref="K41:X41" si="35">SUM(K42:K47)</f>
        <v>300</v>
      </c>
      <c r="L41" s="193">
        <f t="shared" si="35"/>
        <v>112</v>
      </c>
      <c r="M41" s="193">
        <f t="shared" si="35"/>
        <v>120</v>
      </c>
      <c r="N41" s="193">
        <f t="shared" si="35"/>
        <v>0</v>
      </c>
      <c r="O41" s="193">
        <f t="shared" si="35"/>
        <v>36</v>
      </c>
      <c r="P41" s="193">
        <f t="shared" si="35"/>
        <v>144</v>
      </c>
      <c r="Q41" s="193">
        <f>SUM(Q42:Q47)</f>
        <v>4</v>
      </c>
      <c r="R41" s="193">
        <f t="shared" si="35"/>
        <v>2</v>
      </c>
      <c r="S41" s="193">
        <f t="shared" si="35"/>
        <v>6</v>
      </c>
      <c r="T41" s="193">
        <f t="shared" si="35"/>
        <v>0</v>
      </c>
      <c r="U41" s="193">
        <f t="shared" si="35"/>
        <v>0</v>
      </c>
      <c r="V41" s="193">
        <f t="shared" si="35"/>
        <v>0</v>
      </c>
      <c r="W41" s="193">
        <f t="shared" si="35"/>
        <v>0</v>
      </c>
      <c r="X41" s="193">
        <f t="shared" si="35"/>
        <v>0</v>
      </c>
      <c r="Y41" s="193">
        <f>SUM(Y42:Y47)</f>
        <v>0</v>
      </c>
      <c r="Z41" s="193">
        <f>SUM(Z42:Z47)</f>
        <v>130</v>
      </c>
      <c r="AA41" s="193">
        <f t="shared" ref="AA41:AF41" si="36">SUM(AA42:AA47)</f>
        <v>28</v>
      </c>
      <c r="AB41" s="193">
        <f>SUM(AB42:AB47)</f>
        <v>282</v>
      </c>
      <c r="AC41" s="193">
        <f t="shared" si="36"/>
        <v>0</v>
      </c>
      <c r="AD41" s="193">
        <f t="shared" si="36"/>
        <v>0</v>
      </c>
      <c r="AE41" s="193">
        <f t="shared" si="36"/>
        <v>0</v>
      </c>
      <c r="AF41" s="193">
        <f t="shared" si="36"/>
        <v>0</v>
      </c>
    </row>
    <row r="42" spans="1:52" s="11" customFormat="1" ht="34.5" customHeight="1" x14ac:dyDescent="0.15">
      <c r="A42" s="235" t="s">
        <v>279</v>
      </c>
      <c r="B42" s="235" t="s">
        <v>280</v>
      </c>
      <c r="C42" s="239"/>
      <c r="D42" s="240"/>
      <c r="E42" s="241">
        <v>4</v>
      </c>
      <c r="F42" s="240"/>
      <c r="G42" s="242">
        <v>3</v>
      </c>
      <c r="H42" s="199">
        <f t="shared" ref="H42" si="37">J42+Q42+R42+S42+I42</f>
        <v>78</v>
      </c>
      <c r="I42" s="199">
        <f t="shared" ref="I42" si="38">Y42+AA42+AC42+AE42</f>
        <v>10</v>
      </c>
      <c r="J42" s="199">
        <f t="shared" ref="J42" si="39">Z42+AB42+AD42+AF42</f>
        <v>68</v>
      </c>
      <c r="K42" s="297">
        <f t="shared" ref="K42" si="40">M42+O42+P42</f>
        <v>48</v>
      </c>
      <c r="L42" s="199">
        <f t="shared" ref="L42" si="41">J42-M42-N42</f>
        <v>20</v>
      </c>
      <c r="M42" s="264">
        <v>48</v>
      </c>
      <c r="N42" s="240"/>
      <c r="O42" s="240"/>
      <c r="P42" s="240"/>
      <c r="Q42" s="87"/>
      <c r="R42" s="87"/>
      <c r="S42" s="240"/>
      <c r="T42" s="240"/>
      <c r="U42" s="240"/>
      <c r="V42" s="240"/>
      <c r="W42" s="240"/>
      <c r="X42" s="240"/>
      <c r="Y42" s="240"/>
      <c r="Z42" s="240">
        <v>32</v>
      </c>
      <c r="AA42" s="240">
        <v>10</v>
      </c>
      <c r="AB42" s="240">
        <v>36</v>
      </c>
      <c r="AC42" s="240"/>
      <c r="AD42" s="240"/>
      <c r="AE42" s="240"/>
      <c r="AF42" s="240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</row>
    <row r="43" spans="1:52" s="132" customFormat="1" ht="15.75" x14ac:dyDescent="0.15">
      <c r="A43" s="233" t="s">
        <v>281</v>
      </c>
      <c r="B43" s="233" t="s">
        <v>282</v>
      </c>
      <c r="C43" s="243"/>
      <c r="D43" s="244"/>
      <c r="E43" s="244">
        <v>4</v>
      </c>
      <c r="F43" s="244"/>
      <c r="G43" s="245">
        <v>3</v>
      </c>
      <c r="H43" s="199">
        <f t="shared" ref="H43" si="42">J43+Q43+R43+S43+I43</f>
        <v>106</v>
      </c>
      <c r="I43" s="199">
        <f t="shared" ref="I43:I44" si="43">Y43+AA43+AC43+AE43</f>
        <v>10</v>
      </c>
      <c r="J43" s="199">
        <f t="shared" ref="J43:J44" si="44">Z43+AB43+AD43+AF43</f>
        <v>96</v>
      </c>
      <c r="K43" s="297">
        <f t="shared" ref="K43:K44" si="45">M43+O43+P43</f>
        <v>48</v>
      </c>
      <c r="L43" s="199">
        <f t="shared" ref="L43:L44" si="46">J43-M43-N43</f>
        <v>48</v>
      </c>
      <c r="M43" s="265">
        <v>48</v>
      </c>
      <c r="N43" s="244"/>
      <c r="O43" s="244"/>
      <c r="P43" s="244"/>
      <c r="Q43" s="84"/>
      <c r="R43" s="84"/>
      <c r="S43" s="244"/>
      <c r="T43" s="244"/>
      <c r="U43" s="244"/>
      <c r="V43" s="244"/>
      <c r="W43" s="244"/>
      <c r="X43" s="244"/>
      <c r="Y43" s="244"/>
      <c r="Z43" s="244">
        <f>30+32</f>
        <v>62</v>
      </c>
      <c r="AA43" s="244">
        <v>10</v>
      </c>
      <c r="AB43" s="244">
        <f>68-34</f>
        <v>34</v>
      </c>
      <c r="AC43" s="244"/>
      <c r="AD43" s="244"/>
      <c r="AE43" s="244"/>
      <c r="AF43" s="244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ht="24.6" customHeight="1" x14ac:dyDescent="0.15">
      <c r="A44" s="233" t="s">
        <v>283</v>
      </c>
      <c r="B44" s="233" t="s">
        <v>284</v>
      </c>
      <c r="C44" s="246"/>
      <c r="D44" s="247"/>
      <c r="E44" s="247">
        <v>4</v>
      </c>
      <c r="F44" s="247"/>
      <c r="G44" s="248"/>
      <c r="H44" s="199">
        <f>J44+Q44+R44+S44+I44</f>
        <v>76</v>
      </c>
      <c r="I44" s="199">
        <f t="shared" si="43"/>
        <v>8</v>
      </c>
      <c r="J44" s="199">
        <f t="shared" si="44"/>
        <v>68</v>
      </c>
      <c r="K44" s="297">
        <f t="shared" si="45"/>
        <v>24</v>
      </c>
      <c r="L44" s="199">
        <f t="shared" si="46"/>
        <v>44</v>
      </c>
      <c r="M44" s="265">
        <v>24</v>
      </c>
      <c r="N44" s="244"/>
      <c r="O44" s="247"/>
      <c r="P44" s="247"/>
      <c r="Q44" s="244"/>
      <c r="R44" s="84"/>
      <c r="S44" s="244"/>
      <c r="T44" s="247"/>
      <c r="U44" s="247"/>
      <c r="V44" s="247"/>
      <c r="W44" s="247"/>
      <c r="X44" s="247"/>
      <c r="Y44" s="247"/>
      <c r="Z44" s="247">
        <f>68-32</f>
        <v>36</v>
      </c>
      <c r="AA44" s="247">
        <v>8</v>
      </c>
      <c r="AB44" s="247">
        <f>68-36</f>
        <v>32</v>
      </c>
      <c r="AC44" s="247"/>
      <c r="AD44" s="247"/>
      <c r="AE44" s="247"/>
      <c r="AF44" s="247"/>
    </row>
    <row r="45" spans="1:52" s="132" customFormat="1" ht="15.75" x14ac:dyDescent="0.15">
      <c r="A45" s="258" t="s">
        <v>285</v>
      </c>
      <c r="B45" s="259" t="s">
        <v>23</v>
      </c>
      <c r="C45" s="129"/>
      <c r="D45" s="130"/>
      <c r="E45" s="130">
        <v>4</v>
      </c>
      <c r="F45" s="130"/>
      <c r="G45" s="161"/>
      <c r="H45" s="256">
        <f t="shared" ref="H45:H46" si="47">J45+Q45+R45+S45+I45</f>
        <v>36</v>
      </c>
      <c r="I45" s="256"/>
      <c r="J45" s="256">
        <f>V45+X45+Z45+AB45+AD45+AF45</f>
        <v>36</v>
      </c>
      <c r="K45" s="339">
        <f>M45+O45+P45</f>
        <v>36</v>
      </c>
      <c r="L45" s="256"/>
      <c r="M45" s="256"/>
      <c r="N45" s="256"/>
      <c r="O45" s="130">
        <v>36</v>
      </c>
      <c r="P45" s="130"/>
      <c r="Q45" s="133"/>
      <c r="R45" s="133"/>
      <c r="S45" s="130"/>
      <c r="T45" s="130"/>
      <c r="U45" s="130"/>
      <c r="V45" s="130"/>
      <c r="W45" s="130"/>
      <c r="X45" s="130"/>
      <c r="Y45" s="130"/>
      <c r="Z45" s="130"/>
      <c r="AA45" s="130"/>
      <c r="AB45" s="130">
        <v>36</v>
      </c>
      <c r="AC45" s="130"/>
      <c r="AD45" s="130"/>
      <c r="AE45" s="130"/>
      <c r="AF45" s="130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127" customFormat="1" ht="15.75" x14ac:dyDescent="0.15">
      <c r="A46" s="177" t="s">
        <v>286</v>
      </c>
      <c r="B46" s="178" t="s">
        <v>25</v>
      </c>
      <c r="C46" s="124"/>
      <c r="D46" s="125"/>
      <c r="E46" s="125">
        <v>4</v>
      </c>
      <c r="F46" s="125"/>
      <c r="G46" s="162"/>
      <c r="H46" s="340">
        <f t="shared" si="47"/>
        <v>144</v>
      </c>
      <c r="I46" s="125"/>
      <c r="J46" s="125">
        <f t="shared" ref="J46" si="48">V46+X46+Z46+AB46+AD46+AF46</f>
        <v>144</v>
      </c>
      <c r="K46" s="341">
        <f t="shared" ref="K46:K47" si="49">M46+O46+P46</f>
        <v>144</v>
      </c>
      <c r="L46" s="125"/>
      <c r="M46" s="125"/>
      <c r="N46" s="125"/>
      <c r="O46" s="125"/>
      <c r="P46" s="125">
        <v>144</v>
      </c>
      <c r="Q46" s="128"/>
      <c r="R46" s="128"/>
      <c r="S46" s="125"/>
      <c r="T46" s="125"/>
      <c r="U46" s="125"/>
      <c r="V46" s="125"/>
      <c r="W46" s="125"/>
      <c r="X46" s="125"/>
      <c r="Y46" s="125"/>
      <c r="Z46" s="125"/>
      <c r="AA46" s="125"/>
      <c r="AB46" s="125">
        <f>72+72</f>
        <v>144</v>
      </c>
      <c r="AC46" s="125"/>
      <c r="AD46" s="125"/>
      <c r="AE46" s="125"/>
      <c r="AF46" s="125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10" customFormat="1" ht="16.5" thickBot="1" x14ac:dyDescent="0.2">
      <c r="A47" s="174" t="s">
        <v>224</v>
      </c>
      <c r="B47" s="175" t="s">
        <v>225</v>
      </c>
      <c r="C47" s="50">
        <v>4</v>
      </c>
      <c r="D47" s="51"/>
      <c r="E47" s="51"/>
      <c r="F47" s="51"/>
      <c r="G47" s="159"/>
      <c r="H47" s="51">
        <f>Q47+R47+S47</f>
        <v>12</v>
      </c>
      <c r="I47" s="51"/>
      <c r="J47" s="199"/>
      <c r="K47" s="298">
        <f t="shared" si="49"/>
        <v>0</v>
      </c>
      <c r="L47" s="51"/>
      <c r="M47" s="51"/>
      <c r="N47" s="51"/>
      <c r="O47" s="51"/>
      <c r="P47" s="51"/>
      <c r="Q47" s="149">
        <v>4</v>
      </c>
      <c r="R47" s="84">
        <v>2</v>
      </c>
      <c r="S47" s="149">
        <v>6</v>
      </c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7"/>
    </row>
    <row r="48" spans="1:52" ht="16.5" thickBot="1" x14ac:dyDescent="0.2">
      <c r="A48" s="249" t="s">
        <v>287</v>
      </c>
      <c r="B48" s="250" t="s">
        <v>288</v>
      </c>
      <c r="C48" s="189">
        <v>1</v>
      </c>
      <c r="D48" s="190"/>
      <c r="E48" s="190">
        <v>3</v>
      </c>
      <c r="F48" s="190"/>
      <c r="G48" s="191">
        <v>2</v>
      </c>
      <c r="H48" s="192">
        <f>SUM(H49:H54)</f>
        <v>450</v>
      </c>
      <c r="I48" s="192">
        <f t="shared" ref="I48:P48" si="50">SUM(I49:I54)</f>
        <v>22</v>
      </c>
      <c r="J48" s="192">
        <f t="shared" si="50"/>
        <v>416</v>
      </c>
      <c r="K48" s="192">
        <f t="shared" si="50"/>
        <v>288</v>
      </c>
      <c r="L48" s="192">
        <f t="shared" si="50"/>
        <v>128</v>
      </c>
      <c r="M48" s="192">
        <f t="shared" si="50"/>
        <v>72</v>
      </c>
      <c r="N48" s="192">
        <f t="shared" si="50"/>
        <v>0</v>
      </c>
      <c r="O48" s="192">
        <f t="shared" si="50"/>
        <v>72</v>
      </c>
      <c r="P48" s="192">
        <f t="shared" si="50"/>
        <v>144</v>
      </c>
      <c r="Q48" s="193">
        <f>SUM(Q49:Q54)</f>
        <v>4</v>
      </c>
      <c r="R48" s="193">
        <f t="shared" ref="R48:S48" si="51">SUM(R49:R54)</f>
        <v>2</v>
      </c>
      <c r="S48" s="193">
        <f t="shared" si="51"/>
        <v>6</v>
      </c>
      <c r="T48" s="193">
        <f t="shared" ref="T48:Y48" si="52">SUM(T49:T51)</f>
        <v>0</v>
      </c>
      <c r="U48" s="192">
        <f t="shared" si="52"/>
        <v>0</v>
      </c>
      <c r="V48" s="194">
        <f t="shared" si="52"/>
        <v>0</v>
      </c>
      <c r="W48" s="193">
        <f t="shared" si="52"/>
        <v>0</v>
      </c>
      <c r="X48" s="194">
        <f t="shared" si="52"/>
        <v>0</v>
      </c>
      <c r="Y48" s="194">
        <f t="shared" si="52"/>
        <v>0</v>
      </c>
      <c r="Z48" s="194">
        <f>SUM(Z49:Z54)</f>
        <v>0</v>
      </c>
      <c r="AA48" s="194">
        <f t="shared" ref="AA48:AF48" si="53">SUM(AA49:AA54)</f>
        <v>22</v>
      </c>
      <c r="AB48" s="194">
        <f t="shared" si="53"/>
        <v>174</v>
      </c>
      <c r="AC48" s="194">
        <f t="shared" si="53"/>
        <v>0</v>
      </c>
      <c r="AD48" s="194">
        <f t="shared" si="53"/>
        <v>170</v>
      </c>
      <c r="AE48" s="194">
        <f t="shared" si="53"/>
        <v>0</v>
      </c>
      <c r="AF48" s="194">
        <f t="shared" si="53"/>
        <v>72</v>
      </c>
    </row>
    <row r="49" spans="1:52" ht="31.5" x14ac:dyDescent="0.15">
      <c r="A49" s="235" t="s">
        <v>289</v>
      </c>
      <c r="B49" s="235" t="s">
        <v>290</v>
      </c>
      <c r="C49" s="199"/>
      <c r="D49" s="199"/>
      <c r="E49" s="398" t="s">
        <v>307</v>
      </c>
      <c r="F49" s="199"/>
      <c r="G49" s="153"/>
      <c r="H49" s="199">
        <f t="shared" ref="H49" si="54">J49+Q49+R49+S49+I49</f>
        <v>74</v>
      </c>
      <c r="I49" s="199">
        <f t="shared" ref="I49" si="55">Y49+AA49+AC49+AE49</f>
        <v>6</v>
      </c>
      <c r="J49" s="199">
        <f t="shared" ref="J49" si="56">Z49+AB49+AD49+AF49</f>
        <v>68</v>
      </c>
      <c r="K49" s="297">
        <f t="shared" ref="K49" si="57">M49+O49+P49</f>
        <v>24</v>
      </c>
      <c r="L49" s="199">
        <f t="shared" ref="L49" si="58">J49-M49-N49</f>
        <v>44</v>
      </c>
      <c r="M49" s="262">
        <v>24</v>
      </c>
      <c r="N49" s="199"/>
      <c r="O49" s="199"/>
      <c r="P49" s="199"/>
      <c r="Q49" s="87"/>
      <c r="R49" s="87"/>
      <c r="S49" s="154"/>
      <c r="T49" s="154"/>
      <c r="U49" s="154"/>
      <c r="V49" s="154"/>
      <c r="W49" s="154"/>
      <c r="X49" s="154"/>
      <c r="Y49" s="154"/>
      <c r="Z49" s="154"/>
      <c r="AA49" s="154">
        <v>6</v>
      </c>
      <c r="AB49" s="154">
        <v>34</v>
      </c>
      <c r="AC49" s="154"/>
      <c r="AD49" s="154">
        <v>34</v>
      </c>
      <c r="AE49" s="154"/>
      <c r="AF49" s="154"/>
    </row>
    <row r="50" spans="1:52" s="8" customFormat="1" ht="20.25" customHeight="1" x14ac:dyDescent="0.15">
      <c r="A50" s="254" t="s">
        <v>291</v>
      </c>
      <c r="B50" s="254" t="s">
        <v>292</v>
      </c>
      <c r="C50" s="244"/>
      <c r="D50" s="244"/>
      <c r="E50" s="399"/>
      <c r="F50" s="244"/>
      <c r="G50" s="245">
        <v>4</v>
      </c>
      <c r="H50" s="199">
        <f t="shared" ref="H50:H53" si="59">J50+Q50+R50+S50+I50</f>
        <v>72</v>
      </c>
      <c r="I50" s="199">
        <f t="shared" ref="I50:I51" si="60">Y50+AA50+AC50+AE50</f>
        <v>8</v>
      </c>
      <c r="J50" s="199">
        <f t="shared" ref="J50:J53" si="61">Z50+AB50+AD50+AF50</f>
        <v>64</v>
      </c>
      <c r="K50" s="297">
        <f t="shared" ref="K50:K51" si="62">M50+O50+P50</f>
        <v>24</v>
      </c>
      <c r="L50" s="199">
        <f t="shared" ref="L50:L51" si="63">J50-M50-N50</f>
        <v>40</v>
      </c>
      <c r="M50" s="263">
        <v>24</v>
      </c>
      <c r="N50" s="244"/>
      <c r="O50" s="244"/>
      <c r="P50" s="244"/>
      <c r="Q50" s="84"/>
      <c r="R50" s="84"/>
      <c r="S50" s="244"/>
      <c r="T50" s="244"/>
      <c r="U50" s="244"/>
      <c r="V50" s="244"/>
      <c r="W50" s="244"/>
      <c r="X50" s="244"/>
      <c r="Y50" s="244"/>
      <c r="Z50" s="244"/>
      <c r="AA50" s="244">
        <v>8</v>
      </c>
      <c r="AB50" s="244">
        <v>32</v>
      </c>
      <c r="AC50" s="244"/>
      <c r="AD50" s="244">
        <v>32</v>
      </c>
      <c r="AE50" s="244"/>
      <c r="AF50" s="244"/>
    </row>
    <row r="51" spans="1:52" ht="24.75" customHeight="1" x14ac:dyDescent="0.15">
      <c r="A51" s="233" t="s">
        <v>293</v>
      </c>
      <c r="B51" s="233" t="s">
        <v>294</v>
      </c>
      <c r="C51" s="49"/>
      <c r="D51" s="49"/>
      <c r="E51" s="400"/>
      <c r="F51" s="49"/>
      <c r="G51" s="148">
        <v>4</v>
      </c>
      <c r="H51" s="199">
        <f t="shared" si="59"/>
        <v>76</v>
      </c>
      <c r="I51" s="199">
        <f t="shared" si="60"/>
        <v>8</v>
      </c>
      <c r="J51" s="199">
        <f t="shared" si="61"/>
        <v>68</v>
      </c>
      <c r="K51" s="297">
        <f t="shared" si="62"/>
        <v>24</v>
      </c>
      <c r="L51" s="199">
        <f t="shared" si="63"/>
        <v>44</v>
      </c>
      <c r="M51" s="263">
        <v>24</v>
      </c>
      <c r="N51" s="49"/>
      <c r="O51" s="49"/>
      <c r="P51" s="49"/>
      <c r="Q51" s="149"/>
      <c r="R51" s="84"/>
      <c r="S51" s="149"/>
      <c r="T51" s="149"/>
      <c r="U51" s="149"/>
      <c r="V51" s="149"/>
      <c r="W51" s="149"/>
      <c r="X51" s="149"/>
      <c r="Y51" s="149"/>
      <c r="Z51" s="149"/>
      <c r="AA51" s="149">
        <v>8</v>
      </c>
      <c r="AB51" s="149">
        <v>36</v>
      </c>
      <c r="AC51" s="149"/>
      <c r="AD51" s="149">
        <v>32</v>
      </c>
      <c r="AE51" s="149"/>
      <c r="AF51" s="149"/>
    </row>
    <row r="52" spans="1:52" s="8" customFormat="1" ht="15.75" x14ac:dyDescent="0.15">
      <c r="A52" s="260" t="s">
        <v>226</v>
      </c>
      <c r="B52" s="260" t="s">
        <v>23</v>
      </c>
      <c r="C52" s="130"/>
      <c r="D52" s="130"/>
      <c r="E52" s="130">
        <v>5</v>
      </c>
      <c r="F52" s="130"/>
      <c r="G52" s="161"/>
      <c r="H52" s="256">
        <f t="shared" si="59"/>
        <v>72</v>
      </c>
      <c r="I52" s="256"/>
      <c r="J52" s="256">
        <f t="shared" si="61"/>
        <v>72</v>
      </c>
      <c r="K52" s="339">
        <f>M52+O52+P52</f>
        <v>72</v>
      </c>
      <c r="L52" s="256"/>
      <c r="M52" s="256"/>
      <c r="N52" s="256"/>
      <c r="O52" s="130">
        <v>72</v>
      </c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>
        <v>36</v>
      </c>
      <c r="AC52" s="130"/>
      <c r="AD52" s="130">
        <v>36</v>
      </c>
      <c r="AE52" s="130"/>
      <c r="AF52" s="130"/>
    </row>
    <row r="53" spans="1:52" ht="15.75" x14ac:dyDescent="0.15">
      <c r="A53" s="261" t="s">
        <v>227</v>
      </c>
      <c r="B53" s="261" t="s">
        <v>25</v>
      </c>
      <c r="C53" s="125"/>
      <c r="D53" s="125"/>
      <c r="E53" s="125">
        <v>6</v>
      </c>
      <c r="F53" s="125"/>
      <c r="G53" s="162"/>
      <c r="H53" s="340">
        <f t="shared" si="59"/>
        <v>144</v>
      </c>
      <c r="I53" s="125"/>
      <c r="J53" s="340">
        <f t="shared" si="61"/>
        <v>144</v>
      </c>
      <c r="K53" s="342">
        <f>M53+O53+P53</f>
        <v>144</v>
      </c>
      <c r="L53" s="125"/>
      <c r="M53" s="125"/>
      <c r="N53" s="125"/>
      <c r="O53" s="125"/>
      <c r="P53" s="125">
        <v>144</v>
      </c>
      <c r="Q53" s="126"/>
      <c r="R53" s="126"/>
      <c r="S53" s="125"/>
      <c r="T53" s="125"/>
      <c r="U53" s="125"/>
      <c r="V53" s="125"/>
      <c r="W53" s="125"/>
      <c r="X53" s="125"/>
      <c r="Y53" s="125"/>
      <c r="Z53" s="125"/>
      <c r="AA53" s="125"/>
      <c r="AB53" s="125">
        <v>36</v>
      </c>
      <c r="AC53" s="125"/>
      <c r="AD53" s="125">
        <v>36</v>
      </c>
      <c r="AE53" s="125"/>
      <c r="AF53" s="125">
        <v>72</v>
      </c>
    </row>
    <row r="54" spans="1:52" ht="16.5" thickBot="1" x14ac:dyDescent="0.2">
      <c r="A54" s="251" t="s">
        <v>333</v>
      </c>
      <c r="B54" s="171" t="s">
        <v>229</v>
      </c>
      <c r="C54" s="252">
        <v>6</v>
      </c>
      <c r="D54" s="184"/>
      <c r="E54" s="184"/>
      <c r="F54" s="184"/>
      <c r="G54" s="232"/>
      <c r="H54" s="184">
        <f>Q54+R54+S54</f>
        <v>12</v>
      </c>
      <c r="I54" s="184"/>
      <c r="J54" s="184"/>
      <c r="K54" s="301">
        <f t="shared" ref="K54:K63" si="64">M54+O54+P54</f>
        <v>0</v>
      </c>
      <c r="L54" s="184"/>
      <c r="M54" s="184"/>
      <c r="N54" s="184"/>
      <c r="O54" s="184"/>
      <c r="P54" s="184"/>
      <c r="Q54" s="149">
        <v>4</v>
      </c>
      <c r="R54" s="84">
        <v>2</v>
      </c>
      <c r="S54" s="149">
        <v>6</v>
      </c>
      <c r="T54" s="253"/>
      <c r="U54" s="253"/>
      <c r="V54" s="253"/>
      <c r="W54" s="253"/>
      <c r="X54" s="253"/>
      <c r="Y54" s="253"/>
      <c r="Z54" s="253"/>
      <c r="AA54" s="253"/>
      <c r="AB54" s="253"/>
      <c r="AC54" s="253"/>
      <c r="AD54" s="253"/>
      <c r="AE54" s="253"/>
      <c r="AF54" s="253"/>
    </row>
    <row r="55" spans="1:52" ht="29.25" thickBot="1" x14ac:dyDescent="0.2">
      <c r="A55" s="195" t="s">
        <v>228</v>
      </c>
      <c r="B55" s="188" t="s">
        <v>300</v>
      </c>
      <c r="C55" s="189">
        <v>1</v>
      </c>
      <c r="D55" s="190"/>
      <c r="E55" s="190">
        <v>8</v>
      </c>
      <c r="F55" s="190"/>
      <c r="G55" s="191">
        <v>3</v>
      </c>
      <c r="H55" s="192">
        <f>H56+H57+H58+H59+H61+H62+H63+H60</f>
        <v>810</v>
      </c>
      <c r="I55" s="192">
        <f t="shared" ref="I55:P55" si="65">I56+I57+I58+I59+I61+I62+I63</f>
        <v>36</v>
      </c>
      <c r="J55" s="192">
        <f t="shared" si="65"/>
        <v>654</v>
      </c>
      <c r="K55" s="192">
        <f t="shared" si="65"/>
        <v>372</v>
      </c>
      <c r="L55" s="192">
        <f t="shared" si="65"/>
        <v>282</v>
      </c>
      <c r="M55" s="192">
        <f t="shared" si="65"/>
        <v>120</v>
      </c>
      <c r="N55" s="192">
        <f t="shared" si="65"/>
        <v>0</v>
      </c>
      <c r="O55" s="192">
        <f t="shared" si="65"/>
        <v>72</v>
      </c>
      <c r="P55" s="192">
        <f t="shared" si="65"/>
        <v>180</v>
      </c>
      <c r="Q55" s="193">
        <f>SUM(Q56:Q63)</f>
        <v>4</v>
      </c>
      <c r="R55" s="193">
        <f t="shared" ref="R55:S55" si="66">SUM(R56:R63)</f>
        <v>2</v>
      </c>
      <c r="S55" s="193">
        <f t="shared" si="66"/>
        <v>6</v>
      </c>
      <c r="T55" s="192">
        <f t="shared" ref="T55:AB55" si="67">T56+T57+T58+T59</f>
        <v>0</v>
      </c>
      <c r="U55" s="192">
        <f t="shared" si="67"/>
        <v>0</v>
      </c>
      <c r="V55" s="192">
        <f t="shared" si="67"/>
        <v>0</v>
      </c>
      <c r="W55" s="192">
        <f t="shared" si="67"/>
        <v>0</v>
      </c>
      <c r="X55" s="192">
        <f t="shared" si="67"/>
        <v>0</v>
      </c>
      <c r="Y55" s="192">
        <f t="shared" si="67"/>
        <v>8</v>
      </c>
      <c r="Z55" s="192">
        <f t="shared" si="67"/>
        <v>112</v>
      </c>
      <c r="AA55" s="192">
        <f t="shared" si="67"/>
        <v>0</v>
      </c>
      <c r="AB55" s="192">
        <f t="shared" si="67"/>
        <v>0</v>
      </c>
      <c r="AC55" s="192">
        <f>AC56+AC57+AC58+AC59+AC61+AC62+AC63</f>
        <v>4</v>
      </c>
      <c r="AD55" s="192">
        <f>AD56+AD57+AD58+AD59+AD61+AD62+AD63</f>
        <v>238</v>
      </c>
      <c r="AE55" s="192">
        <f t="shared" ref="AE55" si="68">AE56+AE57+AE58+AE59+AE61+AE62+AE63</f>
        <v>24</v>
      </c>
      <c r="AF55" s="192">
        <f>AF56+AF57+AF58+AF59+AF61+AF62+AF63</f>
        <v>304</v>
      </c>
    </row>
    <row r="56" spans="1:52" ht="15.75" x14ac:dyDescent="0.15">
      <c r="A56" s="257" t="s">
        <v>295</v>
      </c>
      <c r="B56" s="286" t="s">
        <v>302</v>
      </c>
      <c r="C56" s="270"/>
      <c r="D56" s="270"/>
      <c r="E56" s="240">
        <v>6</v>
      </c>
      <c r="F56" s="270"/>
      <c r="G56" s="288">
        <v>5</v>
      </c>
      <c r="H56" s="199">
        <f t="shared" ref="H56" si="69">J56+Q56+R56+S56+I56</f>
        <v>140</v>
      </c>
      <c r="I56" s="199">
        <f t="shared" ref="I56" si="70">Y56+AA56+AC56+AE56</f>
        <v>14</v>
      </c>
      <c r="J56" s="199">
        <f t="shared" ref="J56" si="71">Z56+AB56+AD56+AF56</f>
        <v>126</v>
      </c>
      <c r="K56" s="297">
        <f t="shared" ref="K56" si="72">M56+O56+P56</f>
        <v>42</v>
      </c>
      <c r="L56" s="199">
        <f t="shared" ref="L56" si="73">J56-M56-N56</f>
        <v>84</v>
      </c>
      <c r="M56" s="240">
        <v>42</v>
      </c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40"/>
      <c r="AD56" s="240">
        <v>54</v>
      </c>
      <c r="AE56" s="240">
        <v>14</v>
      </c>
      <c r="AF56" s="240">
        <v>72</v>
      </c>
    </row>
    <row r="57" spans="1:52" ht="19.5" customHeight="1" x14ac:dyDescent="0.15">
      <c r="A57" s="271" t="s">
        <v>296</v>
      </c>
      <c r="B57" s="289" t="s">
        <v>303</v>
      </c>
      <c r="C57" s="255"/>
      <c r="D57" s="255"/>
      <c r="E57" s="244">
        <v>6</v>
      </c>
      <c r="F57" s="255"/>
      <c r="G57" s="287">
        <v>5</v>
      </c>
      <c r="H57" s="199">
        <f t="shared" ref="H57:H62" si="74">J57+Q57+R57+S57+I57</f>
        <v>130</v>
      </c>
      <c r="I57" s="199">
        <f t="shared" ref="I57:I59" si="75">Y57+AA57+AC57+AE57</f>
        <v>10</v>
      </c>
      <c r="J57" s="199">
        <f t="shared" ref="J57:J62" si="76">Z57+AB57+AD57+AF57</f>
        <v>120</v>
      </c>
      <c r="K57" s="297">
        <f t="shared" ref="K57:K59" si="77">M57+O57+P57</f>
        <v>42</v>
      </c>
      <c r="L57" s="199">
        <f t="shared" ref="L57:L59" si="78">J57-M57-N57</f>
        <v>78</v>
      </c>
      <c r="M57" s="244">
        <v>42</v>
      </c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44"/>
      <c r="AD57" s="244">
        <f>32+36</f>
        <v>68</v>
      </c>
      <c r="AE57" s="240">
        <v>10</v>
      </c>
      <c r="AF57" s="240">
        <v>52</v>
      </c>
    </row>
    <row r="58" spans="1:52" ht="30" x14ac:dyDescent="0.15">
      <c r="A58" s="271" t="s">
        <v>297</v>
      </c>
      <c r="B58" s="289" t="s">
        <v>304</v>
      </c>
      <c r="C58" s="243"/>
      <c r="D58" s="244"/>
      <c r="E58" s="244">
        <v>3</v>
      </c>
      <c r="F58" s="244"/>
      <c r="G58" s="287"/>
      <c r="H58" s="199">
        <f t="shared" si="74"/>
        <v>120</v>
      </c>
      <c r="I58" s="199">
        <f t="shared" si="75"/>
        <v>8</v>
      </c>
      <c r="J58" s="199">
        <f t="shared" si="76"/>
        <v>112</v>
      </c>
      <c r="K58" s="297">
        <f t="shared" si="77"/>
        <v>18</v>
      </c>
      <c r="L58" s="199">
        <f t="shared" si="78"/>
        <v>94</v>
      </c>
      <c r="M58" s="244">
        <v>18</v>
      </c>
      <c r="N58" s="244"/>
      <c r="O58" s="244"/>
      <c r="P58" s="244"/>
      <c r="Q58" s="84"/>
      <c r="R58" s="84"/>
      <c r="S58" s="244"/>
      <c r="T58" s="244"/>
      <c r="U58" s="244"/>
      <c r="V58" s="244"/>
      <c r="W58" s="244"/>
      <c r="X58" s="244"/>
      <c r="Y58" s="244">
        <v>8</v>
      </c>
      <c r="Z58" s="244">
        <v>112</v>
      </c>
      <c r="AA58" s="244"/>
      <c r="AB58" s="244"/>
      <c r="AC58" s="244"/>
      <c r="AD58" s="345"/>
      <c r="AE58" s="346"/>
      <c r="AF58" s="346"/>
    </row>
    <row r="59" spans="1:52" ht="15.75" x14ac:dyDescent="0.15">
      <c r="A59" s="271" t="s">
        <v>306</v>
      </c>
      <c r="B59" s="306" t="s">
        <v>305</v>
      </c>
      <c r="C59" s="243"/>
      <c r="D59" s="244"/>
      <c r="E59" s="244">
        <v>5</v>
      </c>
      <c r="F59" s="244"/>
      <c r="G59" s="287"/>
      <c r="H59" s="199">
        <f t="shared" si="74"/>
        <v>48</v>
      </c>
      <c r="I59" s="199">
        <f t="shared" si="75"/>
        <v>4</v>
      </c>
      <c r="J59" s="199">
        <f t="shared" si="76"/>
        <v>44</v>
      </c>
      <c r="K59" s="297">
        <f t="shared" si="77"/>
        <v>18</v>
      </c>
      <c r="L59" s="199">
        <f t="shared" si="78"/>
        <v>26</v>
      </c>
      <c r="M59" s="244">
        <v>18</v>
      </c>
      <c r="N59" s="244"/>
      <c r="O59" s="244"/>
      <c r="P59" s="244"/>
      <c r="Q59" s="84"/>
      <c r="R59" s="8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>
        <v>4</v>
      </c>
      <c r="AD59" s="244">
        <v>44</v>
      </c>
      <c r="AE59" s="290"/>
      <c r="AF59" s="290"/>
    </row>
    <row r="60" spans="1:52" ht="31.5" x14ac:dyDescent="0.15">
      <c r="A60" s="469" t="s">
        <v>334</v>
      </c>
      <c r="B60" s="350" t="s">
        <v>335</v>
      </c>
      <c r="C60" s="243"/>
      <c r="D60" s="244"/>
      <c r="E60" s="244">
        <v>6</v>
      </c>
      <c r="F60" s="244"/>
      <c r="G60" s="287"/>
      <c r="H60" s="199">
        <f t="shared" ref="H60" si="79">J60+Q60+R60+S60+I60</f>
        <v>108</v>
      </c>
      <c r="I60" s="199">
        <f t="shared" ref="I60" si="80">Y60+AA60+AC60+AE60</f>
        <v>0</v>
      </c>
      <c r="J60" s="199">
        <f t="shared" ref="J60" si="81">Z60+AB60+AD60+AF60</f>
        <v>108</v>
      </c>
      <c r="K60" s="297">
        <f t="shared" ref="K60" si="82">M60+O60+P60</f>
        <v>56</v>
      </c>
      <c r="L60" s="199">
        <f t="shared" ref="L60" si="83">J60-M60-N60</f>
        <v>52</v>
      </c>
      <c r="M60" s="349">
        <v>56</v>
      </c>
      <c r="N60" s="244"/>
      <c r="O60" s="244"/>
      <c r="P60" s="244"/>
      <c r="Q60" s="84"/>
      <c r="R60" s="8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90"/>
      <c r="AF60" s="349">
        <v>108</v>
      </c>
    </row>
    <row r="61" spans="1:52" s="134" customFormat="1" ht="15.75" x14ac:dyDescent="0.15">
      <c r="A61" s="307" t="s">
        <v>298</v>
      </c>
      <c r="B61" s="308" t="s">
        <v>23</v>
      </c>
      <c r="C61" s="129"/>
      <c r="D61" s="130"/>
      <c r="E61" s="130">
        <v>6</v>
      </c>
      <c r="F61" s="130"/>
      <c r="G61" s="161"/>
      <c r="H61" s="256">
        <f t="shared" si="74"/>
        <v>72</v>
      </c>
      <c r="I61" s="256"/>
      <c r="J61" s="256">
        <f t="shared" si="76"/>
        <v>72</v>
      </c>
      <c r="K61" s="339">
        <f>M61+O61+P61</f>
        <v>72</v>
      </c>
      <c r="L61" s="256"/>
      <c r="M61" s="256"/>
      <c r="N61" s="130"/>
      <c r="O61" s="130">
        <v>72</v>
      </c>
      <c r="P61" s="130"/>
      <c r="Q61" s="131"/>
      <c r="R61" s="131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61">
        <v>72</v>
      </c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</row>
    <row r="62" spans="1:52" s="134" customFormat="1" ht="15.75" x14ac:dyDescent="0.15">
      <c r="A62" s="470" t="s">
        <v>299</v>
      </c>
      <c r="B62" s="309" t="s">
        <v>25</v>
      </c>
      <c r="C62" s="124"/>
      <c r="D62" s="125"/>
      <c r="E62" s="125">
        <v>6</v>
      </c>
      <c r="F62" s="125"/>
      <c r="G62" s="162"/>
      <c r="H62" s="340">
        <f t="shared" si="74"/>
        <v>180</v>
      </c>
      <c r="I62" s="125"/>
      <c r="J62" s="340">
        <f t="shared" si="76"/>
        <v>180</v>
      </c>
      <c r="K62" s="342">
        <f>M62+O62+P62</f>
        <v>180</v>
      </c>
      <c r="L62" s="125"/>
      <c r="M62" s="125"/>
      <c r="N62" s="125"/>
      <c r="O62" s="125"/>
      <c r="P62" s="125">
        <f>AD62+AF62</f>
        <v>180</v>
      </c>
      <c r="Q62" s="126"/>
      <c r="R62" s="126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>
        <v>72</v>
      </c>
      <c r="AE62" s="125"/>
      <c r="AF62" s="125">
        <f>72+36</f>
        <v>108</v>
      </c>
      <c r="AG62" s="187"/>
      <c r="AH62" s="187"/>
      <c r="AI62" s="187"/>
      <c r="AJ62" s="187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</row>
    <row r="63" spans="1:52" ht="15.75" x14ac:dyDescent="0.15">
      <c r="A63" s="170" t="s">
        <v>310</v>
      </c>
      <c r="B63" s="171" t="s">
        <v>229</v>
      </c>
      <c r="C63" s="48">
        <v>6</v>
      </c>
      <c r="D63" s="49"/>
      <c r="E63" s="49"/>
      <c r="F63" s="49"/>
      <c r="G63" s="148"/>
      <c r="H63" s="49">
        <f>Q63+R63+S63</f>
        <v>12</v>
      </c>
      <c r="I63" s="49"/>
      <c r="J63" s="49"/>
      <c r="K63" s="297">
        <f t="shared" si="64"/>
        <v>0</v>
      </c>
      <c r="L63" s="49"/>
      <c r="M63" s="49"/>
      <c r="N63" s="49"/>
      <c r="O63" s="49"/>
      <c r="P63" s="49"/>
      <c r="Q63" s="149">
        <v>4</v>
      </c>
      <c r="R63" s="84">
        <v>2</v>
      </c>
      <c r="S63" s="149">
        <v>6</v>
      </c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</row>
    <row r="64" spans="1:52" ht="33" customHeight="1" thickBot="1" x14ac:dyDescent="0.25">
      <c r="A64" s="170" t="s">
        <v>167</v>
      </c>
      <c r="B64" s="181" t="s">
        <v>252</v>
      </c>
      <c r="C64" s="176"/>
      <c r="D64" s="137"/>
      <c r="E64" s="137"/>
      <c r="F64" s="137"/>
      <c r="G64" s="151"/>
      <c r="H64" s="137">
        <v>216</v>
      </c>
      <c r="I64" s="137"/>
      <c r="J64" s="137">
        <v>216</v>
      </c>
      <c r="K64" s="255"/>
      <c r="L64" s="137"/>
      <c r="M64" s="137"/>
      <c r="N64" s="137"/>
      <c r="O64" s="137"/>
      <c r="P64" s="137"/>
      <c r="Q64" s="84"/>
      <c r="R64" s="84"/>
      <c r="S64" s="152"/>
      <c r="T64" s="152">
        <v>216</v>
      </c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>
        <v>216</v>
      </c>
    </row>
    <row r="65" spans="1:32" ht="16.5" thickBot="1" x14ac:dyDescent="0.2">
      <c r="A65" s="423" t="s">
        <v>230</v>
      </c>
      <c r="B65" s="424"/>
      <c r="C65" s="135">
        <f>C25+C10</f>
        <v>13</v>
      </c>
      <c r="D65" s="135">
        <f t="shared" ref="D65:F65" si="84">D64+D25+D10</f>
        <v>3</v>
      </c>
      <c r="E65" s="135">
        <f t="shared" si="84"/>
        <v>29</v>
      </c>
      <c r="F65" s="135">
        <f t="shared" si="84"/>
        <v>1</v>
      </c>
      <c r="G65" s="135">
        <f>G64+G25+G10</f>
        <v>14</v>
      </c>
      <c r="H65" s="135">
        <f>H64+H25+H10</f>
        <v>4428</v>
      </c>
      <c r="I65" s="135">
        <f>I25</f>
        <v>150</v>
      </c>
      <c r="J65" s="135">
        <f>J25</f>
        <v>2334</v>
      </c>
      <c r="K65" s="302">
        <f>K25+K10</f>
        <v>2099</v>
      </c>
      <c r="L65" s="135">
        <f t="shared" ref="L65" si="85">L25</f>
        <v>952</v>
      </c>
      <c r="M65" s="135">
        <f t="shared" ref="M65:S65" si="86">M25+M10</f>
        <v>1451</v>
      </c>
      <c r="N65" s="135">
        <f t="shared" si="86"/>
        <v>32</v>
      </c>
      <c r="O65" s="135">
        <f t="shared" si="86"/>
        <v>180</v>
      </c>
      <c r="P65" s="135">
        <f t="shared" si="86"/>
        <v>468</v>
      </c>
      <c r="Q65" s="135">
        <f t="shared" si="86"/>
        <v>112</v>
      </c>
      <c r="R65" s="135">
        <f t="shared" si="86"/>
        <v>26</v>
      </c>
      <c r="S65" s="135">
        <f t="shared" si="86"/>
        <v>78</v>
      </c>
      <c r="T65" s="135">
        <f>T64</f>
        <v>216</v>
      </c>
      <c r="U65" s="135">
        <f>U25+U10</f>
        <v>0</v>
      </c>
      <c r="V65" s="135">
        <f>V8</f>
        <v>612</v>
      </c>
      <c r="W65" s="135">
        <f>W25+W10</f>
        <v>0</v>
      </c>
      <c r="X65" s="135">
        <f>X8</f>
        <v>792</v>
      </c>
      <c r="Y65" s="135">
        <f t="shared" ref="Y65:AE65" si="87">Y25+Y10</f>
        <v>24</v>
      </c>
      <c r="Z65" s="135">
        <f t="shared" si="87"/>
        <v>552</v>
      </c>
      <c r="AA65" s="135">
        <f t="shared" si="87"/>
        <v>88</v>
      </c>
      <c r="AB65" s="135">
        <f t="shared" si="87"/>
        <v>740</v>
      </c>
      <c r="AC65" s="135">
        <f t="shared" si="87"/>
        <v>4</v>
      </c>
      <c r="AD65" s="135">
        <f t="shared" si="87"/>
        <v>572</v>
      </c>
      <c r="AE65" s="135">
        <f t="shared" si="87"/>
        <v>34</v>
      </c>
      <c r="AF65" s="57">
        <f>AF25</f>
        <v>686</v>
      </c>
    </row>
    <row r="66" spans="1:32" ht="12.75" x14ac:dyDescent="0.15">
      <c r="A66" s="183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45"/>
      <c r="P66" s="45"/>
      <c r="Q66" s="425" t="s">
        <v>168</v>
      </c>
      <c r="R66" s="426"/>
      <c r="S66" s="426"/>
      <c r="T66" s="427"/>
      <c r="U66" s="428">
        <v>14</v>
      </c>
      <c r="V66" s="429"/>
      <c r="W66" s="428">
        <v>14</v>
      </c>
      <c r="X66" s="429">
        <v>11</v>
      </c>
      <c r="Y66" s="428">
        <v>12</v>
      </c>
      <c r="Z66" s="429">
        <v>11</v>
      </c>
      <c r="AA66" s="428">
        <v>13</v>
      </c>
      <c r="AB66" s="429">
        <v>14</v>
      </c>
      <c r="AC66" s="428">
        <v>10</v>
      </c>
      <c r="AD66" s="429">
        <v>11</v>
      </c>
      <c r="AE66" s="435">
        <v>4</v>
      </c>
      <c r="AF66" s="429">
        <v>13</v>
      </c>
    </row>
    <row r="67" spans="1:32" ht="12.75" x14ac:dyDescent="0.15">
      <c r="A67" s="183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80"/>
      <c r="P67" s="46"/>
      <c r="Q67" s="409" t="s">
        <v>169</v>
      </c>
      <c r="R67" s="410"/>
      <c r="S67" s="410"/>
      <c r="T67" s="411"/>
      <c r="U67" s="418"/>
      <c r="V67" s="419"/>
      <c r="W67" s="418">
        <v>72</v>
      </c>
      <c r="X67" s="419"/>
      <c r="Y67" s="418">
        <v>36</v>
      </c>
      <c r="Z67" s="419"/>
      <c r="AA67" s="418">
        <v>36</v>
      </c>
      <c r="AB67" s="419"/>
      <c r="AC67" s="418">
        <v>36</v>
      </c>
      <c r="AD67" s="419"/>
      <c r="AE67" s="420">
        <v>36</v>
      </c>
      <c r="AF67" s="419"/>
    </row>
    <row r="68" spans="1:32" ht="12.75" x14ac:dyDescent="0.15">
      <c r="A68" s="183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80"/>
      <c r="P68" s="46"/>
      <c r="Q68" s="412" t="s">
        <v>170</v>
      </c>
      <c r="R68" s="413"/>
      <c r="S68" s="413"/>
      <c r="T68" s="414"/>
      <c r="U68" s="418">
        <v>0</v>
      </c>
      <c r="V68" s="419"/>
      <c r="W68" s="418">
        <v>0</v>
      </c>
      <c r="X68" s="419"/>
      <c r="Y68" s="418">
        <v>0</v>
      </c>
      <c r="Z68" s="419"/>
      <c r="AA68" s="418">
        <v>72</v>
      </c>
      <c r="AB68" s="419"/>
      <c r="AC68" s="418">
        <v>36</v>
      </c>
      <c r="AD68" s="419"/>
      <c r="AE68" s="420">
        <v>72</v>
      </c>
      <c r="AF68" s="419"/>
    </row>
    <row r="69" spans="1:32" ht="12.75" x14ac:dyDescent="0.15">
      <c r="A69" s="183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80"/>
      <c r="P69" s="30"/>
      <c r="Q69" s="409" t="s">
        <v>171</v>
      </c>
      <c r="R69" s="410"/>
      <c r="S69" s="410"/>
      <c r="T69" s="411"/>
      <c r="U69" s="418"/>
      <c r="V69" s="419"/>
      <c r="W69" s="418"/>
      <c r="X69" s="419"/>
      <c r="Y69" s="418">
        <v>72</v>
      </c>
      <c r="Z69" s="419"/>
      <c r="AA69" s="418">
        <v>108</v>
      </c>
      <c r="AB69" s="419"/>
      <c r="AC69" s="418">
        <v>108</v>
      </c>
      <c r="AD69" s="419"/>
      <c r="AE69" s="420">
        <f>AF62+AF53</f>
        <v>180</v>
      </c>
      <c r="AF69" s="419"/>
    </row>
    <row r="70" spans="1:32" ht="12.75" customHeight="1" x14ac:dyDescent="0.15">
      <c r="A70" s="183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80"/>
      <c r="P70" s="30"/>
      <c r="Q70" s="412" t="s">
        <v>172</v>
      </c>
      <c r="R70" s="413"/>
      <c r="S70" s="413"/>
      <c r="T70" s="414"/>
      <c r="U70" s="418"/>
      <c r="V70" s="419"/>
      <c r="W70" s="418">
        <v>4</v>
      </c>
      <c r="X70" s="419"/>
      <c r="Y70" s="418">
        <f>(C27)/3</f>
        <v>1</v>
      </c>
      <c r="Z70" s="419"/>
      <c r="AA70" s="418">
        <f>(C34+C35+C47)/4</f>
        <v>3</v>
      </c>
      <c r="AB70" s="419"/>
      <c r="AC70" s="418">
        <f>(C36+C37)/5</f>
        <v>2</v>
      </c>
      <c r="AD70" s="419"/>
      <c r="AE70" s="420">
        <f>(C54+C63+C39)/6</f>
        <v>3</v>
      </c>
      <c r="AF70" s="419"/>
    </row>
    <row r="71" spans="1:32" ht="12.75" x14ac:dyDescent="0.15">
      <c r="A71" s="183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80"/>
      <c r="P71" s="30"/>
      <c r="Q71" s="409" t="s">
        <v>173</v>
      </c>
      <c r="R71" s="410"/>
      <c r="S71" s="410"/>
      <c r="T71" s="411"/>
      <c r="U71" s="418">
        <v>1</v>
      </c>
      <c r="V71" s="419"/>
      <c r="W71" s="418"/>
      <c r="X71" s="419"/>
      <c r="Y71" s="418"/>
      <c r="Z71" s="419"/>
      <c r="AA71" s="418">
        <v>1</v>
      </c>
      <c r="AB71" s="419"/>
      <c r="AC71" s="418">
        <v>1</v>
      </c>
      <c r="AD71" s="419"/>
      <c r="AE71" s="420"/>
      <c r="AF71" s="419"/>
    </row>
    <row r="72" spans="1:32" ht="12.75" x14ac:dyDescent="0.15">
      <c r="A72" s="18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80"/>
      <c r="P72" s="30"/>
      <c r="Q72" s="409" t="s">
        <v>180</v>
      </c>
      <c r="R72" s="410"/>
      <c r="S72" s="410"/>
      <c r="T72" s="411"/>
      <c r="U72" s="418"/>
      <c r="V72" s="419"/>
      <c r="W72" s="418">
        <v>9</v>
      </c>
      <c r="X72" s="419"/>
      <c r="Y72" s="418">
        <f>(E31+E32+E58)/3</f>
        <v>3</v>
      </c>
      <c r="Z72" s="419"/>
      <c r="AA72" s="418">
        <f>(E28+E29+E42+E43+E44+E45+E46)/4</f>
        <v>7</v>
      </c>
      <c r="AB72" s="419"/>
      <c r="AC72" s="418">
        <f>(5+E52+E59)/5</f>
        <v>3</v>
      </c>
      <c r="AD72" s="419"/>
      <c r="AE72" s="420">
        <f>(E53+E56+E57+E61+E62+E60)/6</f>
        <v>6</v>
      </c>
      <c r="AF72" s="419"/>
    </row>
    <row r="73" spans="1:32" ht="12.7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06" t="s">
        <v>184</v>
      </c>
      <c r="R73" s="407"/>
      <c r="S73" s="407"/>
      <c r="T73" s="408"/>
      <c r="U73" s="430"/>
      <c r="V73" s="431"/>
      <c r="W73" s="430">
        <v>1</v>
      </c>
      <c r="X73" s="431"/>
      <c r="Y73" s="430">
        <v>6</v>
      </c>
      <c r="Z73" s="431"/>
      <c r="AA73" s="430">
        <v>5</v>
      </c>
      <c r="AB73" s="431"/>
      <c r="AC73" s="430">
        <v>3</v>
      </c>
      <c r="AD73" s="431"/>
      <c r="AE73" s="434"/>
      <c r="AF73" s="431"/>
    </row>
    <row r="74" spans="1:32" ht="13.5" thickBot="1" x14ac:dyDescent="0.25">
      <c r="Q74" s="401" t="s">
        <v>254</v>
      </c>
      <c r="R74" s="402"/>
      <c r="S74" s="402"/>
      <c r="T74" s="403"/>
      <c r="U74" s="404"/>
      <c r="V74" s="405"/>
      <c r="W74" s="415">
        <v>1</v>
      </c>
      <c r="X74" s="416"/>
      <c r="Y74" s="404"/>
      <c r="Z74" s="405"/>
      <c r="AA74" s="404"/>
      <c r="AB74" s="405"/>
      <c r="AC74" s="404"/>
      <c r="AD74" s="405"/>
      <c r="AE74" s="417"/>
      <c r="AF74" s="405"/>
    </row>
    <row r="76" spans="1:32" x14ac:dyDescent="0.15">
      <c r="M76" s="182"/>
    </row>
    <row r="80" spans="1:32" x14ac:dyDescent="0.15">
      <c r="X80" s="3"/>
      <c r="Y80" s="3"/>
      <c r="Z80" s="3"/>
      <c r="AA80" s="3"/>
      <c r="AB80" s="3"/>
      <c r="AC80" s="3"/>
      <c r="AD80" s="3"/>
      <c r="AE80" s="3"/>
      <c r="AF80" s="3"/>
    </row>
    <row r="81" spans="24:32" ht="12.75" x14ac:dyDescent="0.15">
      <c r="X81" s="2"/>
      <c r="Y81" s="2"/>
      <c r="Z81" s="2"/>
      <c r="AA81" s="2"/>
      <c r="AB81" s="2"/>
      <c r="AC81" s="2"/>
      <c r="AD81" s="2"/>
      <c r="AE81" s="2"/>
      <c r="AF81" s="2"/>
    </row>
  </sheetData>
  <mergeCells count="83">
    <mergeCell ref="A1:AF2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U3:AF4"/>
    <mergeCell ref="U5:X5"/>
    <mergeCell ref="Q4:S5"/>
    <mergeCell ref="Y5:AB5"/>
    <mergeCell ref="AC72:AD72"/>
    <mergeCell ref="AE72:AF72"/>
    <mergeCell ref="AE68:AF68"/>
    <mergeCell ref="U70:V70"/>
    <mergeCell ref="Y66:Z66"/>
    <mergeCell ref="AA66:AB66"/>
    <mergeCell ref="AC66:AD66"/>
    <mergeCell ref="AE66:AF66"/>
    <mergeCell ref="Y67:Z67"/>
    <mergeCell ref="AA67:AB67"/>
    <mergeCell ref="AC67:AD67"/>
    <mergeCell ref="AE67:AF67"/>
    <mergeCell ref="Y68:Z68"/>
    <mergeCell ref="AA68:AB68"/>
    <mergeCell ref="AC68:AD68"/>
    <mergeCell ref="U66:V66"/>
    <mergeCell ref="W70:X70"/>
    <mergeCell ref="W71:X71"/>
    <mergeCell ref="W72:X72"/>
    <mergeCell ref="W73:X73"/>
    <mergeCell ref="AC5:AF5"/>
    <mergeCell ref="AC73:AD73"/>
    <mergeCell ref="AE73:AF73"/>
    <mergeCell ref="Y70:Z70"/>
    <mergeCell ref="AA70:AB70"/>
    <mergeCell ref="AC70:AD70"/>
    <mergeCell ref="AE70:AF70"/>
    <mergeCell ref="Y71:Z71"/>
    <mergeCell ref="AA71:AB71"/>
    <mergeCell ref="AC71:AD71"/>
    <mergeCell ref="AE71:AF71"/>
    <mergeCell ref="Y72:Z72"/>
    <mergeCell ref="Y73:Z73"/>
    <mergeCell ref="AA73:AB73"/>
    <mergeCell ref="U71:V71"/>
    <mergeCell ref="U72:V72"/>
    <mergeCell ref="U73:V73"/>
    <mergeCell ref="AA72:AB72"/>
    <mergeCell ref="Y69:Z69"/>
    <mergeCell ref="AA69:AB69"/>
    <mergeCell ref="AC69:AD69"/>
    <mergeCell ref="AE69:AF69"/>
    <mergeCell ref="A25:B25"/>
    <mergeCell ref="A65:B65"/>
    <mergeCell ref="Q66:T66"/>
    <mergeCell ref="Q67:T67"/>
    <mergeCell ref="Q68:T68"/>
    <mergeCell ref="W66:X66"/>
    <mergeCell ref="W67:X67"/>
    <mergeCell ref="W68:X68"/>
    <mergeCell ref="W69:X69"/>
    <mergeCell ref="U67:V67"/>
    <mergeCell ref="U68:V68"/>
    <mergeCell ref="U69:V69"/>
    <mergeCell ref="W74:X74"/>
    <mergeCell ref="Y74:Z74"/>
    <mergeCell ref="AA74:AB74"/>
    <mergeCell ref="AC74:AD74"/>
    <mergeCell ref="AE74:AF74"/>
    <mergeCell ref="E49:E51"/>
    <mergeCell ref="Q74:T74"/>
    <mergeCell ref="U74:V74"/>
    <mergeCell ref="Q73:T73"/>
    <mergeCell ref="Q69:T69"/>
    <mergeCell ref="Q70:T70"/>
    <mergeCell ref="Q71:T71"/>
    <mergeCell ref="Q72:T7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2020-11-13T09:35:25Z</cp:lastPrinted>
  <dcterms:created xsi:type="dcterms:W3CDTF">2011-05-05T04:03:53Z</dcterms:created>
  <dcterms:modified xsi:type="dcterms:W3CDTF">2026-09-24T09:25:35Z</dcterms:modified>
</cp:coreProperties>
</file>