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etodKab\Desktop\1 Новый методический портал\ОСП 6\19.02.08 Технология мяса и мясных продуктов\"/>
    </mc:Choice>
  </mc:AlternateContent>
  <bookViews>
    <workbookView xWindow="0" yWindow="0" windowWidth="16245" windowHeight="11265"/>
  </bookViews>
  <sheets>
    <sheet name="Тит с печ" sheetId="7" r:id="rId1"/>
    <sheet name="1. Титул" sheetId="6" r:id="rId2"/>
    <sheet name="учебный план" sheetId="1" r:id="rId3"/>
    <sheet name="календарный уч. график" sheetId="2" r:id="rId4"/>
    <sheet name="перечень кабинетов" sheetId="3" r:id="rId5"/>
    <sheet name="Лист2" sheetId="5" r:id="rId6"/>
  </sheets>
  <calcPr calcId="162913" refMode="R1C1"/>
</workbook>
</file>

<file path=xl/calcChain.xml><?xml version="1.0" encoding="utf-8"?>
<calcChain xmlns="http://schemas.openxmlformats.org/spreadsheetml/2006/main">
  <c r="D70" i="1" l="1"/>
  <c r="E70" i="1"/>
  <c r="G70" i="1"/>
  <c r="S69" i="1"/>
  <c r="R69" i="1"/>
  <c r="Q69" i="1"/>
  <c r="P69" i="1"/>
  <c r="O69" i="1"/>
  <c r="N69" i="1"/>
  <c r="E69" i="1"/>
  <c r="F69" i="1"/>
  <c r="G69" i="1"/>
  <c r="H69" i="1"/>
  <c r="I69" i="1"/>
  <c r="D69" i="1"/>
  <c r="J74" i="1"/>
  <c r="F57" i="1"/>
  <c r="G57" i="1" s="1"/>
  <c r="F56" i="1"/>
  <c r="G56" i="1" s="1"/>
  <c r="BG16" i="2"/>
  <c r="BH16" i="2"/>
  <c r="BI16" i="2"/>
  <c r="BJ16" i="2"/>
  <c r="BK16" i="2"/>
  <c r="BD16" i="2"/>
  <c r="L7" i="1"/>
  <c r="M7" i="1"/>
  <c r="M81" i="1"/>
  <c r="N81" i="1"/>
  <c r="O81" i="1"/>
  <c r="P81" i="1"/>
  <c r="Q81" i="1"/>
  <c r="R81" i="1"/>
  <c r="L81" i="1"/>
  <c r="M80" i="1"/>
  <c r="N80" i="1"/>
  <c r="O80" i="1"/>
  <c r="P80" i="1"/>
  <c r="Q80" i="1"/>
  <c r="R80" i="1"/>
  <c r="S80" i="1"/>
  <c r="L80" i="1"/>
  <c r="M26" i="1"/>
  <c r="L26" i="1"/>
  <c r="K65" i="1"/>
  <c r="K74" i="1" s="1"/>
  <c r="S66" i="1"/>
  <c r="R66" i="1"/>
  <c r="Q66" i="1"/>
  <c r="P66" i="1"/>
  <c r="O66" i="1"/>
  <c r="N66" i="1"/>
  <c r="M66" i="1"/>
  <c r="L66" i="1"/>
  <c r="H66" i="1"/>
  <c r="I66" i="1"/>
  <c r="S59" i="1"/>
  <c r="R59" i="1"/>
  <c r="Q59" i="1"/>
  <c r="P59" i="1"/>
  <c r="O59" i="1"/>
  <c r="N59" i="1"/>
  <c r="M59" i="1"/>
  <c r="L59" i="1"/>
  <c r="H59" i="1"/>
  <c r="I59" i="1"/>
  <c r="M62" i="1"/>
  <c r="L62" i="1"/>
  <c r="M55" i="1"/>
  <c r="L55" i="1"/>
  <c r="I62" i="1"/>
  <c r="I55" i="1" s="1"/>
  <c r="H62" i="1"/>
  <c r="O62" i="1"/>
  <c r="O55" i="1" s="1"/>
  <c r="P62" i="1"/>
  <c r="Q62" i="1"/>
  <c r="R62" i="1"/>
  <c r="S62" i="1"/>
  <c r="S55" i="1" s="1"/>
  <c r="N62" i="1"/>
  <c r="I39" i="1"/>
  <c r="H39" i="1"/>
  <c r="O39" i="1"/>
  <c r="P39" i="1"/>
  <c r="Q39" i="1"/>
  <c r="R39" i="1"/>
  <c r="S39" i="1"/>
  <c r="N39" i="1"/>
  <c r="H34" i="1"/>
  <c r="I34" i="1"/>
  <c r="O34" i="1"/>
  <c r="P34" i="1"/>
  <c r="Q34" i="1"/>
  <c r="R34" i="1"/>
  <c r="S34" i="1"/>
  <c r="N34" i="1"/>
  <c r="E27" i="1"/>
  <c r="H27" i="1"/>
  <c r="I27" i="1"/>
  <c r="Q27" i="1"/>
  <c r="O27" i="1"/>
  <c r="O79" i="1" s="1"/>
  <c r="P27" i="1"/>
  <c r="R27" i="1"/>
  <c r="R79" i="1" s="1"/>
  <c r="S27" i="1"/>
  <c r="N27" i="1"/>
  <c r="F67" i="1"/>
  <c r="F66" i="1" s="1"/>
  <c r="F64" i="1"/>
  <c r="E64" i="1" s="1"/>
  <c r="D64" i="1" s="1"/>
  <c r="F63" i="1"/>
  <c r="F60" i="1"/>
  <c r="F59" i="1" s="1"/>
  <c r="F54" i="1"/>
  <c r="G54" i="1" s="1"/>
  <c r="F53" i="1"/>
  <c r="E53" i="1" s="1"/>
  <c r="D53" i="1" s="1"/>
  <c r="F52" i="1"/>
  <c r="G52" i="1" s="1"/>
  <c r="F51" i="1"/>
  <c r="E51" i="1" s="1"/>
  <c r="D51" i="1" s="1"/>
  <c r="F50" i="1"/>
  <c r="G50" i="1" s="1"/>
  <c r="F49" i="1"/>
  <c r="E49" i="1" s="1"/>
  <c r="D49" i="1" s="1"/>
  <c r="F48" i="1"/>
  <c r="G48" i="1" s="1"/>
  <c r="F47" i="1"/>
  <c r="E47" i="1" s="1"/>
  <c r="D47" i="1" s="1"/>
  <c r="F46" i="1"/>
  <c r="G46" i="1" s="1"/>
  <c r="F45" i="1"/>
  <c r="E45" i="1" s="1"/>
  <c r="D45" i="1" s="1"/>
  <c r="F44" i="1"/>
  <c r="G44" i="1" s="1"/>
  <c r="F43" i="1"/>
  <c r="E43" i="1" s="1"/>
  <c r="D43" i="1" s="1"/>
  <c r="F42" i="1"/>
  <c r="G42" i="1" s="1"/>
  <c r="F41" i="1"/>
  <c r="E41" i="1" s="1"/>
  <c r="D41" i="1" s="1"/>
  <c r="F40" i="1"/>
  <c r="F37" i="1"/>
  <c r="E37" i="1" s="1"/>
  <c r="D37" i="1" s="1"/>
  <c r="F36" i="1"/>
  <c r="E36" i="1" s="1"/>
  <c r="D36" i="1" s="1"/>
  <c r="F35" i="1"/>
  <c r="E35" i="1" s="1"/>
  <c r="F29" i="1"/>
  <c r="D29" i="1" s="1"/>
  <c r="F30" i="1"/>
  <c r="D30" i="1" s="1"/>
  <c r="F31" i="1"/>
  <c r="D31" i="1" s="1"/>
  <c r="F32" i="1"/>
  <c r="D32" i="1" s="1"/>
  <c r="F33" i="1"/>
  <c r="D33" i="1" s="1"/>
  <c r="F28" i="1"/>
  <c r="M18" i="1"/>
  <c r="L18" i="1"/>
  <c r="E18" i="1"/>
  <c r="F18" i="1"/>
  <c r="G18" i="1"/>
  <c r="H18" i="1"/>
  <c r="D18" i="1"/>
  <c r="E7" i="1"/>
  <c r="F7" i="1"/>
  <c r="G7" i="1"/>
  <c r="H7" i="1"/>
  <c r="D7" i="1"/>
  <c r="R55" i="1" l="1"/>
  <c r="R38" i="1" s="1"/>
  <c r="R26" i="1" s="1"/>
  <c r="R73" i="1" s="1"/>
  <c r="L79" i="1"/>
  <c r="L73" i="1"/>
  <c r="S79" i="1"/>
  <c r="M73" i="1"/>
  <c r="P79" i="1"/>
  <c r="Q79" i="1"/>
  <c r="F62" i="1"/>
  <c r="Q55" i="1"/>
  <c r="Q38" i="1" s="1"/>
  <c r="Q26" i="1" s="1"/>
  <c r="Q73" i="1" s="1"/>
  <c r="N79" i="1"/>
  <c r="M79" i="1"/>
  <c r="F27" i="1"/>
  <c r="G37" i="1"/>
  <c r="F39" i="1"/>
  <c r="S38" i="1"/>
  <c r="S26" i="1" s="1"/>
  <c r="S73" i="1" s="1"/>
  <c r="O38" i="1"/>
  <c r="O26" i="1" s="1"/>
  <c r="O73" i="1" s="1"/>
  <c r="I38" i="1"/>
  <c r="I26" i="1" s="1"/>
  <c r="I73" i="1" s="1"/>
  <c r="N55" i="1"/>
  <c r="N38" i="1" s="1"/>
  <c r="N26" i="1" s="1"/>
  <c r="N73" i="1" s="1"/>
  <c r="P55" i="1"/>
  <c r="P38" i="1" s="1"/>
  <c r="P26" i="1" s="1"/>
  <c r="P73" i="1" s="1"/>
  <c r="E34" i="1"/>
  <c r="D35" i="1"/>
  <c r="D34" i="1" s="1"/>
  <c r="G28" i="1"/>
  <c r="G32" i="1"/>
  <c r="G30" i="1"/>
  <c r="D28" i="1"/>
  <c r="D27" i="1" s="1"/>
  <c r="G35" i="1"/>
  <c r="G41" i="1"/>
  <c r="G43" i="1"/>
  <c r="G45" i="1"/>
  <c r="G47" i="1"/>
  <c r="G49" i="1"/>
  <c r="G51" i="1"/>
  <c r="G53" i="1"/>
  <c r="E40" i="1"/>
  <c r="E42" i="1"/>
  <c r="D42" i="1" s="1"/>
  <c r="E44" i="1"/>
  <c r="D44" i="1" s="1"/>
  <c r="E46" i="1"/>
  <c r="D46" i="1" s="1"/>
  <c r="E48" i="1"/>
  <c r="D48" i="1" s="1"/>
  <c r="E50" i="1"/>
  <c r="D50" i="1" s="1"/>
  <c r="E52" i="1"/>
  <c r="D52" i="1" s="1"/>
  <c r="E54" i="1"/>
  <c r="D54" i="1" s="1"/>
  <c r="D57" i="1"/>
  <c r="G63" i="1"/>
  <c r="G64" i="1"/>
  <c r="G67" i="1"/>
  <c r="G66" i="1" s="1"/>
  <c r="F34" i="1"/>
  <c r="D56" i="1"/>
  <c r="F55" i="1"/>
  <c r="G33" i="1"/>
  <c r="G31" i="1"/>
  <c r="G29" i="1"/>
  <c r="G36" i="1"/>
  <c r="G40" i="1"/>
  <c r="G60" i="1"/>
  <c r="G59" i="1" s="1"/>
  <c r="E60" i="1"/>
  <c r="E63" i="1"/>
  <c r="E67" i="1"/>
  <c r="H55" i="1"/>
  <c r="H38" i="1" s="1"/>
  <c r="H26" i="1" s="1"/>
  <c r="H73" i="1" s="1"/>
  <c r="G39" i="1" l="1"/>
  <c r="F38" i="1"/>
  <c r="F26" i="1" s="1"/>
  <c r="F73" i="1" s="1"/>
  <c r="E66" i="1"/>
  <c r="D67" i="1"/>
  <c r="D66" i="1" s="1"/>
  <c r="D60" i="1"/>
  <c r="D59" i="1" s="1"/>
  <c r="E59" i="1"/>
  <c r="G62" i="1"/>
  <c r="D63" i="1"/>
  <c r="D62" i="1" s="1"/>
  <c r="E62" i="1"/>
  <c r="D40" i="1"/>
  <c r="D39" i="1" s="1"/>
  <c r="E39" i="1"/>
  <c r="G34" i="1"/>
  <c r="G27" i="1"/>
  <c r="E55" i="1" l="1"/>
  <c r="D55" i="1"/>
  <c r="D38" i="1" s="1"/>
  <c r="D26" i="1" s="1"/>
  <c r="D73" i="1" s="1"/>
  <c r="G55" i="1"/>
  <c r="G38" i="1" s="1"/>
  <c r="G26" i="1" s="1"/>
  <c r="G73" i="1" s="1"/>
  <c r="E38" i="1"/>
  <c r="E26" i="1" s="1"/>
  <c r="E73" i="1" s="1"/>
</calcChain>
</file>

<file path=xl/sharedStrings.xml><?xml version="1.0" encoding="utf-8"?>
<sst xmlns="http://schemas.openxmlformats.org/spreadsheetml/2006/main" count="513" uniqueCount="392">
  <si>
    <t>Индекс</t>
  </si>
  <si>
    <t>Наименование циклов, дисциплин, профессиональных модулей, МДК, практик</t>
  </si>
  <si>
    <t>Формы промежуточной аттестации  (семестр)</t>
  </si>
  <si>
    <t>Учебная нагрузка обучающихся (час.)</t>
  </si>
  <si>
    <t>Практика (час.)</t>
  </si>
  <si>
    <t>Распределение обязательной нагрузки по курсам и семестрам                                              (час. в семестр)</t>
  </si>
  <si>
    <t>максимальная</t>
  </si>
  <si>
    <t>самостоятельная работа</t>
  </si>
  <si>
    <t>Обязательная аудиторная</t>
  </si>
  <si>
    <t>всего занятий</t>
  </si>
  <si>
    <t>в т. ч.</t>
  </si>
  <si>
    <t>учебная</t>
  </si>
  <si>
    <t>производственная  (по профилю специальности)</t>
  </si>
  <si>
    <t>1 курс</t>
  </si>
  <si>
    <t>2 курс</t>
  </si>
  <si>
    <t>3 курс</t>
  </si>
  <si>
    <t>4 курс</t>
  </si>
  <si>
    <t xml:space="preserve">экзамен </t>
  </si>
  <si>
    <t>занятий на уроках</t>
  </si>
  <si>
    <t>лабораторных работ и практических занятий</t>
  </si>
  <si>
    <t xml:space="preserve">курсовых работ (проектов) </t>
  </si>
  <si>
    <t>1 семестр  17  недель</t>
  </si>
  <si>
    <t>2
 семестр 
22      недели</t>
  </si>
  <si>
    <t xml:space="preserve"> -,Э</t>
  </si>
  <si>
    <t>Литература</t>
  </si>
  <si>
    <t xml:space="preserve"> -,ДЗ</t>
  </si>
  <si>
    <t>Иностранный язык</t>
  </si>
  <si>
    <t>История</t>
  </si>
  <si>
    <t xml:space="preserve">Обществознание </t>
  </si>
  <si>
    <t>Математика</t>
  </si>
  <si>
    <t>Физическая культура</t>
  </si>
  <si>
    <t>Химия</t>
  </si>
  <si>
    <t>Обязательная часть циклов ОПОП</t>
  </si>
  <si>
    <t>ОГСЭ.00</t>
  </si>
  <si>
    <t>Общий гуманитарный и социально-экономический цикл</t>
  </si>
  <si>
    <t>Основы философии</t>
  </si>
  <si>
    <t xml:space="preserve"> </t>
  </si>
  <si>
    <t>ОГСЭ.05</t>
  </si>
  <si>
    <t>Русский язык и культура  речи</t>
  </si>
  <si>
    <t>ЕН.00</t>
  </si>
  <si>
    <t>Математический и общий естественнонаучный цикл</t>
  </si>
  <si>
    <t>ЕН.01</t>
  </si>
  <si>
    <t>ЕН.02</t>
  </si>
  <si>
    <t>Экологические основы природопользования</t>
  </si>
  <si>
    <t>ЕН.03</t>
  </si>
  <si>
    <t>П.00</t>
  </si>
  <si>
    <t>Профессиональный цикл</t>
  </si>
  <si>
    <t>ОП.00</t>
  </si>
  <si>
    <t>Общепрофессиональные дисциплины</t>
  </si>
  <si>
    <t>ОП.01</t>
  </si>
  <si>
    <t>Микробиология, санитария и гигиена в пищевом производстве</t>
  </si>
  <si>
    <t>ОП.02</t>
  </si>
  <si>
    <t>ОП.03</t>
  </si>
  <si>
    <t>ОП.04</t>
  </si>
  <si>
    <t>Информационные технологии в профессиональной деятельности</t>
  </si>
  <si>
    <t>ОП.05</t>
  </si>
  <si>
    <t>Метрология и стандартизация</t>
  </si>
  <si>
    <t>ОП.06</t>
  </si>
  <si>
    <t>Правовые основы профессиональной деятельности</t>
  </si>
  <si>
    <t>ОП.07</t>
  </si>
  <si>
    <t>Основы экономики, менеджмента и маркетинга</t>
  </si>
  <si>
    <t>ОП.08</t>
  </si>
  <si>
    <t>Охрана труда</t>
  </si>
  <si>
    <t>ОП.09</t>
  </si>
  <si>
    <t>Безопасность жизнедеятельности</t>
  </si>
  <si>
    <t>ПМ.00</t>
  </si>
  <si>
    <t>Профессиональные модули</t>
  </si>
  <si>
    <t>ПМ.01</t>
  </si>
  <si>
    <t>МДК.01.01</t>
  </si>
  <si>
    <t>Производственная практика (по профилю специальности)</t>
  </si>
  <si>
    <t>ПМ.02</t>
  </si>
  <si>
    <t>МДК.02.01</t>
  </si>
  <si>
    <t>ПМ.03</t>
  </si>
  <si>
    <t>МДК.03.01</t>
  </si>
  <si>
    <t>ПП.03</t>
  </si>
  <si>
    <t>ПМ.04</t>
  </si>
  <si>
    <t>МДК.04.01</t>
  </si>
  <si>
    <t>ПП.04</t>
  </si>
  <si>
    <t>ПМ.05</t>
  </si>
  <si>
    <t>Организация работы структурного подразделения</t>
  </si>
  <si>
    <t>Учебная практика</t>
  </si>
  <si>
    <t>УП.05</t>
  </si>
  <si>
    <t>Итого</t>
  </si>
  <si>
    <t>ПДП.</t>
  </si>
  <si>
    <t>Производственная практика (преддипломная)</t>
  </si>
  <si>
    <t>4 нед.</t>
  </si>
  <si>
    <t>ГИА.00</t>
  </si>
  <si>
    <t>Государственная (итоговая) аттестация</t>
  </si>
  <si>
    <t>1.1. Выпускная квалификационная работа (дипломный проект)</t>
  </si>
  <si>
    <t>ГИА.01</t>
  </si>
  <si>
    <t xml:space="preserve">Подготовка  выпускной квалификационной работы  с 18.05 по 14.06 </t>
  </si>
  <si>
    <t>ГИА.02</t>
  </si>
  <si>
    <t xml:space="preserve">Защита выпускной квалификационной работы   с  15.06   по   28.06     </t>
  </si>
  <si>
    <t>2 нед.</t>
  </si>
  <si>
    <t>К.00</t>
  </si>
  <si>
    <t>Консультации 4 часа на одного студента на каждый учебный год (не более 400  часов)</t>
  </si>
  <si>
    <t>Всего</t>
  </si>
  <si>
    <t>дисциплин и МДК</t>
  </si>
  <si>
    <t>учебной практики</t>
  </si>
  <si>
    <t>производственной практики/ преддипломной практика</t>
  </si>
  <si>
    <t>экзаменов</t>
  </si>
  <si>
    <t>курсовых проектов</t>
  </si>
  <si>
    <t>дифференцированных зачетов</t>
  </si>
  <si>
    <t>зачетов</t>
  </si>
  <si>
    <t>Приёмка, убой и первичная переработка скота, птицы и кроликов</t>
  </si>
  <si>
    <t>Технология первичной переработки скота, птицы и кроликов</t>
  </si>
  <si>
    <t>Обработка продуктов убоя</t>
  </si>
  <si>
    <t>Технология обработки продуктов убоя</t>
  </si>
  <si>
    <t>Производство колбасных изделий, копчёных изделий и полуфабрикатов</t>
  </si>
  <si>
    <t>Технология производства колбасных изделий</t>
  </si>
  <si>
    <t>МДК.03.02</t>
  </si>
  <si>
    <t>Технология производства копчёных изделий и полуфабрикатов</t>
  </si>
  <si>
    <t>Производственная практика (по профилю и специальности)</t>
  </si>
  <si>
    <t>Деловое общение</t>
  </si>
  <si>
    <t>ОГСЭ.06</t>
  </si>
  <si>
    <t>3. План учебного процесса 19.02.08 Технология мяса и мясных продуктов</t>
  </si>
  <si>
    <t>ОП.10</t>
  </si>
  <si>
    <t>Автоматизация технологических процессов</t>
  </si>
  <si>
    <t>ОУД. 00</t>
  </si>
  <si>
    <t>Общеобразовательный учебный цикл</t>
  </si>
  <si>
    <t>ОУД. 01</t>
  </si>
  <si>
    <t>Русский язык</t>
  </si>
  <si>
    <t>ОУД .02</t>
  </si>
  <si>
    <t>ОУД. 03</t>
  </si>
  <si>
    <t>ОУД. 04</t>
  </si>
  <si>
    <t>*</t>
  </si>
  <si>
    <t>ОУД. 05</t>
  </si>
  <si>
    <t>Естествознание</t>
  </si>
  <si>
    <t>ОУД. 08</t>
  </si>
  <si>
    <t>Основы безопасности жизнедеятельности</t>
  </si>
  <si>
    <t xml:space="preserve">  -,ДЗ</t>
  </si>
  <si>
    <t>ОУД. 09</t>
  </si>
  <si>
    <t>ОУД .10</t>
  </si>
  <si>
    <t>Информатика</t>
  </si>
  <si>
    <t>ОУД .11</t>
  </si>
  <si>
    <t>Эффективное поведение на рынке труда/Психология</t>
  </si>
  <si>
    <t>ОП.11</t>
  </si>
  <si>
    <t xml:space="preserve">6 нед. </t>
  </si>
  <si>
    <t>1. Календарный учебный график</t>
  </si>
  <si>
    <t xml:space="preserve">2. Сводные данные по бюджету времени (в неделях)
</t>
  </si>
  <si>
    <t>Курсы</t>
  </si>
  <si>
    <t>Сентябрь</t>
  </si>
  <si>
    <t>29.IX - 5.X</t>
  </si>
  <si>
    <t>Октябрь</t>
  </si>
  <si>
    <t>27.X - 2.XI</t>
  </si>
  <si>
    <t>Ноябрь</t>
  </si>
  <si>
    <t>Декабрь</t>
  </si>
  <si>
    <t>29.XII - 4.I</t>
  </si>
  <si>
    <t>Январь</t>
  </si>
  <si>
    <t>26.I - 1.II</t>
  </si>
  <si>
    <t>Февраль</t>
  </si>
  <si>
    <t>23.II - 1.III</t>
  </si>
  <si>
    <t>Март</t>
  </si>
  <si>
    <t>30.III - 5.IV</t>
  </si>
  <si>
    <t>Апрель</t>
  </si>
  <si>
    <t>27.IV - 3.V</t>
  </si>
  <si>
    <t>Май</t>
  </si>
  <si>
    <t>Июнь</t>
  </si>
  <si>
    <t>29.VI - 5.VII</t>
  </si>
  <si>
    <t>Июль</t>
  </si>
  <si>
    <t>27.VII - 2.VIII</t>
  </si>
  <si>
    <t>Август</t>
  </si>
  <si>
    <t>Обучение по дисциплинаам и междисциплинарным курсам</t>
  </si>
  <si>
    <t>Производственная практика</t>
  </si>
  <si>
    <t xml:space="preserve">промежуточная аттестация </t>
  </si>
  <si>
    <t xml:space="preserve">Государственная (итоговая) аттестация </t>
  </si>
  <si>
    <t>Каникулы</t>
  </si>
  <si>
    <t>по профилю специальности</t>
  </si>
  <si>
    <t xml:space="preserve">преддипломная </t>
  </si>
  <si>
    <t>=</t>
  </si>
  <si>
    <t>::</t>
  </si>
  <si>
    <t>Х</t>
  </si>
  <si>
    <t>V</t>
  </si>
  <si>
    <t>III</t>
  </si>
  <si>
    <t>Обозначения:</t>
  </si>
  <si>
    <t>Теоретическое обучение</t>
  </si>
  <si>
    <t>Практика учебная</t>
  </si>
  <si>
    <t xml:space="preserve">Производствен-  ная практика              (по профилю специальности) </t>
  </si>
  <si>
    <t xml:space="preserve">Производствен-  ная практика (преддипломная) </t>
  </si>
  <si>
    <t>Промежуточная аттестация</t>
  </si>
  <si>
    <t>Подготовка к государствен-  ной (итоговой) аттестации</t>
  </si>
  <si>
    <t>o</t>
  </si>
  <si>
    <t>х</t>
  </si>
  <si>
    <t>:  :</t>
  </si>
  <si>
    <t>═</t>
  </si>
  <si>
    <t>Перечень кабинетов, лабораторий, мастерских и других помещений</t>
  </si>
  <si>
    <t>№</t>
  </si>
  <si>
    <t>Наименование</t>
  </si>
  <si>
    <t>Кабинеты</t>
  </si>
  <si>
    <t>1.</t>
  </si>
  <si>
    <t>Социально-экономических дисциплин</t>
  </si>
  <si>
    <t>2.</t>
  </si>
  <si>
    <t>Иностранного языка</t>
  </si>
  <si>
    <t>3.</t>
  </si>
  <si>
    <t>Информационных технологий в профессиональной деятельности</t>
  </si>
  <si>
    <t>4.</t>
  </si>
  <si>
    <t>Экологических основ природопользования</t>
  </si>
  <si>
    <t>5.</t>
  </si>
  <si>
    <t>Инженерной графики</t>
  </si>
  <si>
    <t>6.</t>
  </si>
  <si>
    <t>Технической механики</t>
  </si>
  <si>
    <t>7.</t>
  </si>
  <si>
    <t>Технологии мяса и мясных продуктов</t>
  </si>
  <si>
    <t>8.</t>
  </si>
  <si>
    <t>9.</t>
  </si>
  <si>
    <t>Безопасности жизнедеятельности и охраны труда</t>
  </si>
  <si>
    <t>Лаборатории</t>
  </si>
  <si>
    <t>Химии</t>
  </si>
  <si>
    <t>Мясного и животного сырья и продукции</t>
  </si>
  <si>
    <t>Электротехники и электронной техники</t>
  </si>
  <si>
    <t>Автоматизации технологических процессов</t>
  </si>
  <si>
    <t>Метрологии и стандартизации</t>
  </si>
  <si>
    <t>Микробиологии, санитарии и гигиены</t>
  </si>
  <si>
    <t>Спортивный комплекс</t>
  </si>
  <si>
    <t>Спортивный зал</t>
  </si>
  <si>
    <t>Открытый стадион широкого профиля с элементами полосы препятствия;</t>
  </si>
  <si>
    <t>Стрелковый тир</t>
  </si>
  <si>
    <t>Залы</t>
  </si>
  <si>
    <t>Библиотека, читальный зал с выходом в сеть Интернет</t>
  </si>
  <si>
    <t>Актовый</t>
  </si>
  <si>
    <t>Технологического оборудования для производства мяса, мясных продуктов ипищевых товаров народного потребления из животного сырья</t>
  </si>
  <si>
    <t>УЧЕБНЫЙ ПЛАН</t>
  </si>
  <si>
    <t>программы подготовки специалистов среднего звена</t>
  </si>
  <si>
    <t>Государственное бюджетное профессиональное образовательное учреждение Московской области «Щелковский колледж»</t>
  </si>
  <si>
    <t>по специальности среднего профессионального образования</t>
  </si>
  <si>
    <t>3г 10м</t>
  </si>
  <si>
    <t>при реализации программы среднего общего образования</t>
  </si>
  <si>
    <t xml:space="preserve">     № </t>
  </si>
  <si>
    <t>Технология мяса и мясных продуктов</t>
  </si>
  <si>
    <r>
      <t>1.</t>
    </r>
    <r>
      <rPr>
        <b/>
        <sz val="7"/>
        <color theme="1"/>
        <rFont val="Times New Roman"/>
        <family val="1"/>
        <charset val="204"/>
      </rPr>
      <t xml:space="preserve">  </t>
    </r>
    <r>
      <rPr>
        <b/>
        <sz val="14"/>
        <color theme="1"/>
        <rFont val="Times New Roman"/>
        <family val="1"/>
        <charset val="204"/>
      </rPr>
      <t xml:space="preserve">Общие положения </t>
    </r>
  </si>
  <si>
    <t>1.1. Нормативная база</t>
  </si>
  <si>
    <t xml:space="preserve">Настоящий учебный план основной профессиональной образовательной программы среднего профессионального образования Государственного бюджетного профессионального образовательного учреждения Московской области «Щелковский колледж» разработан на основе:                                                        </t>
  </si>
  <si>
    <t>- Федерального закона Российской Федерации от 29 декабря 2012 г. N 273-ФЗ "Об образовании в Российской Федерации" (далее - Федеральный закон об образовании);</t>
  </si>
  <si>
    <t>- Федерального государственного образовательного стандарта среднего профессионального образования по специальности 19.02.08 Технология мяса и мясных продуктов, утверждённого приказом Министерства образования и науки Российской Федерации № 379 от 22 апреля 2014 года, зарегистрирован Министерством юстиции (№33389 от 31 июля 2014 года)                                                                                                                                 -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учётом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от 17 марта 2015 г. N 06-259) (далее - Рекомендации Минобрнауки России, 2015);                                                                                                                                                                                                                                                        -Приказа Минобрнауки России от 17 мая 2012 г. N 413 "Об утверждении федерального</t>
  </si>
  <si>
    <t>государственного образовательного стандарта среднего (полного) общего образования";                                                                                                           - Приказом Минобрнауки России от 29 декабря 2014 г. N 1645 "О внесении изменений в приказ Министерства образования и науки Российской Федерации от 17 мая 2012 г. N 413 "Об утверждении федерального государственного образовательного стандарта среднего (полного) общего образования";</t>
  </si>
  <si>
    <t>- Письма Минобрнауки России «О разъяснениях по формированию учебного плана ОПОП НПО и СПО» № 12-696 от 20.10.2010 г.;                                                                                                                                                                                                         -Приказа Минобрнауки России от 16 августа 2013 г. №968 «Об утверждении порядка проведения государственной итоговой аттестации по образовательным программам среднего профессионального образования»;</t>
  </si>
  <si>
    <t xml:space="preserve">- Приказа Минобрнауки России от 14 июня 2013 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t>
  </si>
  <si>
    <t>-Приказа Минобрнауки России от 15 декабря 2014 г. N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N 464";</t>
  </si>
  <si>
    <t>- Приказом Минобрнауки России от 28 мая 2014 г. N 594 "Об утверждении Порядка разработки примерных основных образовательных программ, проведения их экспертизы и ведения реестра примерных основных образовательных программ";</t>
  </si>
  <si>
    <t>- Приказа Минобрнауки России от 25 октября 2013 г. N 1186 "Об утверждении порядка заполнения, учета и выдачи дипломов о среднем профессиональном образовании и их дубликатов";</t>
  </si>
  <si>
    <t>- Приказа Минобрнауки России от 18апреля 2013 г. №291«Об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t>
  </si>
  <si>
    <t>- Приказа Минобрнауки России от 31 декабря 2015г. № 1578 « О внесении изменений в</t>
  </si>
  <si>
    <t>федеральный государственный образовательный стандарт среднего общего образования,</t>
  </si>
  <si>
    <t>утвержденный приказом Министерства образования и науки Российской Федерации от 17 мая 2012г. № 413.</t>
  </si>
  <si>
    <t xml:space="preserve">1.2 Организация учебного процесса и режим занятий </t>
  </si>
  <si>
    <t xml:space="preserve">Организация образовательного процесса по ППССЗ регламентируется учебным планом, календарным графиком и расписанием учебных занятий. </t>
  </si>
  <si>
    <t>1.2.1. Учебный год начинается 1 сентября и заканчивается согласно учебному плану по специальности.</t>
  </si>
  <si>
    <t xml:space="preserve"> 1.2.2. 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основной профессиональной образовательной программы. </t>
  </si>
  <si>
    <t>1.2.3. Максимальный объем аудиторной учебной нагрузки при очной форме получения образования составляет 36 академических часов в неделю.</t>
  </si>
  <si>
    <t xml:space="preserve"> 1.2.4. Для всех видов аудиторных занятий академический час устанавливается продолжительностью 45 минут, учебные занятия группируются парами. Перерыв между часами одного занятия составляет 5 минут, между учебными занятиями – не менее 10 минут. Количество и последовательность учебных занятий на каждый семестр определяется расписанием, утвержденным директором ГБПОУ Сергиевский губернский техникум;- </t>
  </si>
  <si>
    <t>1.2.5. В техникуме устанавливаются основные виды учебных занятий: урок, лекция, семинар, лабораторное и практическое занятие, контрольная работа, консультация, самостоятельная работа, курсовое проектирование, учебная и производственная практика( по профилю специальности), преддипломная практика, выпускная квалификационная работа.</t>
  </si>
  <si>
    <t xml:space="preserve">1.2.6. При проведении лабораторных и практических занятий, занятий по физической культуре, учебных занятий по иностранному языку, информатике, а также при курсовом проектировании и организации учебной практики учебная группа может делиться на подгруппы численностью не менее 8 человек. </t>
  </si>
  <si>
    <t xml:space="preserve">1.2.7. На весь период обучения запланировано выполнение двух курсовых работ: ПМ.03 Производство колбасных изделий, копченых изделий и полуфабрикатов в объеме 30 часов на 4 курсе в 8 семестре; ПМ.04. Организация работы структурного подразделения в объеме 20 ч на 4 курсе в 8 семестре. Выполнение курсовой работы рассматривается как вид учебной работы и реализуется в пределах времени, отведенного на изучение модулей. </t>
  </si>
  <si>
    <t xml:space="preserve">1.2.8. Образовательное учреждение имеет право для подгрупп девушек использовать часть учебного времени дисциплины "Безопасность жизнедеятельности” (48 часов), отведенного на изучение основ военной службы, на освоение основ медицинских знаний. </t>
  </si>
  <si>
    <t xml:space="preserve">1.2.9. Контроль и оценка процесса и результатов освоения ППССЗ включает текущий контроль знаний, промежуточную и государственную итоговую аттестацию обучающихся. Конкретные формы и процедуры текущего контроля знаний, промежуточной аттестации по каждой дисциплине и профессиональному модулю разрабатываются техникумом самостоятельно и доводятся до сведения обучающихся. Для аттестации обучающихся создаются фонды оценочных средств, позволяющие оценить знания, умения и освоенные компетенции. Фонды оценочных средств для промежуточной аттестации разрабатываются преподавателями, обсуждаются на заседаниях предметно-цикловых комиссий и утверждаются заместителем директора ; для государственной итоговой аттестации – разрабатываются программы и утверждаются образовательным учреждением после предварительного положительного заключения работодателей. Текущий контроль по всем дисциплинам, междисциплинарным курсам и профессиональным модулям проводится в пределах учебного времени, отведенного на соответствующую учебную дисциплину и МДК, как традиционными (устный и письменный опрос, тестирование), так и инновационными методами, включая, компьютерные технологии. </t>
  </si>
  <si>
    <t>1.2.10. Практика является обязательным разделом ППССЗ. Она представляет собой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t>
  </si>
  <si>
    <t xml:space="preserve"> При реализации ППССЗ предусматриваются следующие виды практик: учебная и производственная. Производственная практика состоит из двух этапов: практики по профилю специальности и преддипломной практики. </t>
  </si>
  <si>
    <t xml:space="preserve">Учебная практика и производственная практика (по профилю специальности) проводятся образовательной организацией при освоении обучающимися профессиональных компетенций в рамках профессиональных модулей и реализуются как концентрированно в несколько периодов, так и рассредоточено, чередуясь с теоретическими занятиями в рамках профессиональных модулей.    </t>
  </si>
  <si>
    <t xml:space="preserve">Цели и задачи, программы и формы отчетности определяются образовательной организацией по каждому виду практики. </t>
  </si>
  <si>
    <t>Производственная практика проводится на мясоперерабатывающих предприятиях, направление деятельности которых соответствует профилю подготовки обучающихся.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Практикоориентированность ППССЗ составляет 64%, что соответствует нормативным требованиям.</t>
  </si>
  <si>
    <t xml:space="preserve"> При реализации ППССЗ предусмотрены следующие виды практик: учебная и производственная, которая состоит из 2-х этапов: практики по профилю специальности и преддипломной практики. Учебная практика (16 недель) и производственная практика (по профилю специальности - 9 недель) проводятся при освоении студентами профессиональных компетенций в рамках профессиональных модулей. Производственная практика проводится в организациях, направление деятельности которых соответствует профилю подготовки обучающихся на основе договора, заключенных между техникумом и организациями. Объем времени, отведенный на учебную практику (16 недель) распределен в модули: </t>
  </si>
  <si>
    <t>ПМ.01 Приемка, убой и первичная переработка скота, птицы и кроликов -2 недели;</t>
  </si>
  <si>
    <t xml:space="preserve"> ПМ.02 Обработка продуктов убоя - 2 недели; </t>
  </si>
  <si>
    <t>ПМ.03 Производство колбасных изделий, копченых изделий и полуфабрикатов – 8 недель;</t>
  </si>
  <si>
    <t xml:space="preserve">ПМ.04 Организация работы структурного подразделения - 1 неделя; </t>
  </si>
  <si>
    <t>ПМ.05 Выполнение работ по профессии рабочего 15141</t>
  </si>
  <si>
    <t>Обвальщик мяса - 3 недели. Производственная практика (практика по профилю специальности) (9недель) распределена по модулям следующим образом:</t>
  </si>
  <si>
    <t xml:space="preserve"> ПМ.03 Производство колбасных изделий, копченых изделий и полуфабрикатов – 8 недель; </t>
  </si>
  <si>
    <t xml:space="preserve">ПМ.04 Организация работы структурного подразделения – 1 неделя; </t>
  </si>
  <si>
    <t>Преддипломная практика (4 недели) направлена на углубление обучающимися первоначального профессионального опыта, развития общих и профессиональных компетенций, проверку его готовности к самостоятельной трудовой деятельности, а также на подготовку к выполнению дипломной работы в организациях различных организационно-правовых форм и проводится непрерывно после освоения учебной практики и производственной практики по профилю специальности.</t>
  </si>
  <si>
    <t xml:space="preserve">Промежуточная аттестация в форме экзамена проводится в день, освобожденный от других форм учебной нагрузки. </t>
  </si>
  <si>
    <t xml:space="preserve">I семестр – нет </t>
  </si>
  <si>
    <t xml:space="preserve">II семестр – 1) Русский язык и литература. </t>
  </si>
  <si>
    <t>2) Математика: алгебра и начала математического анализа; геометрия; 3) Химия</t>
  </si>
  <si>
    <t xml:space="preserve"> III семестр – 1) Инженерная графика; 2) Анатомия и физиология сельскохозяйственных животных IV семестр – 1) Квалификационный экзамен ПМ.01 2) Квалификационный экзамен ПМ.02 </t>
  </si>
  <si>
    <t xml:space="preserve">V семестр - 1) Автоматизация технологических процессов; 2) ПМ.03 МДК 03.01 </t>
  </si>
  <si>
    <t xml:space="preserve">VI семестр – 1) Квалификационный экзамен ПМ.05 2) ПМ.03. МДК 03.02 </t>
  </si>
  <si>
    <t>VII семестр – нет VIII семестр – 1) Квалификационный экзамен ПМ.03 2) Квалификационный экзамен ПМ.04 1.2 .</t>
  </si>
  <si>
    <t>15.Консультации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для лиц, обучающихся на базе основного общего образования.</t>
  </si>
  <si>
    <t xml:space="preserve"> Формы проведения консультаций – индивидуальные (при выполнении курсовых и выпускных квалификационных работ), групповые (консультации по экзаменам учебных дисциплин и МДК, квалификационным экзаменам, по организации и прохождению учебных и производственных практик). Консультации могут проходить как письменно, так и устно. </t>
  </si>
  <si>
    <t>На 3 курсе в рамках ПМ. 05 предусмотрено выполнение работ по профессии рабочего 15141 Обвальщик мяса.</t>
  </si>
  <si>
    <t>2. Общеобразовательный цикл</t>
  </si>
  <si>
    <t>Общеобразовательный цикл программы подготовки специалистов среднего звена по специальности среднего профессионального образования 19.02.08 Технология мяса и мясных продуктов сформирован с учетом естественнонаучного профиля получаемого профессионального образования.</t>
  </si>
  <si>
    <t>Нормативный срок освоения программы подготовки специалистов среднего звена по специальности среднего профессионального образования при очной форме получения образования для лиц, обучающихся на базе основного общего образования, увеличивается на 52 недели (1 год) из расчета: - теоретическое обучение (при обязательной учебной нагрузке 36 часов в неделю) - 39 нед., - промежуточная аттестация - 2 нед., - каникулярное время -11 нед.</t>
  </si>
  <si>
    <t>Учебное время, отведенное на теоретическое обучение (1404 час.) распределено на учебные дисциплины общеобразовательного цикла ОПОП СПО (ППССЗ) - общие и по выбору из обязательных предметных областей, изучаемые на базовом и профильном уровнях</t>
  </si>
  <si>
    <t>На самостоятельную внеаудиторную работу отводится до 50 процентов учебного времени от обязательной аудиторной нагрузки в зависимости от содержания учебной дисциплины и требований к результатам ее освоения.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ОПОП СПО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t>
  </si>
  <si>
    <t>Промежуточная аттестация проводится в форме дифференцированных зачетов и экзаменов (по завершении изучения дисциплины): дифференцированные зачеты — за счет времени, отведенного на общеобразовательную дисциплину, экзамены - за счет времени, выделенного ФГОС СПО по профессии или специальности.</t>
  </si>
  <si>
    <t>Экзамены проводятся по учебным дисциплинам: 1)ОУД.01 Русский язык и литература. Русский язык. и Русский язык и литература. Литература- в виде комплексного экзамена , 2)ОУД.03 Математика: алгебра и начала математического анализа; геометрия, а также по профильной дисциплине 3)ОУД.09 Химия.</t>
  </si>
  <si>
    <t>Индивидуальный проект - особая форма организации образовательной деятельности обучающихся (учебное исследование или учебный проект). Индивидуальный проект выполняется обучающимся самостоятельно под руководством преподавателя по выбранной теме в рамках одного или нескольких изучаемых учебных предметов, курсов в любой избранной области деятельности (познавательной, практической, учебно-исследовательской, социальной, художественно-творческой, иной). Темы индивидуальных проектов и руководители утверждаются приказом</t>
  </si>
  <si>
    <t>3.1 Формирование вариативной части ППССЗ</t>
  </si>
  <si>
    <t>Программа подготовки специалистов среднего звена теоретического обучения по специальности состоит из дисциплин и модулей обязательной и вариативной частей ППССЗ. Объем инвариантной части составляет: максимальная учебная нагрузка - 3186 часов, обязательная - 2124 часов; вариативная часть: максимальная учебная нагрузка - 1350 часов, обязательная - 900. Вариативная часть обязательной учебной нагрузки в объеме 900 часов (максимальная 1350 часов) распределена следующим образом:</t>
  </si>
  <si>
    <t>учебная дисциплина «Эффективное поведение на рынке труда» в объеме обязательной аудиторной нагрузки обучающегося 39ч.</t>
  </si>
  <si>
    <t>Дисциплина/адаптационная дисциплина ("Основы интеллектуального труда", "Адаптивные информационные и коммуникационные технологии", "Психология личности и профессиональное самоопределение", "Коммуникативный практикум", "Социальная адаптация и основы социально-правовых знаний")66ч.</t>
  </si>
  <si>
    <t>Остальная часть в количестве 748 часов (максимальная учебная нагрузка 1130) распределена в профессиональный цикл: Общепрофессиональные дисциплины – 214 ч. (максимальная учебная нагрузка 329 часов) ОП.05. Анатомия и физиология сельскохозяйственных животных – 112 ч. (максимальная 168 ч.) ОП.06. Биохимия и микробиология мяса и мясных продуктов – 20 ч. (максимальная учебная нагрузка 30 часов) ОП.07. Автоматизация технологических процессов – 16 ч. (максимальная учебная нагрузка 24 часа) ОП.09. Метрология и стандартизация – 30 ч. (максимальная учебная нагрузка 45 часов) ОП.10. Правовые основы профессиональной деятельности – 20 ч. (максимальная учебная нагрузка 30 часов) ОП.11. Основы экономики, менеджмента и маркетинга – 8 ч. (максимальная учебная нагрузка 20 часа) ОП.12. Охрана труда – 8 ч. (максимальная учебная нагрузка 12 часов) Профессиональные модули – 534 ч. (максимальная учебная нагрузка 801 часов) 1. ПМ.01. Приемка, убой и первичная переработка скота, птицы и кроликов. – 80 час. (максимальная учебная нагрузка 120 часов) 2. ПМ.02. Обработка продуктов убоя – 70час. (максимальная учебная нагрузка 105 часов) 3. ПМ.03 Производство колбасных изделий, копченых изделий и полуфабрикатов.– 206 час (максимальная учебная нагрузка 309 час) 4. ПМ.04. Организация работы структурного подразделения. – 70 час. (максимальная учебная нагрузка 105 часов) 5. ПМ.05. Выполнение работ по профессии рабочего 15141 Обвальщик мяса – 108 час. (максимальная учебная нагрузка 162 часа) Вариативная часть составляет 30 процентов от общего времени</t>
  </si>
  <si>
    <t>Порядок аттестации обучающихся</t>
  </si>
  <si>
    <t>Для всех учебных дисциплин и профессиональных модулей предусмотрена промежуточная аттестация по результатам их освоения. Основными формами промежуточной аттестации является зачёт, дифференцированный зачёт, экзамен, комплексный экзамен, экзамен (квалификационный). В случае, когда учебная дисциплина или профессиональный модуль осваиваются в течение нескольких семестров, промежуточная аттестация каждый семестр не планируется. Учет учебных достижений обучающихся проводится при помощи различных форм текущего контроля.</t>
  </si>
  <si>
    <t>Промежуточная аттестация в форме зачета или дифференцированного зачета проводится за счет часов, отведенных на освоение соответствующей учебной дисциплины или профессионального модуля.</t>
  </si>
  <si>
    <t>На промежуточную аттестацию в форме экзаменов отводится 7 недель. Промежуточная аттестация в форме экзамена проводится в день, освобожденный от других форм учебной нагрузки. В соответствии с учебным планом и календарным графиком, если дни экзаменов чередуются с днями учебных занятий, выделение времени на подготовку к экзамену не предусмотрено, планируется проводить его на следующий день после завершения освоения соответствующей программы. В рамках одной календарной недели при наличии 2-х экзаменов без учебных занятий между ними, для подготовки ко второму экзамену, в т. ч. для проведения консультаций, предусмотрено не менее 2 дней.</t>
  </si>
  <si>
    <t>По междисциплинарным курсам профессиональных модулей предусмотрен экзамен и дифференцированный зачет, по учебной и производственной практике - дифференцированный зачет.</t>
  </si>
  <si>
    <t>Формой промежуточной аттестации по профессиональным модулям является экзамен (квалификационный), который проверяет готовность обучающегося к выполнению соответствующего вида профессиональной деятельности и сформированность у обучающего компетенций, определенных в разделе «Требования к результатам освоения ППССЗ» ФГОС СПО.</t>
  </si>
  <si>
    <t>Экзамен (квалификационный)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 Условием допуска к экзамену (квалификационному) является успешное освоение обучающимися всех элементов программы профессионального модуля - МДК и предусмотренных практик.</t>
  </si>
  <si>
    <t>Формы проведения государственной итоговой аттестации</t>
  </si>
  <si>
    <t>Итоговым контролем результативности освоения программы подготовки специалистов среднего звена является государственная итоговая аттестация выпускников.</t>
  </si>
  <si>
    <t>К государственной итоговой аттестации допускается обучающийся, не имеющий академической задолженности и в полном объеме выполнивший учебный план или индивидуальный учебный план.</t>
  </si>
  <si>
    <t>Необходимым условием допуска к государственной итоговой аттестации является представление документов, подтверждающих освоение обучающимся компетенций при изучении теоретического материала и прохождении практики по каждому из основных видов профессиональной деятельности. В том числе выпускником могут быть предоставлены отчеты о ранее достигнутых результатах, дополнительные сертификаты, свидетельства (дипломы) олимпиад, конкурсов и т.п., творческие работы по специальности, характеристики с мест прохождения преддипломной практики и т.д.</t>
  </si>
  <si>
    <t>Государственная итоговая аттестация включает подготовку и защиту выпускной квалификационной работы (дипломная работа). Обязательное требование — соответствие тематики выпускной квалификационной работы содержанию одного или нескольких профессиональных модулей. На проведение государственной итоговой аттестации отводится 6 недель</t>
  </si>
  <si>
    <t>Требования к содержанию, объему и структуре выпускной квалификационной работы определяются образовательным учреждением на основании действующего Положения о государственной итоговой аттестации выпускников по программам СПО.</t>
  </si>
  <si>
    <t xml:space="preserve">Пояснительная записка </t>
  </si>
  <si>
    <t>ОУД .06</t>
  </si>
  <si>
    <t>ОУД. 07</t>
  </si>
  <si>
    <t>Физика</t>
  </si>
  <si>
    <t>Биология</t>
  </si>
  <si>
    <t>Дополнительные дисциплины по выбору обучающихся</t>
  </si>
  <si>
    <t>Астрономия</t>
  </si>
  <si>
    <t>ДЗ</t>
  </si>
  <si>
    <t>Обязательные учебные предметы</t>
  </si>
  <si>
    <t xml:space="preserve"> -,Э(комп)</t>
  </si>
  <si>
    <t>Учебные предметы по выбору из обязательных предметных областей</t>
  </si>
  <si>
    <t xml:space="preserve">ОГСЭ.02 </t>
  </si>
  <si>
    <t xml:space="preserve">ОГСЭ.03 </t>
  </si>
  <si>
    <t xml:space="preserve">ОГСЭ.01 </t>
  </si>
  <si>
    <t xml:space="preserve">ОГСЭ.04 </t>
  </si>
  <si>
    <t>,-,ДЗ</t>
  </si>
  <si>
    <t>Инженерная графика</t>
  </si>
  <si>
    <t>Техническая механика</t>
  </si>
  <si>
    <t>Электротехника и электронная техника</t>
  </si>
  <si>
    <t>Анатомия и физиология сельскохозяйственных животных</t>
  </si>
  <si>
    <t>Биохимия и микробиология мяса и мясных продуктов</t>
  </si>
  <si>
    <t>Управление структурным подразделением организации</t>
  </si>
  <si>
    <t>ОП.12</t>
  </si>
  <si>
    <t>ОП.13</t>
  </si>
  <si>
    <t>ОП.14</t>
  </si>
  <si>
    <t>5 
семестр  
16     недель</t>
  </si>
  <si>
    <t>Способы поиска работы, рекомендации по трудоустройству, планирование карьеры</t>
  </si>
  <si>
    <t>Основы предпринимательства, открытие собственного дела</t>
  </si>
  <si>
    <t>ОП.15</t>
  </si>
  <si>
    <t>Технология обвалки мяса</t>
  </si>
  <si>
    <t>МДК.05.01</t>
  </si>
  <si>
    <t>Выполнение работ по одной или нескольким профессиям рабочих, должностям служащих</t>
  </si>
  <si>
    <t>УП.01</t>
  </si>
  <si>
    <t>УП.02</t>
  </si>
  <si>
    <t>4 нед. 144</t>
  </si>
  <si>
    <t>216. /144</t>
  </si>
  <si>
    <t>3    семестр  16     недель</t>
  </si>
  <si>
    <t>4
 семестр 
19/4/0      недель</t>
  </si>
  <si>
    <t>6     семестр   12/3/9     недель</t>
  </si>
  <si>
    <t>7    семестр  14     недель</t>
  </si>
  <si>
    <t>8
 семестр    7/0/6/4/6     недель</t>
  </si>
  <si>
    <t>,-,-,Э</t>
  </si>
  <si>
    <t>_,_,ДЗ</t>
  </si>
  <si>
    <t xml:space="preserve">  ,-,Э</t>
  </si>
  <si>
    <t>0+2</t>
  </si>
  <si>
    <t xml:space="preserve">  -,ДЗ,-,ДЗ,-,ДЗ</t>
  </si>
  <si>
    <t>ДЗ,ДЗ,ДЗ,ДЗ,ДЗ,ДЗ</t>
  </si>
  <si>
    <t>0+1</t>
  </si>
  <si>
    <t>Э</t>
  </si>
  <si>
    <t>_,ДЗ</t>
  </si>
  <si>
    <t>1+2</t>
  </si>
  <si>
    <t>0/10/1/5Эк</t>
  </si>
  <si>
    <t>0/2/1Эк</t>
  </si>
  <si>
    <t>0/2/1/1Эк</t>
  </si>
  <si>
    <t>0/11/4</t>
  </si>
  <si>
    <t>0/21/5/5Эк</t>
  </si>
  <si>
    <t>0/1/2</t>
  </si>
  <si>
    <t>0/6/1</t>
  </si>
  <si>
    <t>0/28/8/5Эк</t>
  </si>
  <si>
    <t xml:space="preserve"> ДЗ,ДЗ</t>
  </si>
  <si>
    <t>0/9/3</t>
  </si>
  <si>
    <t>0/37/11/5Эк</t>
  </si>
  <si>
    <t>Министерство образования Московской области</t>
  </si>
  <si>
    <t>(ГБПОУ МО «Щелковский колледж»)</t>
  </si>
  <si>
    <t>СОГЛАСОВАНО</t>
  </si>
  <si>
    <t>УТВЕРЖДАЮ</t>
  </si>
  <si>
    <t>Представители  работодателя:</t>
  </si>
  <si>
    <t>Директор ГБПОУ МО «Щелковский колледж»</t>
  </si>
  <si>
    <t>____________________________________</t>
  </si>
  <si>
    <t>«_____»__________________2017  г.</t>
  </si>
  <si>
    <t>По программе базовой подготовки</t>
  </si>
  <si>
    <t>Квалификация</t>
  </si>
  <si>
    <t>Форма обучения</t>
  </si>
  <si>
    <t>очная</t>
  </si>
  <si>
    <t xml:space="preserve">Нормативный срок обучения - </t>
  </si>
  <si>
    <t>на базе основного  общего образования</t>
  </si>
  <si>
    <t>Профиль получаемого профессионального образования</t>
  </si>
  <si>
    <t>Естественно-научный</t>
  </si>
  <si>
    <t xml:space="preserve">Приказ об утверждении ФГОС от </t>
  </si>
  <si>
    <t>Группа</t>
  </si>
  <si>
    <t>Год начала подготовки по УП</t>
  </si>
  <si>
    <t>19.02.08</t>
  </si>
  <si>
    <t>Техник-технолог</t>
  </si>
  <si>
    <t>6708</t>
  </si>
  <si>
    <t>_____________________ В. И. Нерсесян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</si>
</sst>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_₽"/>
  </numFmts>
  <fonts count="29" x14ac:knownFonts="1">
    <font>
      <sz val="11"/>
      <color theme="1"/>
      <name val="Calibri"/>
      <family val="2"/>
      <charset val="204"/>
      <scheme val="minor"/>
    </font>
    <font>
      <b/>
      <sz val="14"/>
      <name val="Times New Roman"/>
      <family val="1"/>
      <charset val="204"/>
    </font>
    <font>
      <sz val="9"/>
      <name val="Times New Roman"/>
      <family val="1"/>
      <charset val="204"/>
    </font>
    <font>
      <b/>
      <sz val="10"/>
      <name val="Times New Roman"/>
      <family val="1"/>
      <charset val="204"/>
    </font>
    <font>
      <b/>
      <sz val="9"/>
      <name val="Times New Roman"/>
      <family val="1"/>
      <charset val="204"/>
    </font>
    <font>
      <sz val="8"/>
      <name val="Times New Roman"/>
      <family val="1"/>
      <charset val="204"/>
    </font>
    <font>
      <b/>
      <sz val="7"/>
      <name val="Times New Roman"/>
      <family val="1"/>
      <charset val="204"/>
    </font>
    <font>
      <sz val="7"/>
      <name val="Times New Roman"/>
      <family val="1"/>
      <charset val="204"/>
    </font>
    <font>
      <sz val="12"/>
      <name val="Times New Roman"/>
      <family val="1"/>
      <charset val="204"/>
    </font>
    <font>
      <sz val="10"/>
      <name val="Times New Roman"/>
      <family val="1"/>
      <charset val="204"/>
    </font>
    <font>
      <sz val="8"/>
      <color indexed="8"/>
      <name val="Tahoma"/>
      <family val="2"/>
      <charset val="204"/>
    </font>
    <font>
      <sz val="10"/>
      <name val="Arial Cyr"/>
      <family val="2"/>
      <charset val="204"/>
    </font>
    <font>
      <sz val="11"/>
      <color theme="1"/>
      <name val="Cambria"/>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b/>
      <sz val="7"/>
      <color theme="1"/>
      <name val="Times New Roman"/>
      <family val="1"/>
      <charset val="204"/>
    </font>
    <font>
      <sz val="12"/>
      <color indexed="8"/>
      <name val="Times New Roman"/>
      <family val="1"/>
      <charset val="204"/>
    </font>
    <font>
      <sz val="12"/>
      <color rgb="FFFF0000"/>
      <name val="Times New Roman"/>
      <family val="1"/>
      <charset val="204"/>
    </font>
    <font>
      <b/>
      <i/>
      <sz val="9"/>
      <name val="Times New Roman"/>
      <family val="1"/>
      <charset val="204"/>
    </font>
    <font>
      <sz val="11"/>
      <name val="Calibri"/>
      <family val="2"/>
      <charset val="204"/>
      <scheme val="minor"/>
    </font>
    <font>
      <i/>
      <sz val="9"/>
      <name val="Times New Roman"/>
      <family val="1"/>
      <charset val="204"/>
    </font>
    <font>
      <b/>
      <sz val="12"/>
      <name val="Times New Roman"/>
      <family val="1"/>
      <charset val="204"/>
    </font>
    <font>
      <sz val="8"/>
      <color indexed="8"/>
      <name val="Times New Roman"/>
      <family val="1"/>
      <charset val="204"/>
    </font>
    <font>
      <b/>
      <sz val="12"/>
      <color indexed="8"/>
      <name val="Times New Roman"/>
      <family val="1"/>
      <charset val="204"/>
    </font>
    <font>
      <sz val="14"/>
      <color rgb="FF000000"/>
      <name val="Times New Roman"/>
      <family val="1"/>
      <charset val="204"/>
    </font>
    <font>
      <sz val="8"/>
      <name val="Tahoma"/>
      <family val="2"/>
      <charset val="204"/>
    </font>
    <font>
      <i/>
      <sz val="12"/>
      <color indexed="8"/>
      <name val="Times New Roman"/>
      <family val="1"/>
      <charset val="204"/>
    </font>
    <font>
      <b/>
      <sz val="12"/>
      <color theme="0"/>
      <name val="Times New Roman"/>
      <family val="1"/>
      <charset val="204"/>
    </font>
  </fonts>
  <fills count="4">
    <fill>
      <patternFill patternType="none"/>
    </fill>
    <fill>
      <patternFill patternType="gray125"/>
    </fill>
    <fill>
      <patternFill patternType="solid">
        <fgColor theme="0"/>
        <bgColor indexed="16"/>
      </patternFill>
    </fill>
    <fill>
      <patternFill patternType="solid">
        <fgColor indexed="9"/>
        <bgColor indexed="16"/>
      </patternFill>
    </fill>
  </fills>
  <borders count="12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thin">
        <color indexed="8"/>
      </left>
      <right/>
      <top style="medium">
        <color indexed="8"/>
      </top>
      <bottom style="medium">
        <color indexed="8"/>
      </bottom>
      <diagonal/>
    </border>
    <border>
      <left style="thin">
        <color indexed="8"/>
      </left>
      <right/>
      <top style="medium">
        <color indexed="8"/>
      </top>
      <bottom style="thin">
        <color indexed="8"/>
      </bottom>
      <diagonal/>
    </border>
    <border>
      <left/>
      <right style="medium">
        <color indexed="8"/>
      </right>
      <top/>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64"/>
      </left>
      <right style="thin">
        <color indexed="64"/>
      </right>
      <top/>
      <bottom/>
      <diagonal/>
    </border>
    <border>
      <left style="thin">
        <color indexed="8"/>
      </left>
      <right style="medium">
        <color indexed="8"/>
      </right>
      <top/>
      <bottom/>
      <diagonal/>
    </border>
    <border>
      <left style="medium">
        <color indexed="8"/>
      </left>
      <right style="thin">
        <color indexed="8"/>
      </right>
      <top style="medium">
        <color indexed="8"/>
      </top>
      <bottom/>
      <diagonal/>
    </border>
    <border>
      <left style="thin">
        <color indexed="64"/>
      </left>
      <right style="thin">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style="thin">
        <color indexed="8"/>
      </bottom>
      <diagonal/>
    </border>
    <border>
      <left/>
      <right style="thin">
        <color indexed="8"/>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hair">
        <color indexed="8"/>
      </left>
      <right style="hair">
        <color indexed="8"/>
      </right>
      <top/>
      <bottom style="hair">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hair">
        <color indexed="8"/>
      </left>
      <right style="hair">
        <color indexed="8"/>
      </right>
      <top style="hair">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medium">
        <color indexed="8"/>
      </bottom>
      <diagonal/>
    </border>
    <border>
      <left style="thin">
        <color indexed="8"/>
      </left>
      <right/>
      <top style="thin">
        <color indexed="8"/>
      </top>
      <bottom style="medium">
        <color indexed="64"/>
      </bottom>
      <diagonal/>
    </border>
    <border>
      <left style="medium">
        <color indexed="8"/>
      </left>
      <right style="thin">
        <color indexed="8"/>
      </right>
      <top/>
      <bottom style="medium">
        <color indexed="8"/>
      </bottom>
      <diagonal/>
    </border>
    <border>
      <left style="thin">
        <color indexed="8"/>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8"/>
      </left>
      <right style="thin">
        <color indexed="8"/>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8"/>
      </right>
      <top/>
      <bottom style="thin">
        <color indexed="8"/>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medium">
        <color indexed="64"/>
      </right>
      <top style="medium">
        <color indexed="64"/>
      </top>
      <bottom/>
      <diagonal/>
    </border>
    <border>
      <left style="thin">
        <color indexed="8"/>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8"/>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8"/>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style="thin">
        <color indexed="64"/>
      </right>
      <top style="medium">
        <color indexed="64"/>
      </top>
      <bottom style="thin">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8"/>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8"/>
      </bottom>
      <diagonal/>
    </border>
    <border>
      <left style="medium">
        <color indexed="64"/>
      </left>
      <right style="thin">
        <color indexed="8"/>
      </right>
      <top/>
      <bottom style="medium">
        <color indexed="64"/>
      </bottom>
      <diagonal/>
    </border>
    <border>
      <left style="medium">
        <color indexed="64"/>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8"/>
      </left>
      <right style="thin">
        <color indexed="8"/>
      </right>
      <top style="medium">
        <color indexed="64"/>
      </top>
      <bottom style="thin">
        <color indexed="64"/>
      </bottom>
      <diagonal/>
    </border>
  </borders>
  <cellStyleXfs count="2">
    <xf numFmtId="0" fontId="0" fillId="0" borderId="0"/>
    <xf numFmtId="0" fontId="10" fillId="0" borderId="0"/>
  </cellStyleXfs>
  <cellXfs count="476">
    <xf numFmtId="0" fontId="0" fillId="0" borderId="0" xfId="0"/>
    <xf numFmtId="0" fontId="2" fillId="0" borderId="0" xfId="0" applyNumberFormat="1" applyFont="1" applyFill="1" applyBorder="1" applyAlignment="1" applyProtection="1">
      <alignment vertical="top"/>
    </xf>
    <xf numFmtId="0" fontId="2" fillId="0" borderId="9"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top"/>
    </xf>
    <xf numFmtId="0" fontId="7" fillId="0" borderId="1" xfId="0" applyNumberFormat="1" applyFont="1" applyFill="1" applyBorder="1" applyAlignment="1" applyProtection="1">
      <alignment horizontal="left" vertical="top"/>
    </xf>
    <xf numFmtId="0" fontId="2" fillId="0" borderId="2"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vertical="top" wrapText="1"/>
    </xf>
    <xf numFmtId="0" fontId="2" fillId="0" borderId="6" xfId="0" applyNumberFormat="1" applyFont="1" applyFill="1" applyBorder="1" applyAlignment="1" applyProtection="1">
      <alignment horizontal="center" vertical="top"/>
    </xf>
    <xf numFmtId="0" fontId="2" fillId="0" borderId="3" xfId="0" applyNumberFormat="1" applyFont="1" applyFill="1" applyBorder="1" applyAlignment="1" applyProtection="1">
      <alignment horizontal="center" vertical="top"/>
    </xf>
    <xf numFmtId="0" fontId="2" fillId="0" borderId="17" xfId="0" applyNumberFormat="1" applyFont="1" applyFill="1" applyBorder="1" applyAlignment="1" applyProtection="1">
      <alignment horizontal="center" vertical="top"/>
    </xf>
    <xf numFmtId="0" fontId="9" fillId="0" borderId="0" xfId="0" applyNumberFormat="1" applyFont="1" applyFill="1" applyBorder="1" applyAlignment="1" applyProtection="1">
      <alignment vertical="top"/>
    </xf>
    <xf numFmtId="0" fontId="7" fillId="0" borderId="2"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center" vertical="center"/>
    </xf>
    <xf numFmtId="0" fontId="7" fillId="0" borderId="28"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31" xfId="0" applyNumberFormat="1" applyFont="1" applyFill="1" applyBorder="1" applyAlignment="1" applyProtection="1">
      <alignment horizontal="center" vertical="center"/>
    </xf>
    <xf numFmtId="0" fontId="7" fillId="0" borderId="32" xfId="0" applyNumberFormat="1" applyFont="1" applyFill="1" applyBorder="1" applyAlignment="1" applyProtection="1">
      <alignment horizontal="center" vertical="center"/>
    </xf>
    <xf numFmtId="0" fontId="7" fillId="0" borderId="34" xfId="0" applyNumberFormat="1" applyFont="1" applyFill="1" applyBorder="1" applyAlignment="1" applyProtection="1">
      <alignment horizontal="center" vertical="center"/>
    </xf>
    <xf numFmtId="0" fontId="7" fillId="0" borderId="37" xfId="0" applyNumberFormat="1" applyFont="1" applyFill="1" applyBorder="1" applyAlignment="1" applyProtection="1">
      <alignment horizontal="left" vertical="top"/>
    </xf>
    <xf numFmtId="0" fontId="6" fillId="0" borderId="38" xfId="0" applyNumberFormat="1" applyFont="1" applyFill="1" applyBorder="1" applyAlignment="1" applyProtection="1">
      <alignment horizontal="left" vertical="top"/>
    </xf>
    <xf numFmtId="0" fontId="7" fillId="0" borderId="38" xfId="0" applyNumberFormat="1" applyFont="1" applyFill="1" applyBorder="1" applyAlignment="1" applyProtection="1">
      <alignment horizontal="left" vertical="top"/>
    </xf>
    <xf numFmtId="0" fontId="9" fillId="0" borderId="38" xfId="0" applyNumberFormat="1" applyFont="1" applyFill="1" applyBorder="1" applyAlignment="1" applyProtection="1">
      <alignment vertical="top"/>
    </xf>
    <xf numFmtId="0" fontId="7" fillId="0" borderId="9" xfId="0" applyNumberFormat="1" applyFont="1" applyFill="1" applyBorder="1" applyAlignment="1" applyProtection="1">
      <alignment horizontal="center" vertical="top"/>
    </xf>
    <xf numFmtId="0" fontId="5" fillId="0" borderId="38" xfId="0" applyNumberFormat="1" applyFont="1" applyFill="1" applyBorder="1" applyAlignment="1" applyProtection="1">
      <alignment horizontal="left" vertical="top"/>
    </xf>
    <xf numFmtId="0" fontId="5" fillId="0" borderId="37" xfId="0" applyNumberFormat="1" applyFont="1" applyFill="1" applyBorder="1" applyAlignment="1" applyProtection="1">
      <alignment horizontal="left" vertical="top"/>
    </xf>
    <xf numFmtId="0" fontId="5" fillId="0" borderId="39" xfId="0" applyNumberFormat="1" applyFont="1" applyFill="1" applyBorder="1" applyAlignment="1" applyProtection="1">
      <alignment horizontal="left" vertical="top"/>
    </xf>
    <xf numFmtId="0" fontId="6" fillId="0" borderId="40" xfId="0" applyNumberFormat="1" applyFont="1" applyFill="1" applyBorder="1" applyAlignment="1" applyProtection="1">
      <alignment horizontal="center" vertical="top"/>
    </xf>
    <xf numFmtId="0" fontId="5" fillId="0" borderId="22" xfId="0" applyNumberFormat="1" applyFont="1" applyFill="1" applyBorder="1" applyAlignment="1" applyProtection="1">
      <alignment horizontal="center"/>
    </xf>
    <xf numFmtId="0" fontId="5" fillId="0" borderId="27" xfId="0" applyNumberFormat="1" applyFont="1" applyFill="1" applyBorder="1" applyAlignment="1" applyProtection="1">
      <alignment horizontal="center"/>
    </xf>
    <xf numFmtId="0" fontId="5" fillId="0" borderId="1" xfId="0" applyNumberFormat="1" applyFont="1" applyFill="1" applyBorder="1" applyAlignment="1" applyProtection="1">
      <alignment horizontal="center"/>
    </xf>
    <xf numFmtId="0" fontId="7" fillId="0" borderId="3" xfId="0" applyNumberFormat="1" applyFont="1" applyFill="1" applyBorder="1" applyAlignment="1" applyProtection="1">
      <alignment horizontal="left" vertical="top"/>
    </xf>
    <xf numFmtId="0" fontId="6" fillId="0" borderId="13" xfId="0" applyNumberFormat="1" applyFont="1" applyFill="1" applyBorder="1" applyAlignment="1" applyProtection="1">
      <alignment horizontal="left" vertical="top"/>
    </xf>
    <xf numFmtId="0" fontId="7" fillId="0" borderId="13" xfId="0" applyNumberFormat="1" applyFont="1" applyFill="1" applyBorder="1" applyAlignment="1" applyProtection="1">
      <alignment horizontal="left" vertical="top"/>
    </xf>
    <xf numFmtId="0" fontId="9" fillId="0" borderId="13" xfId="0" applyNumberFormat="1" applyFont="1" applyFill="1" applyBorder="1" applyAlignment="1" applyProtection="1">
      <alignment vertical="top"/>
    </xf>
    <xf numFmtId="0" fontId="5" fillId="0" borderId="13" xfId="0" applyNumberFormat="1" applyFont="1" applyFill="1" applyBorder="1" applyAlignment="1" applyProtection="1">
      <alignment horizontal="center" vertical="top"/>
    </xf>
    <xf numFmtId="0" fontId="5" fillId="0" borderId="13" xfId="0" applyNumberFormat="1" applyFont="1" applyFill="1" applyBorder="1" applyAlignment="1" applyProtection="1">
      <alignment horizontal="left" vertical="top"/>
    </xf>
    <xf numFmtId="0" fontId="5" fillId="0" borderId="5" xfId="0" applyNumberFormat="1" applyFont="1" applyFill="1" applyBorder="1" applyAlignment="1" applyProtection="1">
      <alignment horizontal="left" vertical="top"/>
    </xf>
    <xf numFmtId="0" fontId="5" fillId="0" borderId="43" xfId="0" applyNumberFormat="1" applyFont="1" applyFill="1" applyBorder="1" applyAlignment="1" applyProtection="1">
      <alignment horizontal="left" vertical="top"/>
    </xf>
    <xf numFmtId="0" fontId="6" fillId="0" borderId="5" xfId="0" applyNumberFormat="1" applyFont="1" applyFill="1" applyBorder="1" applyAlignment="1" applyProtection="1">
      <alignment horizontal="center" vertical="top"/>
    </xf>
    <xf numFmtId="0" fontId="5" fillId="0" borderId="3" xfId="0" applyNumberFormat="1" applyFont="1" applyFill="1" applyBorder="1" applyAlignment="1" applyProtection="1">
      <alignment horizontal="center"/>
    </xf>
    <xf numFmtId="0" fontId="6" fillId="0" borderId="12" xfId="0" applyNumberFormat="1" applyFont="1" applyFill="1" applyBorder="1" applyAlignment="1" applyProtection="1">
      <alignment horizontal="left" vertical="top"/>
    </xf>
    <xf numFmtId="0" fontId="7" fillId="0" borderId="12" xfId="0" applyNumberFormat="1" applyFont="1" applyFill="1" applyBorder="1" applyAlignment="1" applyProtection="1">
      <alignment horizontal="left" vertical="top"/>
    </xf>
    <xf numFmtId="0" fontId="9" fillId="0" borderId="12" xfId="0" applyNumberFormat="1" applyFont="1" applyFill="1" applyBorder="1" applyAlignment="1" applyProtection="1">
      <alignment vertical="top"/>
    </xf>
    <xf numFmtId="0" fontId="6" fillId="0" borderId="44" xfId="0" applyNumberFormat="1" applyFont="1" applyFill="1" applyBorder="1" applyAlignment="1" applyProtection="1">
      <alignment horizontal="left" vertical="top"/>
    </xf>
    <xf numFmtId="0" fontId="5" fillId="0" borderId="12" xfId="0" applyNumberFormat="1" applyFont="1" applyFill="1" applyBorder="1" applyAlignment="1" applyProtection="1">
      <alignment horizontal="center" vertical="top"/>
    </xf>
    <xf numFmtId="0" fontId="5" fillId="0" borderId="12" xfId="0" applyNumberFormat="1" applyFont="1" applyFill="1" applyBorder="1" applyAlignment="1" applyProtection="1">
      <alignment horizontal="left" vertical="top"/>
    </xf>
    <xf numFmtId="0" fontId="7" fillId="0" borderId="47" xfId="0" applyNumberFormat="1" applyFont="1" applyFill="1" applyBorder="1" applyAlignment="1" applyProtection="1">
      <alignment horizontal="left" vertical="top"/>
    </xf>
    <xf numFmtId="0" fontId="5" fillId="0" borderId="47" xfId="0" applyNumberFormat="1" applyFont="1" applyFill="1" applyBorder="1" applyAlignment="1" applyProtection="1">
      <alignment horizontal="left" vertical="top"/>
    </xf>
    <xf numFmtId="0" fontId="6" fillId="0" borderId="48" xfId="0" applyNumberFormat="1" applyFont="1" applyFill="1" applyBorder="1" applyAlignment="1" applyProtection="1">
      <alignment horizontal="left" vertical="top"/>
    </xf>
    <xf numFmtId="0" fontId="5" fillId="0" borderId="47" xfId="0" applyNumberFormat="1" applyFont="1" applyFill="1" applyBorder="1" applyAlignment="1" applyProtection="1">
      <alignment horizontal="center" vertical="top"/>
    </xf>
    <xf numFmtId="0" fontId="7" fillId="0" borderId="49" xfId="0" applyNumberFormat="1" applyFont="1" applyFill="1" applyBorder="1" applyAlignment="1" applyProtection="1">
      <alignment horizontal="left" vertical="top"/>
    </xf>
    <xf numFmtId="0" fontId="6" fillId="0" borderId="50" xfId="0" applyNumberFormat="1" applyFont="1" applyFill="1" applyBorder="1" applyAlignment="1" applyProtection="1">
      <alignment horizontal="center" vertical="top"/>
    </xf>
    <xf numFmtId="0" fontId="5" fillId="0" borderId="47" xfId="0" applyNumberFormat="1" applyFont="1" applyFill="1" applyBorder="1" applyAlignment="1" applyProtection="1">
      <alignment horizontal="center"/>
    </xf>
    <xf numFmtId="0" fontId="5" fillId="0" borderId="51" xfId="0" applyNumberFormat="1" applyFont="1" applyFill="1" applyBorder="1" applyAlignment="1" applyProtection="1">
      <alignment horizontal="center"/>
    </xf>
    <xf numFmtId="0" fontId="9" fillId="0" borderId="0" xfId="0" applyNumberFormat="1" applyFont="1" applyFill="1" applyBorder="1" applyAlignment="1" applyProtection="1">
      <alignment horizontal="left" vertical="top"/>
    </xf>
    <xf numFmtId="0" fontId="5" fillId="0" borderId="23" xfId="0" applyNumberFormat="1" applyFont="1" applyFill="1" applyBorder="1" applyAlignment="1" applyProtection="1">
      <alignment horizontal="center"/>
    </xf>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left" vertical="top"/>
    </xf>
    <xf numFmtId="0" fontId="4"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right" vertical="top"/>
    </xf>
    <xf numFmtId="0" fontId="4" fillId="0" borderId="0" xfId="0" applyNumberFormat="1" applyFont="1" applyFill="1" applyBorder="1" applyAlignment="1" applyProtection="1">
      <alignment vertical="top"/>
    </xf>
    <xf numFmtId="0" fontId="12" fillId="0" borderId="54" xfId="0" applyFont="1" applyBorder="1" applyAlignment="1">
      <alignment horizontal="right" wrapText="1"/>
    </xf>
    <xf numFmtId="0" fontId="12" fillId="0" borderId="55" xfId="0" applyFont="1" applyBorder="1" applyAlignment="1">
      <alignment horizontal="left" wrapText="1" indent="15"/>
    </xf>
    <xf numFmtId="0" fontId="13" fillId="0" borderId="56" xfId="0" applyFont="1" applyBorder="1" applyAlignment="1">
      <alignment wrapText="1"/>
    </xf>
    <xf numFmtId="0" fontId="14" fillId="0" borderId="57" xfId="0" applyFont="1" applyBorder="1" applyAlignment="1">
      <alignment wrapText="1"/>
    </xf>
    <xf numFmtId="0" fontId="13" fillId="0" borderId="56" xfId="0" applyFont="1" applyBorder="1" applyAlignment="1">
      <alignment horizontal="right" wrapText="1"/>
    </xf>
    <xf numFmtId="0" fontId="13" fillId="0" borderId="57" xfId="0" applyFont="1" applyBorder="1" applyAlignment="1">
      <alignment wrapText="1"/>
    </xf>
    <xf numFmtId="0" fontId="13" fillId="0" borderId="0" xfId="0" applyFont="1"/>
    <xf numFmtId="0" fontId="14" fillId="0" borderId="0" xfId="0" applyFont="1"/>
    <xf numFmtId="0" fontId="15" fillId="0" borderId="0" xfId="0" applyFont="1"/>
    <xf numFmtId="0" fontId="10" fillId="0" borderId="0" xfId="1"/>
    <xf numFmtId="0" fontId="15" fillId="0" borderId="0" xfId="0" applyFont="1" applyAlignment="1">
      <alignment horizontal="left" indent="15"/>
    </xf>
    <xf numFmtId="0" fontId="0" fillId="0" borderId="0" xfId="0" applyAlignment="1">
      <alignment wrapText="1"/>
    </xf>
    <xf numFmtId="0" fontId="13" fillId="0" borderId="0" xfId="0" applyFont="1" applyAlignment="1">
      <alignment wrapText="1"/>
    </xf>
    <xf numFmtId="0" fontId="14" fillId="0" borderId="0" xfId="0" applyFont="1" applyAlignment="1">
      <alignment wrapText="1"/>
    </xf>
    <xf numFmtId="0" fontId="17" fillId="2" borderId="0" xfId="1" applyNumberFormat="1" applyFont="1" applyFill="1" applyBorder="1" applyAlignment="1" applyProtection="1">
      <alignment horizontal="left" vertical="center" wrapText="1"/>
      <protection locked="0"/>
    </xf>
    <xf numFmtId="0" fontId="13" fillId="0" borderId="0" xfId="0" applyFont="1" applyBorder="1" applyAlignment="1">
      <alignment wrapText="1"/>
    </xf>
    <xf numFmtId="0" fontId="13" fillId="0" borderId="0" xfId="0" applyFont="1" applyBorder="1"/>
    <xf numFmtId="0" fontId="15" fillId="0" borderId="0" xfId="0" applyFont="1" applyAlignment="1">
      <alignment horizontal="center"/>
    </xf>
    <xf numFmtId="0" fontId="2" fillId="0" borderId="1" xfId="0" applyNumberFormat="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xf>
    <xf numFmtId="0" fontId="2" fillId="0" borderId="5" xfId="0" applyNumberFormat="1" applyFont="1" applyFill="1" applyBorder="1" applyAlignment="1" applyProtection="1">
      <alignment horizontal="center" vertical="top"/>
    </xf>
    <xf numFmtId="0" fontId="2" fillId="0" borderId="8"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left" vertical="top"/>
    </xf>
    <xf numFmtId="0" fontId="2" fillId="0" borderId="8" xfId="0" applyNumberFormat="1" applyFont="1" applyFill="1" applyBorder="1" applyAlignment="1" applyProtection="1">
      <alignment horizontal="center" vertical="top"/>
    </xf>
    <xf numFmtId="0" fontId="4" fillId="0" borderId="104" xfId="0" applyNumberFormat="1" applyFont="1" applyFill="1" applyBorder="1" applyAlignment="1" applyProtection="1">
      <alignment horizontal="center" vertical="top" wrapText="1"/>
    </xf>
    <xf numFmtId="0" fontId="2" fillId="0" borderId="105" xfId="0" applyNumberFormat="1" applyFont="1" applyFill="1" applyBorder="1" applyAlignment="1" applyProtection="1">
      <alignment horizontal="center" vertical="top" wrapText="1"/>
    </xf>
    <xf numFmtId="0" fontId="2" fillId="0" borderId="41" xfId="0" applyNumberFormat="1" applyFont="1" applyFill="1" applyBorder="1" applyAlignment="1" applyProtection="1">
      <alignment horizontal="center" vertical="top"/>
    </xf>
    <xf numFmtId="0" fontId="2" fillId="0" borderId="43" xfId="0" applyNumberFormat="1" applyFont="1" applyFill="1" applyBorder="1" applyAlignment="1" applyProtection="1">
      <alignment horizontal="center" vertical="top"/>
    </xf>
    <xf numFmtId="0" fontId="2" fillId="0" borderId="109" xfId="0" applyNumberFormat="1" applyFont="1" applyFill="1" applyBorder="1" applyAlignment="1" applyProtection="1">
      <alignment horizontal="center" vertical="top"/>
    </xf>
    <xf numFmtId="0" fontId="2" fillId="0" borderId="110" xfId="0" applyNumberFormat="1" applyFont="1" applyFill="1" applyBorder="1" applyAlignment="1" applyProtection="1">
      <alignment horizontal="center" vertical="top"/>
    </xf>
    <xf numFmtId="0" fontId="2" fillId="0" borderId="85" xfId="0" applyNumberFormat="1" applyFont="1" applyFill="1" applyBorder="1" applyAlignment="1" applyProtection="1">
      <alignment horizontal="center" vertical="top"/>
    </xf>
    <xf numFmtId="0" fontId="2" fillId="0" borderId="71" xfId="0" applyNumberFormat="1" applyFont="1" applyFill="1" applyBorder="1" applyAlignment="1" applyProtection="1">
      <alignment horizontal="center" vertical="top"/>
    </xf>
    <xf numFmtId="0" fontId="2" fillId="0" borderId="90" xfId="0" applyNumberFormat="1" applyFont="1" applyFill="1" applyBorder="1" applyAlignment="1" applyProtection="1">
      <alignment horizontal="center" vertical="top"/>
    </xf>
    <xf numFmtId="0" fontId="2" fillId="0" borderId="111" xfId="0" applyNumberFormat="1" applyFont="1" applyFill="1" applyBorder="1" applyAlignment="1" applyProtection="1">
      <alignment horizontal="center" vertical="top"/>
    </xf>
    <xf numFmtId="0" fontId="2" fillId="0" borderId="112" xfId="0" applyNumberFormat="1" applyFont="1" applyFill="1" applyBorder="1" applyAlignment="1" applyProtection="1">
      <alignment horizontal="center" vertical="top"/>
    </xf>
    <xf numFmtId="0" fontId="2" fillId="0" borderId="6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2" fillId="0" borderId="14" xfId="0" applyNumberFormat="1" applyFont="1" applyFill="1" applyBorder="1" applyAlignment="1" applyProtection="1">
      <alignment horizontal="center" vertical="center"/>
    </xf>
    <xf numFmtId="0" fontId="2" fillId="0" borderId="107" xfId="0" applyNumberFormat="1" applyFont="1" applyFill="1" applyBorder="1" applyAlignment="1" applyProtection="1">
      <alignment horizontal="center" vertical="center"/>
    </xf>
    <xf numFmtId="0" fontId="2" fillId="0" borderId="108" xfId="0" applyNumberFormat="1" applyFont="1" applyFill="1" applyBorder="1" applyAlignment="1" applyProtection="1">
      <alignment horizontal="center" vertical="center"/>
    </xf>
    <xf numFmtId="0" fontId="2" fillId="0" borderId="88" xfId="0" applyNumberFormat="1" applyFont="1" applyFill="1" applyBorder="1" applyAlignment="1" applyProtection="1">
      <alignment horizontal="center" vertical="center"/>
    </xf>
    <xf numFmtId="0" fontId="2" fillId="0" borderId="89"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41" xfId="0" applyNumberFormat="1" applyFont="1" applyFill="1" applyBorder="1" applyAlignment="1" applyProtection="1">
      <alignment horizontal="center" vertical="center"/>
    </xf>
    <xf numFmtId="0" fontId="2" fillId="0" borderId="43" xfId="0" applyNumberFormat="1" applyFont="1" applyFill="1" applyBorder="1" applyAlignment="1" applyProtection="1">
      <alignment horizontal="center" vertical="center"/>
    </xf>
    <xf numFmtId="0" fontId="2" fillId="0" borderId="71" xfId="0" applyNumberFormat="1" applyFont="1" applyFill="1" applyBorder="1" applyAlignment="1" applyProtection="1">
      <alignment horizontal="center" vertical="center"/>
    </xf>
    <xf numFmtId="0" fontId="2" fillId="0" borderId="90"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xf>
    <xf numFmtId="0" fontId="2" fillId="0" borderId="109" xfId="0" applyNumberFormat="1" applyFont="1" applyFill="1" applyBorder="1" applyAlignment="1" applyProtection="1">
      <alignment horizontal="center" vertical="center"/>
    </xf>
    <xf numFmtId="0" fontId="2" fillId="0" borderId="110"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left" vertical="top"/>
    </xf>
    <xf numFmtId="0" fontId="4" fillId="0" borderId="3" xfId="0" applyNumberFormat="1" applyFont="1" applyFill="1" applyBorder="1" applyAlignment="1" applyProtection="1">
      <alignment horizontal="left" vertical="top"/>
    </xf>
    <xf numFmtId="0" fontId="2" fillId="0" borderId="105" xfId="0" applyNumberFormat="1" applyFont="1" applyFill="1" applyBorder="1" applyAlignment="1" applyProtection="1">
      <alignment horizontal="left" vertical="top" wrapText="1"/>
    </xf>
    <xf numFmtId="0" fontId="2" fillId="0" borderId="19" xfId="1" applyNumberFormat="1" applyFont="1" applyFill="1" applyBorder="1" applyAlignment="1" applyProtection="1">
      <alignment horizontal="left" vertical="center" wrapText="1"/>
      <protection locked="0"/>
    </xf>
    <xf numFmtId="0" fontId="4" fillId="0" borderId="104" xfId="0" applyNumberFormat="1" applyFont="1" applyFill="1" applyBorder="1" applyAlignment="1" applyProtection="1">
      <alignment horizontal="left" vertical="top" wrapText="1"/>
    </xf>
    <xf numFmtId="0" fontId="4" fillId="0" borderId="10" xfId="0" applyNumberFormat="1" applyFont="1" applyFill="1" applyBorder="1" applyAlignment="1" applyProtection="1">
      <alignment horizontal="center" vertical="center" textRotation="90" wrapText="1"/>
    </xf>
    <xf numFmtId="0" fontId="4" fillId="0" borderId="2" xfId="0" applyNumberFormat="1" applyFont="1" applyFill="1" applyBorder="1" applyAlignment="1" applyProtection="1">
      <alignment horizontal="center" textRotation="90" wrapText="1"/>
    </xf>
    <xf numFmtId="0" fontId="2" fillId="0" borderId="14" xfId="0" applyNumberFormat="1" applyFont="1" applyFill="1" applyBorder="1" applyAlignment="1" applyProtection="1">
      <alignment horizontal="left" vertical="center"/>
    </xf>
    <xf numFmtId="0" fontId="2" fillId="0" borderId="3" xfId="0" applyNumberFormat="1" applyFont="1" applyFill="1" applyBorder="1" applyAlignment="1" applyProtection="1">
      <alignment horizontal="left" vertical="center"/>
    </xf>
    <xf numFmtId="0" fontId="2" fillId="0" borderId="61" xfId="0" applyFont="1" applyFill="1" applyBorder="1" applyAlignment="1" applyProtection="1">
      <alignment horizontal="left" vertical="center"/>
    </xf>
    <xf numFmtId="0" fontId="4" fillId="0" borderId="54" xfId="0" applyFont="1" applyFill="1" applyBorder="1" applyAlignment="1" applyProtection="1">
      <alignment horizontal="left" vertical="center"/>
    </xf>
    <xf numFmtId="0" fontId="4" fillId="0" borderId="61" xfId="0" applyNumberFormat="1" applyFont="1" applyFill="1" applyBorder="1" applyAlignment="1" applyProtection="1">
      <alignment horizontal="left" vertical="center"/>
    </xf>
    <xf numFmtId="0" fontId="4" fillId="0" borderId="54" xfId="0" applyNumberFormat="1" applyFont="1" applyFill="1" applyBorder="1" applyAlignment="1" applyProtection="1">
      <alignment horizontal="left" vertical="center" wrapText="1"/>
    </xf>
    <xf numFmtId="0" fontId="2" fillId="0" borderId="106" xfId="0" applyNumberFormat="1" applyFont="1" applyFill="1" applyBorder="1" applyAlignment="1" applyProtection="1">
      <alignment horizontal="left" vertical="center" wrapText="1"/>
    </xf>
    <xf numFmtId="0" fontId="2" fillId="0" borderId="104" xfId="0" applyNumberFormat="1" applyFont="1" applyFill="1" applyBorder="1" applyAlignment="1" applyProtection="1">
      <alignment horizontal="left" vertical="center"/>
    </xf>
    <xf numFmtId="0" fontId="2" fillId="0" borderId="104"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xf>
    <xf numFmtId="0" fontId="2" fillId="0" borderId="105" xfId="0" applyNumberFormat="1" applyFont="1" applyFill="1" applyBorder="1" applyAlignment="1" applyProtection="1">
      <alignment horizontal="left" vertical="center" wrapText="1"/>
    </xf>
    <xf numFmtId="0" fontId="2" fillId="0" borderId="45" xfId="0" applyNumberFormat="1" applyFont="1" applyFill="1" applyBorder="1" applyAlignment="1" applyProtection="1">
      <alignment horizontal="center" vertical="center"/>
    </xf>
    <xf numFmtId="0" fontId="2" fillId="0" borderId="49" xfId="0" applyNumberFormat="1" applyFont="1" applyFill="1" applyBorder="1" applyAlignment="1" applyProtection="1">
      <alignment horizontal="center" vertical="center"/>
    </xf>
    <xf numFmtId="0" fontId="2" fillId="0" borderId="51" xfId="0" applyNumberFormat="1" applyFont="1" applyFill="1" applyBorder="1" applyAlignment="1" applyProtection="1">
      <alignment horizontal="center" vertical="top"/>
    </xf>
    <xf numFmtId="0" fontId="2" fillId="0" borderId="119" xfId="0" applyNumberFormat="1" applyFont="1" applyFill="1" applyBorder="1" applyAlignment="1" applyProtection="1">
      <alignment horizontal="center" vertical="top"/>
    </xf>
    <xf numFmtId="0" fontId="2" fillId="0" borderId="120" xfId="0" applyNumberFormat="1" applyFont="1" applyFill="1" applyBorder="1" applyAlignment="1" applyProtection="1">
      <alignment horizontal="center" vertical="top"/>
    </xf>
    <xf numFmtId="0" fontId="2" fillId="0" borderId="105" xfId="0" applyNumberFormat="1" applyFont="1" applyFill="1" applyBorder="1" applyAlignment="1" applyProtection="1">
      <alignment vertical="top"/>
    </xf>
    <xf numFmtId="0" fontId="2" fillId="0" borderId="115" xfId="0" applyNumberFormat="1" applyFont="1" applyFill="1" applyBorder="1" applyAlignment="1" applyProtection="1">
      <alignment vertical="top"/>
    </xf>
    <xf numFmtId="0" fontId="2" fillId="0" borderId="76" xfId="0" applyNumberFormat="1" applyFont="1" applyFill="1" applyBorder="1" applyAlignment="1" applyProtection="1">
      <alignment vertical="top"/>
    </xf>
    <xf numFmtId="0" fontId="2" fillId="0" borderId="76" xfId="0" applyNumberFormat="1" applyFont="1" applyFill="1" applyBorder="1" applyAlignment="1" applyProtection="1">
      <alignment vertical="top" wrapText="1"/>
    </xf>
    <xf numFmtId="0" fontId="2" fillId="0" borderId="72" xfId="0" applyNumberFormat="1" applyFont="1" applyFill="1" applyBorder="1" applyAlignment="1" applyProtection="1">
      <alignment vertical="top"/>
    </xf>
    <xf numFmtId="0" fontId="2" fillId="0" borderId="67" xfId="0" applyNumberFormat="1" applyFont="1" applyFill="1" applyBorder="1" applyAlignment="1" applyProtection="1">
      <alignment vertical="top"/>
    </xf>
    <xf numFmtId="0" fontId="2" fillId="0" borderId="67" xfId="0" applyNumberFormat="1" applyFont="1" applyFill="1" applyBorder="1" applyAlignment="1" applyProtection="1">
      <alignment horizontal="center" vertical="top"/>
    </xf>
    <xf numFmtId="0" fontId="2" fillId="0" borderId="96" xfId="1" applyNumberFormat="1" applyFont="1" applyFill="1" applyBorder="1" applyAlignment="1" applyProtection="1">
      <alignment horizontal="left" vertical="center" wrapText="1"/>
      <protection locked="0"/>
    </xf>
    <xf numFmtId="164" fontId="4" fillId="0" borderId="87" xfId="0" applyNumberFormat="1" applyFont="1" applyFill="1" applyBorder="1" applyAlignment="1" applyProtection="1">
      <alignment horizontal="center" vertical="center"/>
    </xf>
    <xf numFmtId="164" fontId="4" fillId="0" borderId="82" xfId="0" applyNumberFormat="1" applyFont="1" applyFill="1" applyBorder="1" applyAlignment="1" applyProtection="1">
      <alignment horizontal="center" vertical="center"/>
    </xf>
    <xf numFmtId="164" fontId="4" fillId="0" borderId="97" xfId="0" applyNumberFormat="1" applyFont="1" applyFill="1" applyBorder="1" applyAlignment="1" applyProtection="1">
      <alignment horizontal="center" vertical="center"/>
    </xf>
    <xf numFmtId="164" fontId="4" fillId="0" borderId="81" xfId="0" applyNumberFormat="1" applyFont="1" applyFill="1" applyBorder="1" applyAlignment="1" applyProtection="1">
      <alignment horizontal="center" vertical="center"/>
    </xf>
    <xf numFmtId="164" fontId="4" fillId="0" borderId="83" xfId="0" applyNumberFormat="1" applyFont="1" applyFill="1" applyBorder="1" applyAlignment="1" applyProtection="1">
      <alignment horizontal="center" vertical="center"/>
    </xf>
    <xf numFmtId="164" fontId="4" fillId="0" borderId="78" xfId="0" applyNumberFormat="1" applyFont="1" applyFill="1" applyBorder="1" applyAlignment="1" applyProtection="1">
      <alignment horizontal="center" vertical="center"/>
    </xf>
    <xf numFmtId="164" fontId="4" fillId="0" borderId="80" xfId="0" applyNumberFormat="1" applyFont="1" applyFill="1" applyBorder="1" applyAlignment="1" applyProtection="1">
      <alignment horizontal="center" vertical="center"/>
    </xf>
    <xf numFmtId="164" fontId="4" fillId="0" borderId="60" xfId="0" applyNumberFormat="1" applyFont="1" applyFill="1" applyBorder="1" applyAlignment="1" applyProtection="1">
      <alignment horizontal="center" vertical="center"/>
    </xf>
    <xf numFmtId="164" fontId="2" fillId="0" borderId="35" xfId="0" applyNumberFormat="1" applyFont="1" applyFill="1" applyBorder="1" applyAlignment="1" applyProtection="1">
      <alignment horizontal="center" vertical="center"/>
    </xf>
    <xf numFmtId="164" fontId="2" fillId="0" borderId="39" xfId="0" applyNumberFormat="1" applyFont="1" applyFill="1" applyBorder="1" applyAlignment="1" applyProtection="1">
      <alignment horizontal="center" vertical="center"/>
    </xf>
    <xf numFmtId="164" fontId="4" fillId="0" borderId="66"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64" fontId="4" fillId="0" borderId="35" xfId="0" applyNumberFormat="1" applyFont="1" applyFill="1" applyBorder="1" applyAlignment="1" applyProtection="1">
      <alignment horizontal="center" vertical="center"/>
    </xf>
    <xf numFmtId="164" fontId="4" fillId="0" borderId="39" xfId="0" applyNumberFormat="1" applyFont="1" applyFill="1" applyBorder="1" applyAlignment="1" applyProtection="1">
      <alignment horizontal="center" vertical="center"/>
    </xf>
    <xf numFmtId="164" fontId="2" fillId="0" borderId="41" xfId="0" applyNumberFormat="1" applyFont="1" applyFill="1" applyBorder="1" applyAlignment="1" applyProtection="1">
      <alignment horizontal="center" vertical="center"/>
    </xf>
    <xf numFmtId="164" fontId="2" fillId="0" borderId="43" xfId="0" applyNumberFormat="1" applyFont="1" applyFill="1" applyBorder="1" applyAlignment="1" applyProtection="1">
      <alignment horizontal="center" vertical="center"/>
    </xf>
    <xf numFmtId="164" fontId="4" fillId="0" borderId="5" xfId="0" applyNumberFormat="1" applyFont="1" applyFill="1" applyBorder="1" applyAlignment="1" applyProtection="1">
      <alignment horizontal="center" vertical="center"/>
    </xf>
    <xf numFmtId="164" fontId="4" fillId="0" borderId="3" xfId="0" applyNumberFormat="1" applyFont="1" applyFill="1" applyBorder="1" applyAlignment="1" applyProtection="1">
      <alignment horizontal="center" vertical="center"/>
    </xf>
    <xf numFmtId="164" fontId="4" fillId="0" borderId="41" xfId="0" applyNumberFormat="1" applyFont="1" applyFill="1" applyBorder="1" applyAlignment="1" applyProtection="1">
      <alignment horizontal="center" vertical="center"/>
    </xf>
    <xf numFmtId="164" fontId="4" fillId="0" borderId="43" xfId="0" applyNumberFormat="1" applyFont="1" applyFill="1" applyBorder="1" applyAlignment="1" applyProtection="1">
      <alignment horizontal="center" vertical="center"/>
    </xf>
    <xf numFmtId="164" fontId="2" fillId="0" borderId="109" xfId="0" applyNumberFormat="1" applyFont="1" applyFill="1" applyBorder="1" applyAlignment="1" applyProtection="1">
      <alignment horizontal="center" vertical="center"/>
    </xf>
    <xf numFmtId="164" fontId="2" fillId="0" borderId="110" xfId="0" applyNumberFormat="1" applyFont="1" applyFill="1" applyBorder="1" applyAlignment="1" applyProtection="1">
      <alignment horizontal="center" vertical="center"/>
    </xf>
    <xf numFmtId="164" fontId="4" fillId="0" borderId="8" xfId="0" applyNumberFormat="1" applyFont="1" applyFill="1" applyBorder="1" applyAlignment="1" applyProtection="1">
      <alignment horizontal="center" vertical="center"/>
    </xf>
    <xf numFmtId="164" fontId="4" fillId="0" borderId="6" xfId="0" applyNumberFormat="1" applyFont="1" applyFill="1" applyBorder="1" applyAlignment="1" applyProtection="1">
      <alignment horizontal="center" vertical="center"/>
    </xf>
    <xf numFmtId="164" fontId="4" fillId="0" borderId="109" xfId="0" applyNumberFormat="1" applyFont="1" applyFill="1" applyBorder="1" applyAlignment="1" applyProtection="1">
      <alignment horizontal="center" vertical="center"/>
    </xf>
    <xf numFmtId="164" fontId="4" fillId="0" borderId="110" xfId="0" applyNumberFormat="1" applyFont="1" applyFill="1" applyBorder="1" applyAlignment="1" applyProtection="1">
      <alignment horizontal="center" vertical="center"/>
    </xf>
    <xf numFmtId="164" fontId="4" fillId="0" borderId="102" xfId="0" applyNumberFormat="1" applyFont="1" applyFill="1" applyBorder="1" applyAlignment="1" applyProtection="1">
      <alignment horizontal="center" vertical="center"/>
    </xf>
    <xf numFmtId="164" fontId="4" fillId="0" borderId="77" xfId="0" applyNumberFormat="1" applyFont="1" applyFill="1" applyBorder="1" applyAlignment="1" applyProtection="1">
      <alignment horizontal="center" vertical="center"/>
    </xf>
    <xf numFmtId="164" fontId="4" fillId="0" borderId="79" xfId="0" applyNumberFormat="1" applyFont="1" applyFill="1" applyBorder="1" applyAlignment="1" applyProtection="1">
      <alignment horizontal="center" vertical="center"/>
    </xf>
    <xf numFmtId="164" fontId="4" fillId="0" borderId="103" xfId="0" applyNumberFormat="1" applyFont="1" applyFill="1" applyBorder="1" applyAlignment="1" applyProtection="1">
      <alignment horizontal="center" vertical="center"/>
    </xf>
    <xf numFmtId="164" fontId="4" fillId="0" borderId="107" xfId="0" applyNumberFormat="1" applyFont="1" applyFill="1" applyBorder="1" applyAlignment="1" applyProtection="1">
      <alignment horizontal="center" vertical="center"/>
    </xf>
    <xf numFmtId="164" fontId="4" fillId="0" borderId="108" xfId="0" applyNumberFormat="1" applyFont="1" applyFill="1" applyBorder="1" applyAlignment="1" applyProtection="1">
      <alignment horizontal="center" vertical="center"/>
    </xf>
    <xf numFmtId="164" fontId="4" fillId="0" borderId="71" xfId="0" applyNumberFormat="1" applyFont="1" applyFill="1" applyBorder="1" applyAlignment="1" applyProtection="1">
      <alignment horizontal="center" vertical="center"/>
    </xf>
    <xf numFmtId="164" fontId="4" fillId="0" borderId="90" xfId="0" applyNumberFormat="1" applyFont="1" applyFill="1" applyBorder="1" applyAlignment="1" applyProtection="1">
      <alignment horizontal="center" vertical="center"/>
    </xf>
    <xf numFmtId="164" fontId="4" fillId="0" borderId="93" xfId="0" applyNumberFormat="1" applyFont="1" applyFill="1" applyBorder="1" applyAlignment="1" applyProtection="1">
      <alignment horizontal="center" vertical="center"/>
    </xf>
    <xf numFmtId="164" fontId="4" fillId="0" borderId="94" xfId="0" applyNumberFormat="1" applyFont="1" applyFill="1" applyBorder="1" applyAlignment="1" applyProtection="1">
      <alignment horizontal="center" vertical="center"/>
    </xf>
    <xf numFmtId="164" fontId="4" fillId="0" borderId="99" xfId="0" applyNumberFormat="1" applyFont="1" applyFill="1" applyBorder="1" applyAlignment="1" applyProtection="1">
      <alignment horizontal="center" vertical="center"/>
    </xf>
    <xf numFmtId="164" fontId="4" fillId="0" borderId="98" xfId="0" applyNumberFormat="1" applyFont="1" applyFill="1" applyBorder="1" applyAlignment="1" applyProtection="1">
      <alignment horizontal="center" vertical="center"/>
    </xf>
    <xf numFmtId="164" fontId="4" fillId="0" borderId="100" xfId="0" applyNumberFormat="1" applyFont="1" applyFill="1" applyBorder="1" applyAlignment="1" applyProtection="1">
      <alignment horizontal="center" vertical="center"/>
    </xf>
    <xf numFmtId="164" fontId="4" fillId="0" borderId="101" xfId="0" applyNumberFormat="1" applyFont="1" applyFill="1" applyBorder="1" applyAlignment="1" applyProtection="1">
      <alignment horizontal="center" vertical="center"/>
    </xf>
    <xf numFmtId="164" fontId="4" fillId="0" borderId="79" xfId="0" applyNumberFormat="1" applyFont="1" applyFill="1" applyBorder="1" applyAlignment="1" applyProtection="1">
      <alignment horizontal="center" vertical="top"/>
    </xf>
    <xf numFmtId="164" fontId="4" fillId="0" borderId="102" xfId="0" applyNumberFormat="1" applyFont="1" applyFill="1" applyBorder="1" applyAlignment="1" applyProtection="1">
      <alignment horizontal="center" vertical="top"/>
    </xf>
    <xf numFmtId="164" fontId="4" fillId="0" borderId="77" xfId="0" applyNumberFormat="1" applyFont="1" applyFill="1" applyBorder="1" applyAlignment="1" applyProtection="1">
      <alignment horizontal="center" vertical="top"/>
    </xf>
    <xf numFmtId="164" fontId="2" fillId="0" borderId="66" xfId="0" applyNumberFormat="1" applyFont="1" applyFill="1" applyBorder="1" applyAlignment="1" applyProtection="1">
      <alignment horizontal="center" vertical="center"/>
    </xf>
    <xf numFmtId="164" fontId="2" fillId="0" borderId="14" xfId="0" applyNumberFormat="1" applyFont="1" applyFill="1" applyBorder="1" applyAlignment="1" applyProtection="1">
      <alignment horizontal="center" vertical="center"/>
    </xf>
    <xf numFmtId="164" fontId="2" fillId="0" borderId="107" xfId="0" applyNumberFormat="1" applyFont="1" applyFill="1" applyBorder="1" applyAlignment="1" applyProtection="1">
      <alignment horizontal="center" vertical="center"/>
    </xf>
    <xf numFmtId="164" fontId="2" fillId="0" borderId="108" xfId="0" applyNumberFormat="1" applyFont="1" applyFill="1" applyBorder="1" applyAlignment="1" applyProtection="1">
      <alignment horizontal="center" vertical="center"/>
    </xf>
    <xf numFmtId="164" fontId="2" fillId="0" borderId="88" xfId="0" applyNumberFormat="1" applyFont="1" applyFill="1" applyBorder="1" applyAlignment="1" applyProtection="1">
      <alignment horizontal="center" vertical="center"/>
    </xf>
    <xf numFmtId="164" fontId="2" fillId="0" borderId="89" xfId="0" applyNumberFormat="1" applyFont="1" applyFill="1" applyBorder="1" applyAlignment="1" applyProtection="1">
      <alignment horizontal="center" vertical="center"/>
    </xf>
    <xf numFmtId="164" fontId="2" fillId="0" borderId="5" xfId="0" applyNumberFormat="1" applyFont="1" applyFill="1" applyBorder="1" applyAlignment="1" applyProtection="1">
      <alignment horizontal="center" vertical="center"/>
    </xf>
    <xf numFmtId="164" fontId="2" fillId="0" borderId="1" xfId="0" applyNumberFormat="1" applyFont="1" applyFill="1" applyBorder="1" applyAlignment="1" applyProtection="1">
      <alignment horizontal="center" vertical="center"/>
    </xf>
    <xf numFmtId="164" fontId="2" fillId="0" borderId="3" xfId="0" applyNumberFormat="1" applyFont="1" applyFill="1" applyBorder="1" applyAlignment="1" applyProtection="1">
      <alignment horizontal="center" vertical="center"/>
    </xf>
    <xf numFmtId="164" fontId="2" fillId="0" borderId="71" xfId="0" applyNumberFormat="1" applyFont="1" applyFill="1" applyBorder="1" applyAlignment="1" applyProtection="1">
      <alignment horizontal="center" vertical="center"/>
    </xf>
    <xf numFmtId="164" fontId="2" fillId="0" borderId="90" xfId="0" applyNumberFormat="1" applyFont="1" applyFill="1" applyBorder="1" applyAlignment="1" applyProtection="1">
      <alignment horizontal="center" vertical="center"/>
    </xf>
    <xf numFmtId="164" fontId="2" fillId="0" borderId="8" xfId="0" applyNumberFormat="1" applyFont="1" applyFill="1" applyBorder="1" applyAlignment="1" applyProtection="1">
      <alignment horizontal="center" vertical="center"/>
    </xf>
    <xf numFmtId="164" fontId="2" fillId="0" borderId="2" xfId="0" applyNumberFormat="1" applyFont="1" applyFill="1" applyBorder="1" applyAlignment="1" applyProtection="1">
      <alignment horizontal="center" vertical="center"/>
    </xf>
    <xf numFmtId="164" fontId="2" fillId="0" borderId="6" xfId="0" applyNumberFormat="1" applyFont="1" applyFill="1" applyBorder="1" applyAlignment="1" applyProtection="1">
      <alignment horizontal="center" vertical="center"/>
    </xf>
    <xf numFmtId="164" fontId="2" fillId="0" borderId="91" xfId="0" applyNumberFormat="1" applyFont="1" applyFill="1" applyBorder="1" applyAlignment="1" applyProtection="1">
      <alignment horizontal="center" vertical="center"/>
    </xf>
    <xf numFmtId="164" fontId="2" fillId="0" borderId="92" xfId="0" applyNumberFormat="1" applyFont="1" applyFill="1" applyBorder="1" applyAlignment="1" applyProtection="1">
      <alignment horizontal="center" vertical="center"/>
    </xf>
    <xf numFmtId="164" fontId="19" fillId="0" borderId="71" xfId="0" applyNumberFormat="1" applyFont="1" applyFill="1" applyBorder="1" applyAlignment="1" applyProtection="1">
      <alignment horizontal="right" vertical="center"/>
    </xf>
    <xf numFmtId="164" fontId="19" fillId="0" borderId="90" xfId="0" applyNumberFormat="1" applyFont="1" applyFill="1" applyBorder="1" applyAlignment="1" applyProtection="1">
      <alignment horizontal="right" vertical="center"/>
    </xf>
    <xf numFmtId="164" fontId="4" fillId="0" borderId="122" xfId="0" applyNumberFormat="1" applyFont="1" applyFill="1" applyBorder="1" applyAlignment="1" applyProtection="1">
      <alignment horizontal="center" vertical="center"/>
    </xf>
    <xf numFmtId="164" fontId="2" fillId="0" borderId="114" xfId="0" applyNumberFormat="1" applyFont="1" applyFill="1" applyBorder="1" applyAlignment="1" applyProtection="1">
      <alignment horizontal="center" vertical="center"/>
    </xf>
    <xf numFmtId="164" fontId="2" fillId="0" borderId="37" xfId="0" applyNumberFormat="1" applyFont="1" applyFill="1" applyBorder="1" applyAlignment="1" applyProtection="1">
      <alignment horizontal="center" vertical="center"/>
    </xf>
    <xf numFmtId="164" fontId="2" fillId="0" borderId="122" xfId="0" applyNumberFormat="1" applyFont="1" applyFill="1" applyBorder="1" applyAlignment="1" applyProtection="1">
      <alignment horizontal="center" vertical="center"/>
    </xf>
    <xf numFmtId="164" fontId="2" fillId="0" borderId="124" xfId="0" applyNumberFormat="1" applyFont="1" applyFill="1" applyBorder="1" applyAlignment="1" applyProtection="1">
      <alignment horizontal="center" vertical="center"/>
    </xf>
    <xf numFmtId="164" fontId="2" fillId="0" borderId="4" xfId="0" applyNumberFormat="1" applyFont="1" applyFill="1" applyBorder="1" applyAlignment="1" applyProtection="1">
      <alignment horizontal="center" vertical="center"/>
    </xf>
    <xf numFmtId="164" fontId="2" fillId="0" borderId="13" xfId="0" applyNumberFormat="1" applyFont="1" applyFill="1" applyBorder="1" applyAlignment="1" applyProtection="1">
      <alignment horizontal="center" vertical="center"/>
    </xf>
    <xf numFmtId="164" fontId="2" fillId="0" borderId="115" xfId="0" applyNumberFormat="1" applyFont="1" applyFill="1" applyBorder="1" applyAlignment="1" applyProtection="1">
      <alignment horizontal="center" vertical="center"/>
    </xf>
    <xf numFmtId="164" fontId="2" fillId="0" borderId="111" xfId="0" applyNumberFormat="1" applyFont="1" applyFill="1" applyBorder="1" applyAlignment="1" applyProtection="1">
      <alignment horizontal="center" vertical="center"/>
    </xf>
    <xf numFmtId="164" fontId="4" fillId="0" borderId="11" xfId="0" applyNumberFormat="1" applyFont="1" applyFill="1" applyBorder="1" applyAlignment="1" applyProtection="1">
      <alignment horizontal="center" vertical="center"/>
    </xf>
    <xf numFmtId="164" fontId="2" fillId="0" borderId="47" xfId="0" applyNumberFormat="1" applyFont="1" applyFill="1" applyBorder="1" applyAlignment="1" applyProtection="1">
      <alignment horizontal="center" vertical="center"/>
    </xf>
    <xf numFmtId="164" fontId="2" fillId="0" borderId="49" xfId="0" applyNumberFormat="1" applyFont="1" applyFill="1" applyBorder="1" applyAlignment="1" applyProtection="1">
      <alignment horizontal="center" vertical="center"/>
    </xf>
    <xf numFmtId="164" fontId="2" fillId="0" borderId="65" xfId="0" applyNumberFormat="1" applyFont="1" applyFill="1" applyBorder="1" applyAlignment="1" applyProtection="1">
      <alignment horizontal="center" vertical="center"/>
    </xf>
    <xf numFmtId="164" fontId="2" fillId="0" borderId="125" xfId="0" applyNumberFormat="1" applyFont="1" applyFill="1" applyBorder="1" applyAlignment="1" applyProtection="1">
      <alignment horizontal="center" vertical="center"/>
    </xf>
    <xf numFmtId="164" fontId="2" fillId="0" borderId="53" xfId="0" applyNumberFormat="1" applyFont="1" applyFill="1" applyBorder="1" applyAlignment="1" applyProtection="1">
      <alignment horizontal="center" vertical="center"/>
    </xf>
    <xf numFmtId="164" fontId="4" fillId="0" borderId="55" xfId="0" applyNumberFormat="1" applyFont="1" applyFill="1" applyBorder="1" applyAlignment="1" applyProtection="1">
      <alignment horizontal="center" vertical="center"/>
    </xf>
    <xf numFmtId="164" fontId="2" fillId="0" borderId="1" xfId="0" applyNumberFormat="1" applyFont="1" applyFill="1" applyBorder="1" applyAlignment="1" applyProtection="1">
      <alignment horizontal="center" vertical="center" wrapText="1"/>
    </xf>
    <xf numFmtId="164" fontId="2" fillId="0" borderId="3" xfId="0" applyNumberFormat="1" applyFont="1" applyFill="1" applyBorder="1" applyAlignment="1" applyProtection="1">
      <alignment horizontal="center" vertical="top"/>
    </xf>
    <xf numFmtId="164" fontId="2" fillId="0" borderId="3" xfId="0" applyNumberFormat="1" applyFont="1" applyFill="1" applyBorder="1" applyAlignment="1" applyProtection="1">
      <alignment horizontal="center" vertical="center" wrapText="1"/>
    </xf>
    <xf numFmtId="164" fontId="2" fillId="0" borderId="5" xfId="0" applyNumberFormat="1" applyFont="1" applyFill="1" applyBorder="1" applyAlignment="1" applyProtection="1">
      <alignment horizontal="center" vertical="top"/>
    </xf>
    <xf numFmtId="164" fontId="2" fillId="0" borderId="5" xfId="0" applyNumberFormat="1" applyFont="1" applyFill="1" applyBorder="1" applyAlignment="1" applyProtection="1">
      <alignment horizontal="center" vertical="center" wrapText="1"/>
    </xf>
    <xf numFmtId="164" fontId="2" fillId="0" borderId="41" xfId="0" applyNumberFormat="1" applyFont="1" applyFill="1" applyBorder="1" applyAlignment="1" applyProtection="1">
      <alignment horizontal="center" vertical="center" wrapText="1"/>
    </xf>
    <xf numFmtId="164" fontId="2" fillId="0" borderId="43" xfId="0" applyNumberFormat="1" applyFont="1" applyFill="1" applyBorder="1" applyAlignment="1" applyProtection="1">
      <alignment horizontal="center" vertical="center" wrapText="1"/>
    </xf>
    <xf numFmtId="164" fontId="4" fillId="0" borderId="37" xfId="0" applyNumberFormat="1" applyFont="1" applyFill="1" applyBorder="1" applyAlignment="1" applyProtection="1">
      <alignment horizontal="center" vertical="center"/>
    </xf>
    <xf numFmtId="164" fontId="4" fillId="0" borderId="113" xfId="0" applyNumberFormat="1" applyFont="1" applyFill="1" applyBorder="1" applyAlignment="1" applyProtection="1">
      <alignment horizontal="center" vertical="center"/>
    </xf>
    <xf numFmtId="164" fontId="4" fillId="0" borderId="114" xfId="0" applyNumberFormat="1" applyFont="1" applyFill="1" applyBorder="1" applyAlignment="1" applyProtection="1">
      <alignment horizontal="center" vertical="center"/>
    </xf>
    <xf numFmtId="164" fontId="2" fillId="0" borderId="107" xfId="0" applyNumberFormat="1" applyFont="1" applyFill="1" applyBorder="1" applyAlignment="1" applyProtection="1">
      <alignment horizontal="center" vertical="top"/>
    </xf>
    <xf numFmtId="164" fontId="2" fillId="0" borderId="108" xfId="0" applyNumberFormat="1" applyFont="1" applyFill="1" applyBorder="1" applyAlignment="1" applyProtection="1">
      <alignment horizontal="center" vertical="top"/>
    </xf>
    <xf numFmtId="164" fontId="4" fillId="0" borderId="126" xfId="0" applyNumberFormat="1" applyFont="1" applyFill="1" applyBorder="1" applyAlignment="1" applyProtection="1">
      <alignment horizontal="center" vertical="center"/>
    </xf>
    <xf numFmtId="164" fontId="4" fillId="0" borderId="127" xfId="0" applyNumberFormat="1" applyFont="1" applyFill="1" applyBorder="1" applyAlignment="1" applyProtection="1">
      <alignment horizontal="center" vertical="center"/>
    </xf>
    <xf numFmtId="0" fontId="2" fillId="0" borderId="111" xfId="0" applyNumberFormat="1" applyFont="1" applyFill="1" applyBorder="1" applyAlignment="1" applyProtection="1">
      <alignment horizontal="center" vertical="center"/>
    </xf>
    <xf numFmtId="0" fontId="2" fillId="0" borderId="112" xfId="0" applyNumberFormat="1" applyFont="1" applyFill="1" applyBorder="1" applyAlignment="1" applyProtection="1">
      <alignment horizontal="center" vertical="center"/>
    </xf>
    <xf numFmtId="0" fontId="5" fillId="0" borderId="16" xfId="0" applyNumberFormat="1" applyFont="1" applyFill="1" applyBorder="1" applyAlignment="1" applyProtection="1">
      <alignment horizontal="center" vertical="top"/>
    </xf>
    <xf numFmtId="0" fontId="7" fillId="0" borderId="128" xfId="0" applyNumberFormat="1" applyFont="1" applyFill="1" applyBorder="1" applyAlignment="1" applyProtection="1">
      <alignment horizontal="center" vertical="top"/>
    </xf>
    <xf numFmtId="0" fontId="6" fillId="0" borderId="128" xfId="0" applyNumberFormat="1" applyFont="1" applyFill="1" applyBorder="1" applyAlignment="1" applyProtection="1">
      <alignment horizontal="left" vertical="top"/>
    </xf>
    <xf numFmtId="0" fontId="7" fillId="0" borderId="6" xfId="0" applyNumberFormat="1" applyFont="1" applyFill="1" applyBorder="1" applyAlignment="1" applyProtection="1">
      <alignment horizontal="left" vertical="top"/>
    </xf>
    <xf numFmtId="0" fontId="4" fillId="0" borderId="105" xfId="0" applyNumberFormat="1" applyFont="1" applyFill="1" applyBorder="1" applyAlignment="1" applyProtection="1">
      <alignment horizontal="left" vertical="top" wrapText="1"/>
    </xf>
    <xf numFmtId="0" fontId="4" fillId="0" borderId="14" xfId="0" applyNumberFormat="1" applyFont="1" applyFill="1" applyBorder="1" applyAlignment="1" applyProtection="1">
      <alignment horizontal="left" vertical="top"/>
    </xf>
    <xf numFmtId="0" fontId="4" fillId="0" borderId="106" xfId="0" applyNumberFormat="1" applyFont="1" applyFill="1" applyBorder="1" applyAlignment="1" applyProtection="1">
      <alignment horizontal="left" vertical="top" wrapText="1"/>
    </xf>
    <xf numFmtId="0" fontId="4" fillId="0" borderId="106" xfId="0" applyNumberFormat="1" applyFont="1" applyFill="1" applyBorder="1" applyAlignment="1" applyProtection="1">
      <alignment horizontal="center" vertical="top" wrapText="1"/>
    </xf>
    <xf numFmtId="0" fontId="7" fillId="0" borderId="61" xfId="0" applyNumberFormat="1" applyFont="1" applyFill="1" applyBorder="1" applyAlignment="1" applyProtection="1">
      <alignment horizontal="left" vertical="top"/>
    </xf>
    <xf numFmtId="0" fontId="4" fillId="0" borderId="54" xfId="0" applyNumberFormat="1" applyFont="1" applyFill="1" applyBorder="1" applyAlignment="1" applyProtection="1">
      <alignment horizontal="right" vertical="top" wrapText="1"/>
    </xf>
    <xf numFmtId="0" fontId="2" fillId="0" borderId="54" xfId="0" applyNumberFormat="1" applyFont="1" applyFill="1" applyBorder="1" applyAlignment="1" applyProtection="1">
      <alignment horizontal="center" vertical="top" wrapText="1"/>
    </xf>
    <xf numFmtId="3" fontId="4" fillId="0" borderId="79" xfId="0" applyNumberFormat="1" applyFont="1" applyFill="1" applyBorder="1" applyAlignment="1" applyProtection="1">
      <alignment horizontal="center" vertical="center"/>
    </xf>
    <xf numFmtId="3" fontId="4" fillId="0" borderId="55" xfId="0" applyNumberFormat="1" applyFont="1" applyFill="1" applyBorder="1" applyAlignment="1" applyProtection="1">
      <alignment horizontal="center" vertical="center"/>
    </xf>
    <xf numFmtId="0" fontId="2" fillId="0" borderId="76" xfId="0" applyFont="1" applyFill="1" applyBorder="1" applyAlignment="1">
      <alignment horizontal="center" vertical="center"/>
    </xf>
    <xf numFmtId="0" fontId="4" fillId="0" borderId="54" xfId="0" applyNumberFormat="1"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20" fillId="0" borderId="0" xfId="0" applyFont="1"/>
    <xf numFmtId="164" fontId="20" fillId="0" borderId="0" xfId="0" applyNumberFormat="1" applyFont="1"/>
    <xf numFmtId="0" fontId="20" fillId="0" borderId="0" xfId="0" applyNumberFormat="1" applyFont="1" applyFill="1" applyBorder="1" applyAlignment="1" applyProtection="1">
      <alignment horizontal="center" vertical="top" wrapText="1"/>
    </xf>
    <xf numFmtId="0" fontId="4" fillId="0" borderId="73" xfId="0" applyNumberFormat="1" applyFont="1" applyFill="1" applyBorder="1" applyAlignment="1" applyProtection="1">
      <alignment horizontal="left" vertical="center"/>
    </xf>
    <xf numFmtId="0" fontId="4" fillId="0" borderId="69" xfId="0" applyNumberFormat="1" applyFont="1" applyFill="1" applyBorder="1" applyAlignment="1" applyProtection="1">
      <alignment horizontal="left" vertical="center" wrapText="1"/>
    </xf>
    <xf numFmtId="0" fontId="4" fillId="0" borderId="69" xfId="0" applyFont="1" applyFill="1" applyBorder="1" applyAlignment="1" applyProtection="1">
      <alignment horizontal="center" vertical="center"/>
    </xf>
    <xf numFmtId="164" fontId="4" fillId="0" borderId="70" xfId="0" applyNumberFormat="1" applyFont="1" applyFill="1" applyBorder="1" applyAlignment="1">
      <alignment horizontal="center" vertical="center" wrapText="1"/>
    </xf>
    <xf numFmtId="0" fontId="4" fillId="0" borderId="61" xfId="0" applyFont="1" applyFill="1" applyBorder="1" applyAlignment="1">
      <alignment horizontal="left" vertical="center" wrapText="1"/>
    </xf>
    <xf numFmtId="0" fontId="4" fillId="0" borderId="54" xfId="0" applyFont="1" applyFill="1" applyBorder="1" applyAlignment="1">
      <alignment horizontal="left" vertical="center" wrapText="1"/>
    </xf>
    <xf numFmtId="164" fontId="4" fillId="0" borderId="60" xfId="0" applyNumberFormat="1" applyFont="1" applyFill="1" applyBorder="1" applyAlignment="1">
      <alignment horizontal="center" vertical="center" wrapText="1"/>
    </xf>
    <xf numFmtId="164" fontId="4" fillId="0" borderId="62" xfId="0" applyNumberFormat="1" applyFont="1" applyFill="1" applyBorder="1" applyAlignment="1">
      <alignment horizontal="center" vertical="center" wrapText="1"/>
    </xf>
    <xf numFmtId="164" fontId="4" fillId="0" borderId="78" xfId="0" applyNumberFormat="1" applyFont="1" applyFill="1" applyBorder="1" applyAlignment="1">
      <alignment horizontal="center" vertical="center" wrapText="1"/>
    </xf>
    <xf numFmtId="164" fontId="4" fillId="0" borderId="80" xfId="0" applyNumberFormat="1" applyFont="1" applyFill="1" applyBorder="1" applyAlignment="1">
      <alignment horizontal="center" vertical="center" wrapText="1"/>
    </xf>
    <xf numFmtId="0" fontId="2" fillId="0" borderId="84"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5" xfId="0" applyFont="1" applyFill="1" applyBorder="1" applyAlignment="1">
      <alignment horizontal="center" vertical="center" wrapText="1"/>
    </xf>
    <xf numFmtId="164" fontId="2" fillId="0" borderId="64" xfId="0" applyNumberFormat="1" applyFont="1" applyFill="1" applyBorder="1" applyAlignment="1">
      <alignment horizontal="center" vertical="center" wrapText="1"/>
    </xf>
    <xf numFmtId="164" fontId="2" fillId="0" borderId="16" xfId="0" applyNumberFormat="1" applyFont="1" applyFill="1" applyBorder="1" applyAlignment="1">
      <alignment horizontal="center" vertical="center" wrapText="1"/>
    </xf>
    <xf numFmtId="164" fontId="4" fillId="0" borderId="84" xfId="0" applyNumberFormat="1" applyFont="1" applyFill="1" applyBorder="1" applyAlignment="1" applyProtection="1">
      <alignment horizontal="center" vertical="center"/>
    </xf>
    <xf numFmtId="164" fontId="4" fillId="0" borderId="88" xfId="0" applyNumberFormat="1" applyFont="1" applyFill="1" applyBorder="1" applyAlignment="1" applyProtection="1">
      <alignment horizontal="center" vertical="center"/>
    </xf>
    <xf numFmtId="164" fontId="4" fillId="0" borderId="89" xfId="0" applyNumberFormat="1" applyFont="1" applyFill="1" applyBorder="1" applyAlignment="1" applyProtection="1">
      <alignment horizontal="center" vertical="center"/>
    </xf>
    <xf numFmtId="164" fontId="2" fillId="0" borderId="88" xfId="0" applyNumberFormat="1" applyFont="1" applyFill="1" applyBorder="1" applyAlignment="1">
      <alignment horizontal="center" vertical="center" wrapText="1"/>
    </xf>
    <xf numFmtId="164" fontId="2" fillId="0" borderId="89" xfId="0" applyNumberFormat="1" applyFont="1" applyFill="1" applyBorder="1" applyAlignment="1">
      <alignment horizontal="center" vertical="center" wrapText="1"/>
    </xf>
    <xf numFmtId="0" fontId="2" fillId="0" borderId="8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horizontal="center" vertical="center" wrapText="1"/>
    </xf>
    <xf numFmtId="164" fontId="2" fillId="0" borderId="17"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4" fillId="0" borderId="85" xfId="0" applyNumberFormat="1" applyFont="1" applyFill="1" applyBorder="1" applyAlignment="1" applyProtection="1">
      <alignment horizontal="center" vertical="center"/>
    </xf>
    <xf numFmtId="164" fontId="2" fillId="0" borderId="71" xfId="0" applyNumberFormat="1" applyFont="1" applyFill="1" applyBorder="1" applyAlignment="1">
      <alignment horizontal="center" vertical="center" wrapText="1"/>
    </xf>
    <xf numFmtId="164" fontId="2" fillId="0" borderId="90" xfId="0" applyNumberFormat="1" applyFont="1" applyFill="1" applyBorder="1" applyAlignment="1">
      <alignment horizontal="center" vertical="center" wrapText="1"/>
    </xf>
    <xf numFmtId="164" fontId="4" fillId="0" borderId="85" xfId="0" applyNumberFormat="1" applyFont="1" applyFill="1" applyBorder="1" applyAlignment="1">
      <alignment horizontal="center" vertical="center" wrapText="1"/>
    </xf>
    <xf numFmtId="0" fontId="2" fillId="0" borderId="86" xfId="0" applyFont="1" applyFill="1" applyBorder="1" applyAlignment="1">
      <alignment horizontal="left" vertical="center" wrapText="1"/>
    </xf>
    <xf numFmtId="0" fontId="2" fillId="0" borderId="96" xfId="0" applyFont="1" applyFill="1" applyBorder="1" applyAlignment="1">
      <alignment horizontal="left" vertical="center" wrapText="1"/>
    </xf>
    <xf numFmtId="0" fontId="2" fillId="0" borderId="96" xfId="0" applyFont="1" applyFill="1" applyBorder="1" applyAlignment="1">
      <alignment horizontal="center" vertical="center" wrapText="1"/>
    </xf>
    <xf numFmtId="164" fontId="2" fillId="0" borderId="95" xfId="0" applyNumberFormat="1" applyFont="1" applyFill="1" applyBorder="1" applyAlignment="1">
      <alignment horizontal="center" vertical="center" wrapText="1"/>
    </xf>
    <xf numFmtId="164" fontId="2" fillId="0" borderId="15" xfId="0" applyNumberFormat="1" applyFont="1" applyFill="1" applyBorder="1" applyAlignment="1">
      <alignment horizontal="center" vertical="center" wrapText="1"/>
    </xf>
    <xf numFmtId="164" fontId="4" fillId="0" borderId="86" xfId="0" applyNumberFormat="1" applyFont="1" applyFill="1" applyBorder="1" applyAlignment="1">
      <alignment horizontal="center" vertical="center" wrapText="1"/>
    </xf>
    <xf numFmtId="164" fontId="4" fillId="0" borderId="91" xfId="0" applyNumberFormat="1" applyFont="1" applyFill="1" applyBorder="1" applyAlignment="1" applyProtection="1">
      <alignment horizontal="center" vertical="center"/>
    </xf>
    <xf numFmtId="164" fontId="4" fillId="0" borderId="92" xfId="0" applyNumberFormat="1" applyFont="1" applyFill="1" applyBorder="1" applyAlignment="1" applyProtection="1">
      <alignment horizontal="center" vertical="center"/>
    </xf>
    <xf numFmtId="164" fontId="2" fillId="0" borderId="91" xfId="0" applyNumberFormat="1" applyFont="1" applyFill="1" applyBorder="1" applyAlignment="1">
      <alignment horizontal="center" vertical="center" wrapText="1"/>
    </xf>
    <xf numFmtId="164" fontId="2" fillId="0" borderId="92" xfId="0" applyNumberFormat="1" applyFont="1" applyFill="1" applyBorder="1" applyAlignment="1">
      <alignment horizontal="center" vertical="center" wrapText="1"/>
    </xf>
    <xf numFmtId="0" fontId="2" fillId="0" borderId="54" xfId="0" applyFont="1" applyFill="1" applyBorder="1" applyAlignment="1">
      <alignment horizontal="center" vertical="center" wrapText="1"/>
    </xf>
    <xf numFmtId="164" fontId="4" fillId="0" borderId="83" xfId="0" applyNumberFormat="1" applyFont="1" applyFill="1" applyBorder="1" applyAlignment="1">
      <alignment horizontal="center" vertical="center" wrapText="1"/>
    </xf>
    <xf numFmtId="164" fontId="4" fillId="0" borderId="78" xfId="1" applyNumberFormat="1" applyFont="1" applyFill="1" applyBorder="1" applyAlignment="1" applyProtection="1">
      <alignment horizontal="center" vertical="center"/>
      <protection locked="0"/>
    </xf>
    <xf numFmtId="164" fontId="4" fillId="0" borderId="80" xfId="1" applyNumberFormat="1" applyFont="1" applyFill="1" applyBorder="1" applyAlignment="1" applyProtection="1">
      <alignment horizontal="center" vertical="center"/>
      <protection locked="0"/>
    </xf>
    <xf numFmtId="164" fontId="4" fillId="0" borderId="64" xfId="0" applyNumberFormat="1" applyFont="1" applyFill="1" applyBorder="1" applyAlignment="1">
      <alignment horizontal="center" vertical="center" wrapText="1"/>
    </xf>
    <xf numFmtId="164" fontId="4" fillId="0" borderId="84" xfId="0" applyNumberFormat="1" applyFont="1" applyFill="1" applyBorder="1" applyAlignment="1">
      <alignment horizontal="center" vertical="center" wrapText="1"/>
    </xf>
    <xf numFmtId="0" fontId="21" fillId="0" borderId="19" xfId="0" applyFont="1" applyFill="1" applyBorder="1" applyAlignment="1">
      <alignment horizontal="right" vertical="center" wrapText="1"/>
    </xf>
    <xf numFmtId="164" fontId="21" fillId="0" borderId="17" xfId="0" applyNumberFormat="1" applyFont="1" applyFill="1" applyBorder="1" applyAlignment="1">
      <alignment horizontal="right" vertical="center" wrapText="1"/>
    </xf>
    <xf numFmtId="164" fontId="21" fillId="0" borderId="13" xfId="0" applyNumberFormat="1" applyFont="1" applyFill="1" applyBorder="1" applyAlignment="1">
      <alignment horizontal="right" vertical="center" wrapText="1"/>
    </xf>
    <xf numFmtId="164" fontId="19" fillId="0" borderId="85" xfId="0" applyNumberFormat="1" applyFont="1" applyFill="1" applyBorder="1" applyAlignment="1">
      <alignment horizontal="right" vertical="center" wrapText="1"/>
    </xf>
    <xf numFmtId="164" fontId="21" fillId="0" borderId="71" xfId="0" applyNumberFormat="1" applyFont="1" applyFill="1" applyBorder="1" applyAlignment="1">
      <alignment horizontal="right" vertical="center" wrapText="1"/>
    </xf>
    <xf numFmtId="164" fontId="21" fillId="0" borderId="90" xfId="0" applyNumberFormat="1" applyFont="1" applyFill="1" applyBorder="1" applyAlignment="1">
      <alignment horizontal="right" vertical="center" wrapText="1"/>
    </xf>
    <xf numFmtId="49" fontId="2" fillId="0" borderId="54" xfId="0" applyNumberFormat="1" applyFont="1" applyFill="1" applyBorder="1" applyAlignment="1">
      <alignment horizontal="center" vertical="center"/>
    </xf>
    <xf numFmtId="164" fontId="4" fillId="0" borderId="62" xfId="0" applyNumberFormat="1" applyFont="1" applyFill="1" applyBorder="1" applyAlignment="1" applyProtection="1">
      <alignment horizontal="center" vertical="center"/>
    </xf>
    <xf numFmtId="0" fontId="2" fillId="0" borderId="98" xfId="0" applyNumberFormat="1" applyFont="1" applyFill="1" applyBorder="1" applyAlignment="1" applyProtection="1">
      <alignment horizontal="left" vertical="center"/>
    </xf>
    <xf numFmtId="0" fontId="2" fillId="0" borderId="68" xfId="0" applyNumberFormat="1" applyFont="1" applyFill="1" applyBorder="1" applyAlignment="1" applyProtection="1">
      <alignment horizontal="left" vertical="center" wrapText="1"/>
    </xf>
    <xf numFmtId="0" fontId="2" fillId="0" borderId="68" xfId="0" applyFont="1" applyFill="1" applyBorder="1" applyAlignment="1" applyProtection="1">
      <alignment horizontal="center" vertical="center"/>
    </xf>
    <xf numFmtId="164" fontId="2" fillId="0" borderId="99" xfId="0" applyNumberFormat="1" applyFont="1" applyFill="1" applyBorder="1" applyAlignment="1" applyProtection="1">
      <alignment horizontal="center" vertical="center"/>
    </xf>
    <xf numFmtId="164" fontId="2" fillId="0" borderId="31" xfId="0" applyNumberFormat="1" applyFont="1" applyFill="1" applyBorder="1" applyAlignment="1" applyProtection="1">
      <alignment horizontal="center" vertical="center"/>
    </xf>
    <xf numFmtId="164" fontId="2" fillId="0" borderId="100" xfId="0" applyNumberFormat="1" applyFont="1" applyFill="1" applyBorder="1" applyAlignment="1" applyProtection="1">
      <alignment horizontal="center" vertical="center"/>
    </xf>
    <xf numFmtId="164" fontId="2" fillId="0" borderId="101" xfId="0" applyNumberFormat="1" applyFont="1" applyFill="1" applyBorder="1" applyAlignment="1" applyProtection="1">
      <alignment horizontal="center" vertical="center"/>
    </xf>
    <xf numFmtId="49" fontId="4" fillId="0" borderId="54" xfId="0" applyNumberFormat="1" applyFont="1" applyFill="1" applyBorder="1" applyAlignment="1">
      <alignment horizontal="center" vertical="center"/>
    </xf>
    <xf numFmtId="0" fontId="2" fillId="0" borderId="74" xfId="0" applyFont="1" applyFill="1" applyBorder="1" applyAlignment="1">
      <alignment horizontal="center" vertical="center"/>
    </xf>
    <xf numFmtId="164" fontId="2" fillId="0" borderId="65" xfId="0" applyNumberFormat="1" applyFont="1" applyFill="1" applyBorder="1" applyAlignment="1">
      <alignment horizontal="center" vertical="center" wrapText="1"/>
    </xf>
    <xf numFmtId="0" fontId="2" fillId="0" borderId="105" xfId="0" applyFont="1" applyFill="1" applyBorder="1" applyAlignment="1">
      <alignment horizontal="left" vertical="center" wrapText="1"/>
    </xf>
    <xf numFmtId="164" fontId="2" fillId="0" borderId="117" xfId="0" applyNumberFormat="1" applyFont="1" applyFill="1" applyBorder="1" applyAlignment="1">
      <alignment horizontal="center" vertical="center" wrapText="1"/>
    </xf>
    <xf numFmtId="164" fontId="2" fillId="0" borderId="123" xfId="0" applyNumberFormat="1" applyFont="1" applyFill="1" applyBorder="1" applyAlignment="1">
      <alignment horizontal="center" vertical="center" wrapText="1"/>
    </xf>
    <xf numFmtId="164" fontId="2" fillId="0" borderId="47" xfId="0" applyNumberFormat="1" applyFont="1" applyFill="1" applyBorder="1" applyAlignment="1">
      <alignment horizontal="center" vertical="center" wrapText="1"/>
    </xf>
    <xf numFmtId="164" fontId="2" fillId="0" borderId="49" xfId="0" applyNumberFormat="1" applyFont="1" applyFill="1" applyBorder="1" applyAlignment="1">
      <alignment horizontal="center" vertical="center" wrapText="1"/>
    </xf>
    <xf numFmtId="164" fontId="2" fillId="0" borderId="109" xfId="0" applyNumberFormat="1" applyFont="1" applyFill="1" applyBorder="1" applyAlignment="1">
      <alignment horizontal="center" vertical="center" wrapText="1"/>
    </xf>
    <xf numFmtId="164" fontId="2" fillId="0" borderId="110" xfId="0" applyNumberFormat="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75" xfId="0" applyFont="1" applyFill="1" applyBorder="1" applyAlignment="1">
      <alignment horizontal="center" vertical="center"/>
    </xf>
    <xf numFmtId="164" fontId="2" fillId="0" borderId="34" xfId="0" applyNumberFormat="1" applyFont="1" applyFill="1" applyBorder="1" applyAlignment="1">
      <alignment horizontal="center" vertical="center" wrapText="1"/>
    </xf>
    <xf numFmtId="164" fontId="4" fillId="0" borderId="54" xfId="0" applyNumberFormat="1" applyFont="1" applyFill="1" applyBorder="1" applyAlignment="1" applyProtection="1">
      <alignment horizontal="center" vertical="center"/>
    </xf>
    <xf numFmtId="0" fontId="2" fillId="0" borderId="104" xfId="0" applyFont="1" applyFill="1" applyBorder="1" applyAlignment="1">
      <alignment horizontal="center" vertical="center"/>
    </xf>
    <xf numFmtId="164" fontId="2" fillId="0" borderId="84" xfId="0" applyNumberFormat="1" applyFont="1" applyFill="1" applyBorder="1" applyAlignment="1">
      <alignment horizontal="center" vertical="center"/>
    </xf>
    <xf numFmtId="164" fontId="2" fillId="0" borderId="85" xfId="0" applyNumberFormat="1" applyFont="1" applyFill="1" applyBorder="1" applyAlignment="1">
      <alignment horizontal="center" vertical="center"/>
    </xf>
    <xf numFmtId="0" fontId="2" fillId="0" borderId="104" xfId="0" applyNumberFormat="1" applyFont="1" applyFill="1" applyBorder="1" applyAlignment="1" applyProtection="1">
      <alignment horizontal="center" vertical="center" wrapText="1"/>
    </xf>
    <xf numFmtId="164" fontId="2" fillId="0" borderId="0" xfId="0" applyNumberFormat="1" applyFont="1" applyFill="1" applyAlignment="1">
      <alignment horizontal="center" vertical="center"/>
    </xf>
    <xf numFmtId="0" fontId="2" fillId="0" borderId="104" xfId="0" applyFont="1" applyFill="1" applyBorder="1" applyAlignment="1">
      <alignment horizontal="left" vertical="center" wrapText="1"/>
    </xf>
    <xf numFmtId="164" fontId="4" fillId="0" borderId="63" xfId="0" applyNumberFormat="1" applyFont="1" applyFill="1" applyBorder="1" applyAlignment="1" applyProtection="1">
      <alignment horizontal="center" vertical="center"/>
    </xf>
    <xf numFmtId="0" fontId="4" fillId="0" borderId="54" xfId="0" applyFont="1" applyFill="1" applyBorder="1" applyAlignment="1">
      <alignment horizontal="center" vertical="center" wrapText="1"/>
    </xf>
    <xf numFmtId="164" fontId="4" fillId="0" borderId="102" xfId="0" applyNumberFormat="1" applyFont="1" applyFill="1" applyBorder="1" applyAlignment="1">
      <alignment horizontal="center" vertical="center" wrapText="1"/>
    </xf>
    <xf numFmtId="164" fontId="4" fillId="0" borderId="59" xfId="0" applyNumberFormat="1" applyFont="1" applyFill="1" applyBorder="1" applyAlignment="1">
      <alignment horizontal="center" vertical="center" wrapText="1"/>
    </xf>
    <xf numFmtId="164" fontId="4" fillId="0" borderId="103" xfId="0" applyNumberFormat="1" applyFont="1" applyFill="1" applyBorder="1" applyAlignment="1">
      <alignment horizontal="center" vertical="center" wrapText="1"/>
    </xf>
    <xf numFmtId="164" fontId="4" fillId="0" borderId="77" xfId="0" applyNumberFormat="1" applyFont="1" applyFill="1" applyBorder="1" applyAlignment="1">
      <alignment horizontal="center" vertical="center" wrapText="1"/>
    </xf>
    <xf numFmtId="164" fontId="4" fillId="0" borderId="7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06" xfId="0" applyFont="1" applyFill="1" applyBorder="1" applyAlignment="1">
      <alignment horizontal="left" vertical="center" wrapText="1"/>
    </xf>
    <xf numFmtId="164" fontId="2" fillId="0" borderId="66"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4" fontId="2" fillId="0" borderId="107" xfId="0" applyNumberFormat="1" applyFont="1" applyFill="1" applyBorder="1" applyAlignment="1">
      <alignment horizontal="center" vertical="center" wrapText="1"/>
    </xf>
    <xf numFmtId="164" fontId="2" fillId="0" borderId="108"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164" fontId="2" fillId="0" borderId="2" xfId="0" applyNumberFormat="1" applyFont="1" applyFill="1" applyBorder="1" applyAlignment="1">
      <alignment horizontal="center" vertical="center" wrapText="1"/>
    </xf>
    <xf numFmtId="164" fontId="4" fillId="0" borderId="61" xfId="0" applyNumberFormat="1" applyFont="1" applyFill="1" applyBorder="1" applyAlignment="1">
      <alignment horizontal="center" vertical="center" wrapText="1"/>
    </xf>
    <xf numFmtId="164" fontId="4" fillId="0" borderId="54" xfId="0" applyNumberFormat="1" applyFont="1" applyFill="1" applyBorder="1" applyAlignment="1">
      <alignment horizontal="center" vertical="center" wrapText="1"/>
    </xf>
    <xf numFmtId="164" fontId="2" fillId="0" borderId="102"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104"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4" fontId="2" fillId="0" borderId="41" xfId="0" applyNumberFormat="1" applyFont="1" applyFill="1" applyBorder="1" applyAlignment="1">
      <alignment horizontal="center" vertical="center" wrapText="1"/>
    </xf>
    <xf numFmtId="164" fontId="2" fillId="0" borderId="43"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2" fillId="0" borderId="105" xfId="0" applyFont="1" applyFill="1" applyBorder="1" applyAlignment="1">
      <alignment horizontal="center" vertical="center" wrapText="1"/>
    </xf>
    <xf numFmtId="0" fontId="2" fillId="0" borderId="110" xfId="0" applyFont="1" applyFill="1" applyBorder="1" applyAlignment="1">
      <alignment horizontal="left" vertical="center" wrapText="1"/>
    </xf>
    <xf numFmtId="0" fontId="2" fillId="0" borderId="75" xfId="0" applyFont="1" applyFill="1" applyBorder="1" applyAlignment="1">
      <alignment horizontal="left" vertical="center"/>
    </xf>
    <xf numFmtId="164" fontId="2" fillId="0" borderId="35" xfId="0" applyNumberFormat="1" applyFont="1" applyFill="1" applyBorder="1" applyAlignment="1">
      <alignment horizontal="center" vertical="center" wrapText="1"/>
    </xf>
    <xf numFmtId="164" fontId="2" fillId="0" borderId="39"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17" fillId="0" borderId="0" xfId="1" applyFont="1"/>
    <xf numFmtId="0" fontId="8" fillId="0" borderId="0" xfId="1" applyFont="1"/>
    <xf numFmtId="0" fontId="22" fillId="0" borderId="0" xfId="1" applyFont="1" applyAlignment="1">
      <alignment horizontal="center"/>
    </xf>
    <xf numFmtId="0" fontId="18" fillId="0" borderId="0" xfId="1" applyFont="1"/>
    <xf numFmtId="0" fontId="23" fillId="0" borderId="0" xfId="1" applyFont="1"/>
    <xf numFmtId="0" fontId="24" fillId="0" borderId="0" xfId="1" applyFont="1"/>
    <xf numFmtId="0" fontId="24" fillId="0" borderId="0" xfId="1" applyFont="1" applyAlignment="1">
      <alignment horizontal="center"/>
    </xf>
    <xf numFmtId="0" fontId="25" fillId="0" borderId="0" xfId="1" applyFont="1"/>
    <xf numFmtId="0" fontId="26" fillId="0" borderId="0" xfId="1" applyFont="1"/>
    <xf numFmtId="0" fontId="17" fillId="0" borderId="0" xfId="1" applyFont="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17" fillId="3" borderId="0" xfId="1" applyFont="1" applyFill="1" applyBorder="1" applyAlignment="1" applyProtection="1">
      <alignment horizontal="left" vertical="center"/>
      <protection locked="0"/>
    </xf>
    <xf numFmtId="0" fontId="8" fillId="3" borderId="0" xfId="1" applyFont="1" applyFill="1" applyBorder="1" applyAlignment="1" applyProtection="1">
      <alignment horizontal="left" vertical="center"/>
      <protection locked="0"/>
    </xf>
    <xf numFmtId="0" fontId="22" fillId="0" borderId="0" xfId="1" applyFont="1"/>
    <xf numFmtId="0" fontId="24" fillId="3" borderId="0" xfId="1" applyFont="1" applyFill="1" applyBorder="1" applyAlignment="1" applyProtection="1">
      <alignment horizontal="left" vertical="center"/>
      <protection locked="0"/>
    </xf>
    <xf numFmtId="0" fontId="17" fillId="3" borderId="0" xfId="1" applyNumberFormat="1" applyFont="1" applyFill="1" applyBorder="1" applyAlignment="1" applyProtection="1">
      <alignment horizontal="left" vertical="center" wrapText="1"/>
      <protection locked="0"/>
    </xf>
    <xf numFmtId="49" fontId="8" fillId="3" borderId="58" xfId="1" applyNumberFormat="1" applyFont="1" applyFill="1" applyBorder="1" applyAlignment="1" applyProtection="1">
      <alignment horizontal="left" vertical="center"/>
      <protection locked="0"/>
    </xf>
    <xf numFmtId="0" fontId="28" fillId="3" borderId="0" xfId="1" applyFont="1" applyFill="1" applyBorder="1" applyAlignment="1" applyProtection="1">
      <alignment horizontal="left" vertical="center"/>
      <protection locked="0"/>
    </xf>
    <xf numFmtId="49" fontId="22" fillId="3" borderId="58" xfId="1" applyNumberFormat="1" applyFont="1" applyFill="1" applyBorder="1" applyAlignment="1" applyProtection="1">
      <alignment horizontal="left" vertical="center"/>
      <protection locked="0"/>
    </xf>
    <xf numFmtId="0" fontId="24" fillId="3" borderId="0" xfId="1" applyFont="1" applyFill="1" applyBorder="1" applyAlignment="1" applyProtection="1">
      <alignment horizontal="left" vertical="center"/>
      <protection locked="0"/>
    </xf>
    <xf numFmtId="0" fontId="17" fillId="3" borderId="58" xfId="1" applyNumberFormat="1" applyFont="1" applyFill="1" applyBorder="1" applyAlignment="1" applyProtection="1">
      <alignment horizontal="left" vertical="center" wrapText="1"/>
      <protection locked="0"/>
    </xf>
    <xf numFmtId="0" fontId="27" fillId="0" borderId="0" xfId="1" applyFont="1" applyAlignment="1" applyProtection="1">
      <alignment horizontal="left" vertical="top"/>
      <protection locked="0"/>
    </xf>
    <xf numFmtId="14" fontId="8" fillId="3" borderId="58" xfId="1" applyNumberFormat="1" applyFont="1" applyFill="1" applyBorder="1" applyAlignment="1" applyProtection="1">
      <alignment horizontal="left" vertical="center"/>
      <protection locked="0"/>
    </xf>
    <xf numFmtId="0" fontId="8" fillId="3" borderId="58" xfId="1" applyNumberFormat="1" applyFont="1" applyFill="1" applyBorder="1" applyAlignment="1" applyProtection="1">
      <alignment horizontal="left" vertical="center"/>
      <protection locked="0"/>
    </xf>
    <xf numFmtId="0" fontId="22" fillId="3" borderId="0" xfId="1" applyFont="1" applyFill="1" applyBorder="1" applyAlignment="1" applyProtection="1">
      <alignment horizontal="right" vertical="center"/>
      <protection locked="0"/>
    </xf>
    <xf numFmtId="0" fontId="27" fillId="3" borderId="0" xfId="1" applyFont="1" applyFill="1" applyBorder="1" applyAlignment="1" applyProtection="1">
      <alignment horizontal="center" vertical="top"/>
      <protection locked="0"/>
    </xf>
    <xf numFmtId="0" fontId="24" fillId="0" borderId="0" xfId="1" applyFont="1" applyAlignment="1" applyProtection="1">
      <alignment horizontal="center" vertical="center"/>
      <protection locked="0"/>
    </xf>
    <xf numFmtId="0" fontId="22" fillId="0" borderId="0" xfId="1" applyFont="1" applyAlignment="1" applyProtection="1">
      <alignment horizontal="center" vertical="top"/>
      <protection locked="0"/>
    </xf>
    <xf numFmtId="0" fontId="22" fillId="0" borderId="0" xfId="1" applyFont="1" applyAlignment="1" applyProtection="1">
      <alignment horizontal="center" vertical="center"/>
      <protection locked="0"/>
    </xf>
    <xf numFmtId="49" fontId="1" fillId="3" borderId="58" xfId="1" applyNumberFormat="1" applyFont="1" applyFill="1" applyBorder="1" applyAlignment="1" applyProtection="1">
      <alignment horizontal="center" vertical="center"/>
      <protection locked="0"/>
    </xf>
    <xf numFmtId="0" fontId="1" fillId="3" borderId="58" xfId="1"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center" vertical="center" textRotation="90"/>
    </xf>
    <xf numFmtId="0" fontId="4" fillId="0" borderId="2" xfId="0" applyNumberFormat="1" applyFont="1" applyFill="1" applyBorder="1" applyAlignment="1" applyProtection="1">
      <alignment horizontal="center" vertical="center" textRotation="90"/>
    </xf>
    <xf numFmtId="0" fontId="4"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center" vertical="top" wrapText="1"/>
    </xf>
    <xf numFmtId="0" fontId="4" fillId="0" borderId="5"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4" fillId="0" borderId="6" xfId="0" applyNumberFormat="1" applyFont="1" applyFill="1" applyBorder="1" applyAlignment="1" applyProtection="1">
      <alignment horizontal="center" vertical="top" wrapText="1"/>
    </xf>
    <xf numFmtId="0" fontId="4" fillId="0" borderId="7"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11"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textRotation="90" wrapText="1"/>
    </xf>
    <xf numFmtId="0" fontId="4" fillId="0" borderId="2" xfId="0" applyNumberFormat="1" applyFont="1" applyFill="1" applyBorder="1" applyAlignment="1" applyProtection="1">
      <alignment horizontal="center" textRotation="90" wrapText="1"/>
    </xf>
    <xf numFmtId="0" fontId="2" fillId="0" borderId="1" xfId="0" applyNumberFormat="1" applyFont="1" applyFill="1" applyBorder="1" applyAlignment="1" applyProtection="1">
      <alignment horizontal="center" vertical="top"/>
    </xf>
    <xf numFmtId="0" fontId="2" fillId="0" borderId="13"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center" wrapText="1"/>
    </xf>
    <xf numFmtId="0" fontId="2" fillId="0" borderId="5" xfId="0" applyNumberFormat="1" applyFont="1" applyFill="1" applyBorder="1" applyAlignment="1" applyProtection="1">
      <alignment horizontal="center" vertical="top"/>
    </xf>
    <xf numFmtId="0" fontId="4" fillId="0" borderId="109"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left" vertical="top"/>
    </xf>
    <xf numFmtId="0" fontId="4" fillId="0" borderId="116" xfId="0" applyNumberFormat="1" applyFont="1" applyFill="1" applyBorder="1" applyAlignment="1" applyProtection="1">
      <alignment horizontal="left" vertical="top"/>
    </xf>
    <xf numFmtId="0" fontId="4" fillId="0" borderId="117" xfId="0" applyNumberFormat="1" applyFont="1" applyFill="1" applyBorder="1" applyAlignment="1" applyProtection="1">
      <alignment horizontal="left" vertical="top"/>
    </xf>
    <xf numFmtId="0" fontId="4" fillId="0" borderId="118" xfId="0" applyNumberFormat="1" applyFont="1" applyFill="1" applyBorder="1" applyAlignment="1" applyProtection="1">
      <alignment horizontal="left" vertical="top"/>
    </xf>
    <xf numFmtId="0" fontId="5" fillId="0" borderId="65" xfId="0" applyNumberFormat="1" applyFont="1" applyFill="1" applyBorder="1" applyAlignment="1" applyProtection="1">
      <alignment horizontal="center" vertical="top" wrapText="1"/>
    </xf>
    <xf numFmtId="0" fontId="2" fillId="0" borderId="121" xfId="0" applyNumberFormat="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xf>
    <xf numFmtId="0" fontId="2" fillId="0" borderId="67" xfId="0" applyNumberFormat="1" applyFont="1" applyFill="1" applyBorder="1" applyAlignment="1" applyProtection="1">
      <alignment horizontal="center" vertical="top"/>
    </xf>
    <xf numFmtId="0" fontId="4" fillId="0" borderId="39" xfId="0" applyNumberFormat="1" applyFont="1" applyFill="1" applyBorder="1" applyAlignment="1" applyProtection="1">
      <alignment horizontal="center" vertical="center" textRotation="90"/>
    </xf>
    <xf numFmtId="0" fontId="4" fillId="0" borderId="43" xfId="0" applyNumberFormat="1" applyFont="1" applyFill="1" applyBorder="1" applyAlignment="1" applyProtection="1">
      <alignment horizontal="center" vertical="center" textRotation="90"/>
    </xf>
    <xf numFmtId="0" fontId="4" fillId="0" borderId="49" xfId="0" applyNumberFormat="1" applyFont="1" applyFill="1" applyBorder="1" applyAlignment="1" applyProtection="1">
      <alignment horizontal="center" vertical="center" textRotation="90"/>
    </xf>
    <xf numFmtId="0" fontId="4" fillId="0" borderId="35" xfId="0" applyNumberFormat="1" applyFont="1" applyFill="1" applyBorder="1" applyAlignment="1" applyProtection="1">
      <alignment horizontal="left" vertical="center"/>
    </xf>
    <xf numFmtId="0" fontId="4" fillId="0" borderId="37" xfId="0" applyNumberFormat="1" applyFont="1" applyFill="1" applyBorder="1" applyAlignment="1" applyProtection="1">
      <alignment horizontal="left" vertical="center"/>
    </xf>
    <xf numFmtId="0" fontId="4" fillId="0" borderId="41" xfId="0" applyNumberFormat="1" applyFont="1" applyFill="1" applyBorder="1" applyAlignment="1" applyProtection="1">
      <alignment horizontal="left" vertical="top"/>
    </xf>
    <xf numFmtId="0" fontId="4" fillId="0" borderId="1" xfId="0" applyNumberFormat="1" applyFont="1" applyFill="1" applyBorder="1" applyAlignment="1" applyProtection="1">
      <alignment horizontal="left" vertical="top"/>
    </xf>
    <xf numFmtId="0" fontId="4" fillId="0" borderId="41" xfId="0" applyNumberFormat="1" applyFont="1" applyFill="1" applyBorder="1" applyAlignment="1" applyProtection="1">
      <alignment horizontal="left" vertical="top" wrapText="1"/>
    </xf>
    <xf numFmtId="0" fontId="4" fillId="0" borderId="1" xfId="0" applyNumberFormat="1" applyFont="1" applyFill="1" applyBorder="1" applyAlignment="1" applyProtection="1">
      <alignment horizontal="left" vertical="top" wrapText="1"/>
    </xf>
    <xf numFmtId="0" fontId="6" fillId="0" borderId="41" xfId="0" applyNumberFormat="1" applyFont="1" applyFill="1" applyBorder="1" applyAlignment="1" applyProtection="1">
      <alignment horizontal="center" vertical="top"/>
    </xf>
    <xf numFmtId="0" fontId="6" fillId="0" borderId="42" xfId="0" applyNumberFormat="1" applyFont="1" applyFill="1" applyBorder="1" applyAlignment="1" applyProtection="1">
      <alignment horizontal="center" vertical="top"/>
    </xf>
    <xf numFmtId="0" fontId="6" fillId="0" borderId="45" xfId="0" applyNumberFormat="1" applyFont="1" applyFill="1" applyBorder="1" applyAlignment="1" applyProtection="1">
      <alignment horizontal="center" vertical="top"/>
    </xf>
    <xf numFmtId="0" fontId="6" fillId="0" borderId="46" xfId="0" applyNumberFormat="1" applyFont="1" applyFill="1" applyBorder="1" applyAlignment="1" applyProtection="1">
      <alignment horizontal="center" vertical="top"/>
    </xf>
    <xf numFmtId="0" fontId="5" fillId="0" borderId="27" xfId="0" applyNumberFormat="1" applyFont="1" applyFill="1" applyBorder="1" applyAlignment="1" applyProtection="1">
      <alignment horizontal="center" vertical="center" wrapText="1" shrinkToFit="1"/>
    </xf>
    <xf numFmtId="0" fontId="5" fillId="0" borderId="23" xfId="0" applyNumberFormat="1" applyFont="1" applyFill="1" applyBorder="1" applyAlignment="1" applyProtection="1">
      <alignment horizontal="center" vertical="center" textRotation="90"/>
    </xf>
    <xf numFmtId="0" fontId="7" fillId="0" borderId="22" xfId="0" applyNumberFormat="1" applyFont="1" applyFill="1" applyBorder="1" applyAlignment="1" applyProtection="1">
      <alignment horizontal="center" vertical="center"/>
    </xf>
    <xf numFmtId="0" fontId="7" fillId="0" borderId="23" xfId="0" applyNumberFormat="1" applyFont="1" applyFill="1" applyBorder="1" applyAlignment="1" applyProtection="1">
      <alignment horizontal="center" vertical="center" textRotation="90"/>
    </xf>
    <xf numFmtId="0" fontId="7" fillId="0" borderId="24" xfId="0" applyNumberFormat="1" applyFont="1" applyFill="1" applyBorder="1" applyAlignment="1" applyProtection="1">
      <alignment horizontal="center" vertical="center" textRotation="90"/>
    </xf>
    <xf numFmtId="0" fontId="7" fillId="0" borderId="24" xfId="0" applyNumberFormat="1" applyFont="1" applyFill="1" applyBorder="1" applyAlignment="1" applyProtection="1">
      <alignment horizontal="center" vertical="center"/>
    </xf>
    <xf numFmtId="0" fontId="6" fillId="0" borderId="35" xfId="0" applyNumberFormat="1" applyFont="1" applyFill="1" applyBorder="1" applyAlignment="1" applyProtection="1">
      <alignment horizontal="center" vertical="top"/>
    </xf>
    <xf numFmtId="0" fontId="6" fillId="0" borderId="36" xfId="0" applyNumberFormat="1" applyFont="1" applyFill="1" applyBorder="1" applyAlignment="1" applyProtection="1">
      <alignment horizontal="center" vertical="top"/>
    </xf>
    <xf numFmtId="0" fontId="3" fillId="0" borderId="20" xfId="0" applyNumberFormat="1" applyFont="1" applyFill="1" applyBorder="1" applyAlignment="1" applyProtection="1">
      <alignment horizontal="center" vertical="center"/>
    </xf>
    <xf numFmtId="0" fontId="3" fillId="0" borderId="20" xfId="0" applyNumberFormat="1" applyFont="1" applyFill="1" applyBorder="1" applyAlignment="1" applyProtection="1">
      <alignment horizontal="center" vertical="top" wrapText="1"/>
    </xf>
    <xf numFmtId="0" fontId="7" fillId="0" borderId="21" xfId="0" applyNumberFormat="1" applyFont="1" applyFill="1" applyBorder="1" applyAlignment="1" applyProtection="1">
      <alignment horizontal="center" vertical="top" textRotation="90" wrapText="1"/>
    </xf>
    <xf numFmtId="0" fontId="7" fillId="0" borderId="33" xfId="0" applyNumberFormat="1" applyFont="1" applyFill="1" applyBorder="1" applyAlignment="1" applyProtection="1">
      <alignment horizontal="center" vertical="top" textRotation="90" wrapText="1"/>
    </xf>
    <xf numFmtId="0" fontId="5" fillId="0" borderId="26" xfId="0" applyNumberFormat="1" applyFont="1" applyFill="1" applyBorder="1" applyAlignment="1" applyProtection="1">
      <alignment horizontal="center" vertical="center" textRotation="90"/>
    </xf>
    <xf numFmtId="0" fontId="5" fillId="0" borderId="29" xfId="0" applyNumberFormat="1" applyFont="1" applyFill="1" applyBorder="1" applyAlignment="1" applyProtection="1">
      <alignment horizontal="center" vertical="center" textRotation="90" wrapText="1"/>
    </xf>
    <xf numFmtId="0" fontId="5" fillId="0" borderId="30" xfId="0" applyNumberFormat="1" applyFont="1" applyFill="1" applyBorder="1" applyAlignment="1" applyProtection="1">
      <alignment horizontal="center" vertical="center" textRotation="90" wrapText="1"/>
    </xf>
    <xf numFmtId="0" fontId="5" fillId="0" borderId="26" xfId="0" applyNumberFormat="1" applyFont="1" applyFill="1" applyBorder="1" applyAlignment="1" applyProtection="1">
      <alignment horizontal="center" vertical="center" textRotation="90" wrapText="1"/>
    </xf>
    <xf numFmtId="0" fontId="2" fillId="0" borderId="0" xfId="0" applyNumberFormat="1" applyFont="1" applyFill="1" applyBorder="1" applyAlignment="1" applyProtection="1">
      <alignment horizontal="center" vertical="top" wrapText="1"/>
    </xf>
    <xf numFmtId="0" fontId="6" fillId="0" borderId="52" xfId="0" applyNumberFormat="1" applyFont="1" applyFill="1" applyBorder="1" applyAlignment="1" applyProtection="1">
      <alignment horizontal="center" vertical="center"/>
    </xf>
    <xf numFmtId="0" fontId="6" fillId="0" borderId="21" xfId="0" applyNumberFormat="1" applyFont="1" applyFill="1" applyBorder="1" applyAlignment="1" applyProtection="1">
      <alignment horizontal="center" vertical="center"/>
    </xf>
    <xf numFmtId="0" fontId="7" fillId="0" borderId="25" xfId="0" applyNumberFormat="1" applyFont="1" applyFill="1" applyBorder="1" applyAlignment="1" applyProtection="1">
      <alignment horizontal="center" vertical="center"/>
    </xf>
    <xf numFmtId="0" fontId="7" fillId="0" borderId="21" xfId="0" applyNumberFormat="1" applyFont="1" applyFill="1" applyBorder="1" applyAlignment="1" applyProtection="1">
      <alignment horizontal="center" vertical="center" textRotation="90"/>
    </xf>
    <xf numFmtId="0" fontId="9" fillId="0" borderId="1"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cellXfs>
  <cellStyles count="2">
    <cellStyle name="Обычный" xfId="0" builtinId="0"/>
    <cellStyle name="Обычный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136072</xdr:colOff>
      <xdr:row>0</xdr:row>
      <xdr:rowOff>108857</xdr:rowOff>
    </xdr:from>
    <xdr:to>
      <xdr:col>19</xdr:col>
      <xdr:colOff>598715</xdr:colOff>
      <xdr:row>45</xdr:row>
      <xdr:rowOff>1</xdr:rowOff>
    </xdr:to>
    <xdr:pic>
      <xdr:nvPicPr>
        <xdr:cNvPr id="2" name="Рисунок 1"/>
        <xdr:cNvPicPr>
          <a:picLocks noChangeAspect="1"/>
        </xdr:cNvPicPr>
      </xdr:nvPicPr>
      <xdr:blipFill rotWithShape="1">
        <a:blip xmlns:r="http://schemas.openxmlformats.org/officeDocument/2006/relationships" r:embed="rId1"/>
        <a:srcRect l="17189" t="5689" r="16940" b="12026"/>
        <a:stretch/>
      </xdr:blipFill>
      <xdr:spPr>
        <a:xfrm>
          <a:off x="136072" y="108857"/>
          <a:ext cx="12096750" cy="8463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0</xdr:row>
      <xdr:rowOff>47625</xdr:rowOff>
    </xdr:from>
    <xdr:to>
      <xdr:col>4</xdr:col>
      <xdr:colOff>0</xdr:colOff>
      <xdr:row>4</xdr:row>
      <xdr:rowOff>38100</xdr:rowOff>
    </xdr:to>
    <xdr:pic>
      <xdr:nvPicPr>
        <xdr:cNvPr id="2" name="Рисунок 2" descr="значок"/>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47625"/>
          <a:ext cx="9334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70" zoomScaleNormal="70" workbookViewId="0">
      <selection activeCell="AF30" sqref="AF30"/>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BJ58"/>
  <sheetViews>
    <sheetView view="pageBreakPreview" zoomScale="80" zoomScaleNormal="70" zoomScaleSheetLayoutView="80" workbookViewId="0">
      <selection activeCell="AY13" sqref="AY13"/>
    </sheetView>
  </sheetViews>
  <sheetFormatPr defaultColWidth="12.5703125" defaultRowHeight="13.5" customHeight="1" x14ac:dyDescent="0.15"/>
  <cols>
    <col min="1" max="3" width="2.85546875" style="75" customWidth="1"/>
    <col min="4" max="4" width="9" style="75" customWidth="1"/>
    <col min="5" max="33" width="2.85546875" style="75" customWidth="1"/>
    <col min="34" max="34" width="7.7109375" style="75" customWidth="1"/>
    <col min="35" max="47" width="2.85546875" style="75" customWidth="1"/>
    <col min="48" max="48" width="1.5703125" style="75" customWidth="1"/>
    <col min="49" max="49" width="2.5703125" style="75" customWidth="1"/>
    <col min="50" max="50" width="2.140625" style="75" customWidth="1"/>
    <col min="51" max="51" width="2.7109375" style="75" customWidth="1"/>
    <col min="52" max="52" width="2.28515625" style="75" customWidth="1"/>
    <col min="53" max="54" width="2.5703125" style="75" customWidth="1"/>
    <col min="55" max="55" width="2.140625" style="75" customWidth="1"/>
    <col min="56" max="56" width="1.5703125" style="75" customWidth="1"/>
    <col min="57" max="57" width="2.42578125" style="75" customWidth="1"/>
    <col min="58" max="58" width="2" style="75" customWidth="1"/>
    <col min="59" max="59" width="1" style="75" customWidth="1"/>
    <col min="60" max="60" width="1.7109375" style="75" customWidth="1"/>
    <col min="61" max="61" width="1.5703125" style="75" customWidth="1"/>
    <col min="62" max="62" width="0.85546875" style="75" customWidth="1"/>
    <col min="63" max="256" width="12.5703125" style="75"/>
    <col min="257" max="259" width="2.85546875" style="75" customWidth="1"/>
    <col min="260" max="260" width="9" style="75" customWidth="1"/>
    <col min="261" max="289" width="2.85546875" style="75" customWidth="1"/>
    <col min="290" max="290" width="7.7109375" style="75" customWidth="1"/>
    <col min="291" max="303" width="2.85546875" style="75" customWidth="1"/>
    <col min="304" max="304" width="1.5703125" style="75" customWidth="1"/>
    <col min="305" max="305" width="2.5703125" style="75" customWidth="1"/>
    <col min="306" max="306" width="2.140625" style="75" customWidth="1"/>
    <col min="307" max="307" width="2.7109375" style="75" customWidth="1"/>
    <col min="308" max="308" width="2.28515625" style="75" customWidth="1"/>
    <col min="309" max="310" width="2.5703125" style="75" customWidth="1"/>
    <col min="311" max="311" width="2.140625" style="75" customWidth="1"/>
    <col min="312" max="312" width="1.5703125" style="75" customWidth="1"/>
    <col min="313" max="313" width="2.42578125" style="75" customWidth="1"/>
    <col min="314" max="314" width="2" style="75" customWidth="1"/>
    <col min="315" max="315" width="1" style="75" customWidth="1"/>
    <col min="316" max="316" width="1.7109375" style="75" customWidth="1"/>
    <col min="317" max="317" width="1.5703125" style="75" customWidth="1"/>
    <col min="318" max="318" width="0.85546875" style="75" customWidth="1"/>
    <col min="319" max="512" width="12.5703125" style="75"/>
    <col min="513" max="515" width="2.85546875" style="75" customWidth="1"/>
    <col min="516" max="516" width="9" style="75" customWidth="1"/>
    <col min="517" max="545" width="2.85546875" style="75" customWidth="1"/>
    <col min="546" max="546" width="7.7109375" style="75" customWidth="1"/>
    <col min="547" max="559" width="2.85546875" style="75" customWidth="1"/>
    <col min="560" max="560" width="1.5703125" style="75" customWidth="1"/>
    <col min="561" max="561" width="2.5703125" style="75" customWidth="1"/>
    <col min="562" max="562" width="2.140625" style="75" customWidth="1"/>
    <col min="563" max="563" width="2.7109375" style="75" customWidth="1"/>
    <col min="564" max="564" width="2.28515625" style="75" customWidth="1"/>
    <col min="565" max="566" width="2.5703125" style="75" customWidth="1"/>
    <col min="567" max="567" width="2.140625" style="75" customWidth="1"/>
    <col min="568" max="568" width="1.5703125" style="75" customWidth="1"/>
    <col min="569" max="569" width="2.42578125" style="75" customWidth="1"/>
    <col min="570" max="570" width="2" style="75" customWidth="1"/>
    <col min="571" max="571" width="1" style="75" customWidth="1"/>
    <col min="572" max="572" width="1.7109375" style="75" customWidth="1"/>
    <col min="573" max="573" width="1.5703125" style="75" customWidth="1"/>
    <col min="574" max="574" width="0.85546875" style="75" customWidth="1"/>
    <col min="575" max="768" width="12.5703125" style="75"/>
    <col min="769" max="771" width="2.85546875" style="75" customWidth="1"/>
    <col min="772" max="772" width="9" style="75" customWidth="1"/>
    <col min="773" max="801" width="2.85546875" style="75" customWidth="1"/>
    <col min="802" max="802" width="7.7109375" style="75" customWidth="1"/>
    <col min="803" max="815" width="2.85546875" style="75" customWidth="1"/>
    <col min="816" max="816" width="1.5703125" style="75" customWidth="1"/>
    <col min="817" max="817" width="2.5703125" style="75" customWidth="1"/>
    <col min="818" max="818" width="2.140625" style="75" customWidth="1"/>
    <col min="819" max="819" width="2.7109375" style="75" customWidth="1"/>
    <col min="820" max="820" width="2.28515625" style="75" customWidth="1"/>
    <col min="821" max="822" width="2.5703125" style="75" customWidth="1"/>
    <col min="823" max="823" width="2.140625" style="75" customWidth="1"/>
    <col min="824" max="824" width="1.5703125" style="75" customWidth="1"/>
    <col min="825" max="825" width="2.42578125" style="75" customWidth="1"/>
    <col min="826" max="826" width="2" style="75" customWidth="1"/>
    <col min="827" max="827" width="1" style="75" customWidth="1"/>
    <col min="828" max="828" width="1.7109375" style="75" customWidth="1"/>
    <col min="829" max="829" width="1.5703125" style="75" customWidth="1"/>
    <col min="830" max="830" width="0.85546875" style="75" customWidth="1"/>
    <col min="831" max="1024" width="12.5703125" style="75"/>
    <col min="1025" max="1027" width="2.85546875" style="75" customWidth="1"/>
    <col min="1028" max="1028" width="9" style="75" customWidth="1"/>
    <col min="1029" max="1057" width="2.85546875" style="75" customWidth="1"/>
    <col min="1058" max="1058" width="7.7109375" style="75" customWidth="1"/>
    <col min="1059" max="1071" width="2.85546875" style="75" customWidth="1"/>
    <col min="1072" max="1072" width="1.5703125" style="75" customWidth="1"/>
    <col min="1073" max="1073" width="2.5703125" style="75" customWidth="1"/>
    <col min="1074" max="1074" width="2.140625" style="75" customWidth="1"/>
    <col min="1075" max="1075" width="2.7109375" style="75" customWidth="1"/>
    <col min="1076" max="1076" width="2.28515625" style="75" customWidth="1"/>
    <col min="1077" max="1078" width="2.5703125" style="75" customWidth="1"/>
    <col min="1079" max="1079" width="2.140625" style="75" customWidth="1"/>
    <col min="1080" max="1080" width="1.5703125" style="75" customWidth="1"/>
    <col min="1081" max="1081" width="2.42578125" style="75" customWidth="1"/>
    <col min="1082" max="1082" width="2" style="75" customWidth="1"/>
    <col min="1083" max="1083" width="1" style="75" customWidth="1"/>
    <col min="1084" max="1084" width="1.7109375" style="75" customWidth="1"/>
    <col min="1085" max="1085" width="1.5703125" style="75" customWidth="1"/>
    <col min="1086" max="1086" width="0.85546875" style="75" customWidth="1"/>
    <col min="1087" max="1280" width="12.5703125" style="75"/>
    <col min="1281" max="1283" width="2.85546875" style="75" customWidth="1"/>
    <col min="1284" max="1284" width="9" style="75" customWidth="1"/>
    <col min="1285" max="1313" width="2.85546875" style="75" customWidth="1"/>
    <col min="1314" max="1314" width="7.7109375" style="75" customWidth="1"/>
    <col min="1315" max="1327" width="2.85546875" style="75" customWidth="1"/>
    <col min="1328" max="1328" width="1.5703125" style="75" customWidth="1"/>
    <col min="1329" max="1329" width="2.5703125" style="75" customWidth="1"/>
    <col min="1330" max="1330" width="2.140625" style="75" customWidth="1"/>
    <col min="1331" max="1331" width="2.7109375" style="75" customWidth="1"/>
    <col min="1332" max="1332" width="2.28515625" style="75" customWidth="1"/>
    <col min="1333" max="1334" width="2.5703125" style="75" customWidth="1"/>
    <col min="1335" max="1335" width="2.140625" style="75" customWidth="1"/>
    <col min="1336" max="1336" width="1.5703125" style="75" customWidth="1"/>
    <col min="1337" max="1337" width="2.42578125" style="75" customWidth="1"/>
    <col min="1338" max="1338" width="2" style="75" customWidth="1"/>
    <col min="1339" max="1339" width="1" style="75" customWidth="1"/>
    <col min="1340" max="1340" width="1.7109375" style="75" customWidth="1"/>
    <col min="1341" max="1341" width="1.5703125" style="75" customWidth="1"/>
    <col min="1342" max="1342" width="0.85546875" style="75" customWidth="1"/>
    <col min="1343" max="1536" width="12.5703125" style="75"/>
    <col min="1537" max="1539" width="2.85546875" style="75" customWidth="1"/>
    <col min="1540" max="1540" width="9" style="75" customWidth="1"/>
    <col min="1541" max="1569" width="2.85546875" style="75" customWidth="1"/>
    <col min="1570" max="1570" width="7.7109375" style="75" customWidth="1"/>
    <col min="1571" max="1583" width="2.85546875" style="75" customWidth="1"/>
    <col min="1584" max="1584" width="1.5703125" style="75" customWidth="1"/>
    <col min="1585" max="1585" width="2.5703125" style="75" customWidth="1"/>
    <col min="1586" max="1586" width="2.140625" style="75" customWidth="1"/>
    <col min="1587" max="1587" width="2.7109375" style="75" customWidth="1"/>
    <col min="1588" max="1588" width="2.28515625" style="75" customWidth="1"/>
    <col min="1589" max="1590" width="2.5703125" style="75" customWidth="1"/>
    <col min="1591" max="1591" width="2.140625" style="75" customWidth="1"/>
    <col min="1592" max="1592" width="1.5703125" style="75" customWidth="1"/>
    <col min="1593" max="1593" width="2.42578125" style="75" customWidth="1"/>
    <col min="1594" max="1594" width="2" style="75" customWidth="1"/>
    <col min="1595" max="1595" width="1" style="75" customWidth="1"/>
    <col min="1596" max="1596" width="1.7109375" style="75" customWidth="1"/>
    <col min="1597" max="1597" width="1.5703125" style="75" customWidth="1"/>
    <col min="1598" max="1598" width="0.85546875" style="75" customWidth="1"/>
    <col min="1599" max="1792" width="12.5703125" style="75"/>
    <col min="1793" max="1795" width="2.85546875" style="75" customWidth="1"/>
    <col min="1796" max="1796" width="9" style="75" customWidth="1"/>
    <col min="1797" max="1825" width="2.85546875" style="75" customWidth="1"/>
    <col min="1826" max="1826" width="7.7109375" style="75" customWidth="1"/>
    <col min="1827" max="1839" width="2.85546875" style="75" customWidth="1"/>
    <col min="1840" max="1840" width="1.5703125" style="75" customWidth="1"/>
    <col min="1841" max="1841" width="2.5703125" style="75" customWidth="1"/>
    <col min="1842" max="1842" width="2.140625" style="75" customWidth="1"/>
    <col min="1843" max="1843" width="2.7109375" style="75" customWidth="1"/>
    <col min="1844" max="1844" width="2.28515625" style="75" customWidth="1"/>
    <col min="1845" max="1846" width="2.5703125" style="75" customWidth="1"/>
    <col min="1847" max="1847" width="2.140625" style="75" customWidth="1"/>
    <col min="1848" max="1848" width="1.5703125" style="75" customWidth="1"/>
    <col min="1849" max="1849" width="2.42578125" style="75" customWidth="1"/>
    <col min="1850" max="1850" width="2" style="75" customWidth="1"/>
    <col min="1851" max="1851" width="1" style="75" customWidth="1"/>
    <col min="1852" max="1852" width="1.7109375" style="75" customWidth="1"/>
    <col min="1853" max="1853" width="1.5703125" style="75" customWidth="1"/>
    <col min="1854" max="1854" width="0.85546875" style="75" customWidth="1"/>
    <col min="1855" max="2048" width="12.5703125" style="75"/>
    <col min="2049" max="2051" width="2.85546875" style="75" customWidth="1"/>
    <col min="2052" max="2052" width="9" style="75" customWidth="1"/>
    <col min="2053" max="2081" width="2.85546875" style="75" customWidth="1"/>
    <col min="2082" max="2082" width="7.7109375" style="75" customWidth="1"/>
    <col min="2083" max="2095" width="2.85546875" style="75" customWidth="1"/>
    <col min="2096" max="2096" width="1.5703125" style="75" customWidth="1"/>
    <col min="2097" max="2097" width="2.5703125" style="75" customWidth="1"/>
    <col min="2098" max="2098" width="2.140625" style="75" customWidth="1"/>
    <col min="2099" max="2099" width="2.7109375" style="75" customWidth="1"/>
    <col min="2100" max="2100" width="2.28515625" style="75" customWidth="1"/>
    <col min="2101" max="2102" width="2.5703125" style="75" customWidth="1"/>
    <col min="2103" max="2103" width="2.140625" style="75" customWidth="1"/>
    <col min="2104" max="2104" width="1.5703125" style="75" customWidth="1"/>
    <col min="2105" max="2105" width="2.42578125" style="75" customWidth="1"/>
    <col min="2106" max="2106" width="2" style="75" customWidth="1"/>
    <col min="2107" max="2107" width="1" style="75" customWidth="1"/>
    <col min="2108" max="2108" width="1.7109375" style="75" customWidth="1"/>
    <col min="2109" max="2109" width="1.5703125" style="75" customWidth="1"/>
    <col min="2110" max="2110" width="0.85546875" style="75" customWidth="1"/>
    <col min="2111" max="2304" width="12.5703125" style="75"/>
    <col min="2305" max="2307" width="2.85546875" style="75" customWidth="1"/>
    <col min="2308" max="2308" width="9" style="75" customWidth="1"/>
    <col min="2309" max="2337" width="2.85546875" style="75" customWidth="1"/>
    <col min="2338" max="2338" width="7.7109375" style="75" customWidth="1"/>
    <col min="2339" max="2351" width="2.85546875" style="75" customWidth="1"/>
    <col min="2352" max="2352" width="1.5703125" style="75" customWidth="1"/>
    <col min="2353" max="2353" width="2.5703125" style="75" customWidth="1"/>
    <col min="2354" max="2354" width="2.140625" style="75" customWidth="1"/>
    <col min="2355" max="2355" width="2.7109375" style="75" customWidth="1"/>
    <col min="2356" max="2356" width="2.28515625" style="75" customWidth="1"/>
    <col min="2357" max="2358" width="2.5703125" style="75" customWidth="1"/>
    <col min="2359" max="2359" width="2.140625" style="75" customWidth="1"/>
    <col min="2360" max="2360" width="1.5703125" style="75" customWidth="1"/>
    <col min="2361" max="2361" width="2.42578125" style="75" customWidth="1"/>
    <col min="2362" max="2362" width="2" style="75" customWidth="1"/>
    <col min="2363" max="2363" width="1" style="75" customWidth="1"/>
    <col min="2364" max="2364" width="1.7109375" style="75" customWidth="1"/>
    <col min="2365" max="2365" width="1.5703125" style="75" customWidth="1"/>
    <col min="2366" max="2366" width="0.85546875" style="75" customWidth="1"/>
    <col min="2367" max="2560" width="12.5703125" style="75"/>
    <col min="2561" max="2563" width="2.85546875" style="75" customWidth="1"/>
    <col min="2564" max="2564" width="9" style="75" customWidth="1"/>
    <col min="2565" max="2593" width="2.85546875" style="75" customWidth="1"/>
    <col min="2594" max="2594" width="7.7109375" style="75" customWidth="1"/>
    <col min="2595" max="2607" width="2.85546875" style="75" customWidth="1"/>
    <col min="2608" max="2608" width="1.5703125" style="75" customWidth="1"/>
    <col min="2609" max="2609" width="2.5703125" style="75" customWidth="1"/>
    <col min="2610" max="2610" width="2.140625" style="75" customWidth="1"/>
    <col min="2611" max="2611" width="2.7109375" style="75" customWidth="1"/>
    <col min="2612" max="2612" width="2.28515625" style="75" customWidth="1"/>
    <col min="2613" max="2614" width="2.5703125" style="75" customWidth="1"/>
    <col min="2615" max="2615" width="2.140625" style="75" customWidth="1"/>
    <col min="2616" max="2616" width="1.5703125" style="75" customWidth="1"/>
    <col min="2617" max="2617" width="2.42578125" style="75" customWidth="1"/>
    <col min="2618" max="2618" width="2" style="75" customWidth="1"/>
    <col min="2619" max="2619" width="1" style="75" customWidth="1"/>
    <col min="2620" max="2620" width="1.7109375" style="75" customWidth="1"/>
    <col min="2621" max="2621" width="1.5703125" style="75" customWidth="1"/>
    <col min="2622" max="2622" width="0.85546875" style="75" customWidth="1"/>
    <col min="2623" max="2816" width="12.5703125" style="75"/>
    <col min="2817" max="2819" width="2.85546875" style="75" customWidth="1"/>
    <col min="2820" max="2820" width="9" style="75" customWidth="1"/>
    <col min="2821" max="2849" width="2.85546875" style="75" customWidth="1"/>
    <col min="2850" max="2850" width="7.7109375" style="75" customWidth="1"/>
    <col min="2851" max="2863" width="2.85546875" style="75" customWidth="1"/>
    <col min="2864" max="2864" width="1.5703125" style="75" customWidth="1"/>
    <col min="2865" max="2865" width="2.5703125" style="75" customWidth="1"/>
    <col min="2866" max="2866" width="2.140625" style="75" customWidth="1"/>
    <col min="2867" max="2867" width="2.7109375" style="75" customWidth="1"/>
    <col min="2868" max="2868" width="2.28515625" style="75" customWidth="1"/>
    <col min="2869" max="2870" width="2.5703125" style="75" customWidth="1"/>
    <col min="2871" max="2871" width="2.140625" style="75" customWidth="1"/>
    <col min="2872" max="2872" width="1.5703125" style="75" customWidth="1"/>
    <col min="2873" max="2873" width="2.42578125" style="75" customWidth="1"/>
    <col min="2874" max="2874" width="2" style="75" customWidth="1"/>
    <col min="2875" max="2875" width="1" style="75" customWidth="1"/>
    <col min="2876" max="2876" width="1.7109375" style="75" customWidth="1"/>
    <col min="2877" max="2877" width="1.5703125" style="75" customWidth="1"/>
    <col min="2878" max="2878" width="0.85546875" style="75" customWidth="1"/>
    <col min="2879" max="3072" width="12.5703125" style="75"/>
    <col min="3073" max="3075" width="2.85546875" style="75" customWidth="1"/>
    <col min="3076" max="3076" width="9" style="75" customWidth="1"/>
    <col min="3077" max="3105" width="2.85546875" style="75" customWidth="1"/>
    <col min="3106" max="3106" width="7.7109375" style="75" customWidth="1"/>
    <col min="3107" max="3119" width="2.85546875" style="75" customWidth="1"/>
    <col min="3120" max="3120" width="1.5703125" style="75" customWidth="1"/>
    <col min="3121" max="3121" width="2.5703125" style="75" customWidth="1"/>
    <col min="3122" max="3122" width="2.140625" style="75" customWidth="1"/>
    <col min="3123" max="3123" width="2.7109375" style="75" customWidth="1"/>
    <col min="3124" max="3124" width="2.28515625" style="75" customWidth="1"/>
    <col min="3125" max="3126" width="2.5703125" style="75" customWidth="1"/>
    <col min="3127" max="3127" width="2.140625" style="75" customWidth="1"/>
    <col min="3128" max="3128" width="1.5703125" style="75" customWidth="1"/>
    <col min="3129" max="3129" width="2.42578125" style="75" customWidth="1"/>
    <col min="3130" max="3130" width="2" style="75" customWidth="1"/>
    <col min="3131" max="3131" width="1" style="75" customWidth="1"/>
    <col min="3132" max="3132" width="1.7109375" style="75" customWidth="1"/>
    <col min="3133" max="3133" width="1.5703125" style="75" customWidth="1"/>
    <col min="3134" max="3134" width="0.85546875" style="75" customWidth="1"/>
    <col min="3135" max="3328" width="12.5703125" style="75"/>
    <col min="3329" max="3331" width="2.85546875" style="75" customWidth="1"/>
    <col min="3332" max="3332" width="9" style="75" customWidth="1"/>
    <col min="3333" max="3361" width="2.85546875" style="75" customWidth="1"/>
    <col min="3362" max="3362" width="7.7109375" style="75" customWidth="1"/>
    <col min="3363" max="3375" width="2.85546875" style="75" customWidth="1"/>
    <col min="3376" max="3376" width="1.5703125" style="75" customWidth="1"/>
    <col min="3377" max="3377" width="2.5703125" style="75" customWidth="1"/>
    <col min="3378" max="3378" width="2.140625" style="75" customWidth="1"/>
    <col min="3379" max="3379" width="2.7109375" style="75" customWidth="1"/>
    <col min="3380" max="3380" width="2.28515625" style="75" customWidth="1"/>
    <col min="3381" max="3382" width="2.5703125" style="75" customWidth="1"/>
    <col min="3383" max="3383" width="2.140625" style="75" customWidth="1"/>
    <col min="3384" max="3384" width="1.5703125" style="75" customWidth="1"/>
    <col min="3385" max="3385" width="2.42578125" style="75" customWidth="1"/>
    <col min="3386" max="3386" width="2" style="75" customWidth="1"/>
    <col min="3387" max="3387" width="1" style="75" customWidth="1"/>
    <col min="3388" max="3388" width="1.7109375" style="75" customWidth="1"/>
    <col min="3389" max="3389" width="1.5703125" style="75" customWidth="1"/>
    <col min="3390" max="3390" width="0.85546875" style="75" customWidth="1"/>
    <col min="3391" max="3584" width="12.5703125" style="75"/>
    <col min="3585" max="3587" width="2.85546875" style="75" customWidth="1"/>
    <col min="3588" max="3588" width="9" style="75" customWidth="1"/>
    <col min="3589" max="3617" width="2.85546875" style="75" customWidth="1"/>
    <col min="3618" max="3618" width="7.7109375" style="75" customWidth="1"/>
    <col min="3619" max="3631" width="2.85546875" style="75" customWidth="1"/>
    <col min="3632" max="3632" width="1.5703125" style="75" customWidth="1"/>
    <col min="3633" max="3633" width="2.5703125" style="75" customWidth="1"/>
    <col min="3634" max="3634" width="2.140625" style="75" customWidth="1"/>
    <col min="3635" max="3635" width="2.7109375" style="75" customWidth="1"/>
    <col min="3636" max="3636" width="2.28515625" style="75" customWidth="1"/>
    <col min="3637" max="3638" width="2.5703125" style="75" customWidth="1"/>
    <col min="3639" max="3639" width="2.140625" style="75" customWidth="1"/>
    <col min="3640" max="3640" width="1.5703125" style="75" customWidth="1"/>
    <col min="3641" max="3641" width="2.42578125" style="75" customWidth="1"/>
    <col min="3642" max="3642" width="2" style="75" customWidth="1"/>
    <col min="3643" max="3643" width="1" style="75" customWidth="1"/>
    <col min="3644" max="3644" width="1.7109375" style="75" customWidth="1"/>
    <col min="3645" max="3645" width="1.5703125" style="75" customWidth="1"/>
    <col min="3646" max="3646" width="0.85546875" style="75" customWidth="1"/>
    <col min="3647" max="3840" width="12.5703125" style="75"/>
    <col min="3841" max="3843" width="2.85546875" style="75" customWidth="1"/>
    <col min="3844" max="3844" width="9" style="75" customWidth="1"/>
    <col min="3845" max="3873" width="2.85546875" style="75" customWidth="1"/>
    <col min="3874" max="3874" width="7.7109375" style="75" customWidth="1"/>
    <col min="3875" max="3887" width="2.85546875" style="75" customWidth="1"/>
    <col min="3888" max="3888" width="1.5703125" style="75" customWidth="1"/>
    <col min="3889" max="3889" width="2.5703125" style="75" customWidth="1"/>
    <col min="3890" max="3890" width="2.140625" style="75" customWidth="1"/>
    <col min="3891" max="3891" width="2.7109375" style="75" customWidth="1"/>
    <col min="3892" max="3892" width="2.28515625" style="75" customWidth="1"/>
    <col min="3893" max="3894" width="2.5703125" style="75" customWidth="1"/>
    <col min="3895" max="3895" width="2.140625" style="75" customWidth="1"/>
    <col min="3896" max="3896" width="1.5703125" style="75" customWidth="1"/>
    <col min="3897" max="3897" width="2.42578125" style="75" customWidth="1"/>
    <col min="3898" max="3898" width="2" style="75" customWidth="1"/>
    <col min="3899" max="3899" width="1" style="75" customWidth="1"/>
    <col min="3900" max="3900" width="1.7109375" style="75" customWidth="1"/>
    <col min="3901" max="3901" width="1.5703125" style="75" customWidth="1"/>
    <col min="3902" max="3902" width="0.85546875" style="75" customWidth="1"/>
    <col min="3903" max="4096" width="12.5703125" style="75"/>
    <col min="4097" max="4099" width="2.85546875" style="75" customWidth="1"/>
    <col min="4100" max="4100" width="9" style="75" customWidth="1"/>
    <col min="4101" max="4129" width="2.85546875" style="75" customWidth="1"/>
    <col min="4130" max="4130" width="7.7109375" style="75" customWidth="1"/>
    <col min="4131" max="4143" width="2.85546875" style="75" customWidth="1"/>
    <col min="4144" max="4144" width="1.5703125" style="75" customWidth="1"/>
    <col min="4145" max="4145" width="2.5703125" style="75" customWidth="1"/>
    <col min="4146" max="4146" width="2.140625" style="75" customWidth="1"/>
    <col min="4147" max="4147" width="2.7109375" style="75" customWidth="1"/>
    <col min="4148" max="4148" width="2.28515625" style="75" customWidth="1"/>
    <col min="4149" max="4150" width="2.5703125" style="75" customWidth="1"/>
    <col min="4151" max="4151" width="2.140625" style="75" customWidth="1"/>
    <col min="4152" max="4152" width="1.5703125" style="75" customWidth="1"/>
    <col min="4153" max="4153" width="2.42578125" style="75" customWidth="1"/>
    <col min="4154" max="4154" width="2" style="75" customWidth="1"/>
    <col min="4155" max="4155" width="1" style="75" customWidth="1"/>
    <col min="4156" max="4156" width="1.7109375" style="75" customWidth="1"/>
    <col min="4157" max="4157" width="1.5703125" style="75" customWidth="1"/>
    <col min="4158" max="4158" width="0.85546875" style="75" customWidth="1"/>
    <col min="4159" max="4352" width="12.5703125" style="75"/>
    <col min="4353" max="4355" width="2.85546875" style="75" customWidth="1"/>
    <col min="4356" max="4356" width="9" style="75" customWidth="1"/>
    <col min="4357" max="4385" width="2.85546875" style="75" customWidth="1"/>
    <col min="4386" max="4386" width="7.7109375" style="75" customWidth="1"/>
    <col min="4387" max="4399" width="2.85546875" style="75" customWidth="1"/>
    <col min="4400" max="4400" width="1.5703125" style="75" customWidth="1"/>
    <col min="4401" max="4401" width="2.5703125" style="75" customWidth="1"/>
    <col min="4402" max="4402" width="2.140625" style="75" customWidth="1"/>
    <col min="4403" max="4403" width="2.7109375" style="75" customWidth="1"/>
    <col min="4404" max="4404" width="2.28515625" style="75" customWidth="1"/>
    <col min="4405" max="4406" width="2.5703125" style="75" customWidth="1"/>
    <col min="4407" max="4407" width="2.140625" style="75" customWidth="1"/>
    <col min="4408" max="4408" width="1.5703125" style="75" customWidth="1"/>
    <col min="4409" max="4409" width="2.42578125" style="75" customWidth="1"/>
    <col min="4410" max="4410" width="2" style="75" customWidth="1"/>
    <col min="4411" max="4411" width="1" style="75" customWidth="1"/>
    <col min="4412" max="4412" width="1.7109375" style="75" customWidth="1"/>
    <col min="4413" max="4413" width="1.5703125" style="75" customWidth="1"/>
    <col min="4414" max="4414" width="0.85546875" style="75" customWidth="1"/>
    <col min="4415" max="4608" width="12.5703125" style="75"/>
    <col min="4609" max="4611" width="2.85546875" style="75" customWidth="1"/>
    <col min="4612" max="4612" width="9" style="75" customWidth="1"/>
    <col min="4613" max="4641" width="2.85546875" style="75" customWidth="1"/>
    <col min="4642" max="4642" width="7.7109375" style="75" customWidth="1"/>
    <col min="4643" max="4655" width="2.85546875" style="75" customWidth="1"/>
    <col min="4656" max="4656" width="1.5703125" style="75" customWidth="1"/>
    <col min="4657" max="4657" width="2.5703125" style="75" customWidth="1"/>
    <col min="4658" max="4658" width="2.140625" style="75" customWidth="1"/>
    <col min="4659" max="4659" width="2.7109375" style="75" customWidth="1"/>
    <col min="4660" max="4660" width="2.28515625" style="75" customWidth="1"/>
    <col min="4661" max="4662" width="2.5703125" style="75" customWidth="1"/>
    <col min="4663" max="4663" width="2.140625" style="75" customWidth="1"/>
    <col min="4664" max="4664" width="1.5703125" style="75" customWidth="1"/>
    <col min="4665" max="4665" width="2.42578125" style="75" customWidth="1"/>
    <col min="4666" max="4666" width="2" style="75" customWidth="1"/>
    <col min="4667" max="4667" width="1" style="75" customWidth="1"/>
    <col min="4668" max="4668" width="1.7109375" style="75" customWidth="1"/>
    <col min="4669" max="4669" width="1.5703125" style="75" customWidth="1"/>
    <col min="4670" max="4670" width="0.85546875" style="75" customWidth="1"/>
    <col min="4671" max="4864" width="12.5703125" style="75"/>
    <col min="4865" max="4867" width="2.85546875" style="75" customWidth="1"/>
    <col min="4868" max="4868" width="9" style="75" customWidth="1"/>
    <col min="4869" max="4897" width="2.85546875" style="75" customWidth="1"/>
    <col min="4898" max="4898" width="7.7109375" style="75" customWidth="1"/>
    <col min="4899" max="4911" width="2.85546875" style="75" customWidth="1"/>
    <col min="4912" max="4912" width="1.5703125" style="75" customWidth="1"/>
    <col min="4913" max="4913" width="2.5703125" style="75" customWidth="1"/>
    <col min="4914" max="4914" width="2.140625" style="75" customWidth="1"/>
    <col min="4915" max="4915" width="2.7109375" style="75" customWidth="1"/>
    <col min="4916" max="4916" width="2.28515625" style="75" customWidth="1"/>
    <col min="4917" max="4918" width="2.5703125" style="75" customWidth="1"/>
    <col min="4919" max="4919" width="2.140625" style="75" customWidth="1"/>
    <col min="4920" max="4920" width="1.5703125" style="75" customWidth="1"/>
    <col min="4921" max="4921" width="2.42578125" style="75" customWidth="1"/>
    <col min="4922" max="4922" width="2" style="75" customWidth="1"/>
    <col min="4923" max="4923" width="1" style="75" customWidth="1"/>
    <col min="4924" max="4924" width="1.7109375" style="75" customWidth="1"/>
    <col min="4925" max="4925" width="1.5703125" style="75" customWidth="1"/>
    <col min="4926" max="4926" width="0.85546875" style="75" customWidth="1"/>
    <col min="4927" max="5120" width="12.5703125" style="75"/>
    <col min="5121" max="5123" width="2.85546875" style="75" customWidth="1"/>
    <col min="5124" max="5124" width="9" style="75" customWidth="1"/>
    <col min="5125" max="5153" width="2.85546875" style="75" customWidth="1"/>
    <col min="5154" max="5154" width="7.7109375" style="75" customWidth="1"/>
    <col min="5155" max="5167" width="2.85546875" style="75" customWidth="1"/>
    <col min="5168" max="5168" width="1.5703125" style="75" customWidth="1"/>
    <col min="5169" max="5169" width="2.5703125" style="75" customWidth="1"/>
    <col min="5170" max="5170" width="2.140625" style="75" customWidth="1"/>
    <col min="5171" max="5171" width="2.7109375" style="75" customWidth="1"/>
    <col min="5172" max="5172" width="2.28515625" style="75" customWidth="1"/>
    <col min="5173" max="5174" width="2.5703125" style="75" customWidth="1"/>
    <col min="5175" max="5175" width="2.140625" style="75" customWidth="1"/>
    <col min="5176" max="5176" width="1.5703125" style="75" customWidth="1"/>
    <col min="5177" max="5177" width="2.42578125" style="75" customWidth="1"/>
    <col min="5178" max="5178" width="2" style="75" customWidth="1"/>
    <col min="5179" max="5179" width="1" style="75" customWidth="1"/>
    <col min="5180" max="5180" width="1.7109375" style="75" customWidth="1"/>
    <col min="5181" max="5181" width="1.5703125" style="75" customWidth="1"/>
    <col min="5182" max="5182" width="0.85546875" style="75" customWidth="1"/>
    <col min="5183" max="5376" width="12.5703125" style="75"/>
    <col min="5377" max="5379" width="2.85546875" style="75" customWidth="1"/>
    <col min="5380" max="5380" width="9" style="75" customWidth="1"/>
    <col min="5381" max="5409" width="2.85546875" style="75" customWidth="1"/>
    <col min="5410" max="5410" width="7.7109375" style="75" customWidth="1"/>
    <col min="5411" max="5423" width="2.85546875" style="75" customWidth="1"/>
    <col min="5424" max="5424" width="1.5703125" style="75" customWidth="1"/>
    <col min="5425" max="5425" width="2.5703125" style="75" customWidth="1"/>
    <col min="5426" max="5426" width="2.140625" style="75" customWidth="1"/>
    <col min="5427" max="5427" width="2.7109375" style="75" customWidth="1"/>
    <col min="5428" max="5428" width="2.28515625" style="75" customWidth="1"/>
    <col min="5429" max="5430" width="2.5703125" style="75" customWidth="1"/>
    <col min="5431" max="5431" width="2.140625" style="75" customWidth="1"/>
    <col min="5432" max="5432" width="1.5703125" style="75" customWidth="1"/>
    <col min="5433" max="5433" width="2.42578125" style="75" customWidth="1"/>
    <col min="5434" max="5434" width="2" style="75" customWidth="1"/>
    <col min="5435" max="5435" width="1" style="75" customWidth="1"/>
    <col min="5436" max="5436" width="1.7109375" style="75" customWidth="1"/>
    <col min="5437" max="5437" width="1.5703125" style="75" customWidth="1"/>
    <col min="5438" max="5438" width="0.85546875" style="75" customWidth="1"/>
    <col min="5439" max="5632" width="12.5703125" style="75"/>
    <col min="5633" max="5635" width="2.85546875" style="75" customWidth="1"/>
    <col min="5636" max="5636" width="9" style="75" customWidth="1"/>
    <col min="5637" max="5665" width="2.85546875" style="75" customWidth="1"/>
    <col min="5666" max="5666" width="7.7109375" style="75" customWidth="1"/>
    <col min="5667" max="5679" width="2.85546875" style="75" customWidth="1"/>
    <col min="5680" max="5680" width="1.5703125" style="75" customWidth="1"/>
    <col min="5681" max="5681" width="2.5703125" style="75" customWidth="1"/>
    <col min="5682" max="5682" width="2.140625" style="75" customWidth="1"/>
    <col min="5683" max="5683" width="2.7109375" style="75" customWidth="1"/>
    <col min="5684" max="5684" width="2.28515625" style="75" customWidth="1"/>
    <col min="5685" max="5686" width="2.5703125" style="75" customWidth="1"/>
    <col min="5687" max="5687" width="2.140625" style="75" customWidth="1"/>
    <col min="5688" max="5688" width="1.5703125" style="75" customWidth="1"/>
    <col min="5689" max="5689" width="2.42578125" style="75" customWidth="1"/>
    <col min="5690" max="5690" width="2" style="75" customWidth="1"/>
    <col min="5691" max="5691" width="1" style="75" customWidth="1"/>
    <col min="5692" max="5692" width="1.7109375" style="75" customWidth="1"/>
    <col min="5693" max="5693" width="1.5703125" style="75" customWidth="1"/>
    <col min="5694" max="5694" width="0.85546875" style="75" customWidth="1"/>
    <col min="5695" max="5888" width="12.5703125" style="75"/>
    <col min="5889" max="5891" width="2.85546875" style="75" customWidth="1"/>
    <col min="5892" max="5892" width="9" style="75" customWidth="1"/>
    <col min="5893" max="5921" width="2.85546875" style="75" customWidth="1"/>
    <col min="5922" max="5922" width="7.7109375" style="75" customWidth="1"/>
    <col min="5923" max="5935" width="2.85546875" style="75" customWidth="1"/>
    <col min="5936" max="5936" width="1.5703125" style="75" customWidth="1"/>
    <col min="5937" max="5937" width="2.5703125" style="75" customWidth="1"/>
    <col min="5938" max="5938" width="2.140625" style="75" customWidth="1"/>
    <col min="5939" max="5939" width="2.7109375" style="75" customWidth="1"/>
    <col min="5940" max="5940" width="2.28515625" style="75" customWidth="1"/>
    <col min="5941" max="5942" width="2.5703125" style="75" customWidth="1"/>
    <col min="5943" max="5943" width="2.140625" style="75" customWidth="1"/>
    <col min="5944" max="5944" width="1.5703125" style="75" customWidth="1"/>
    <col min="5945" max="5945" width="2.42578125" style="75" customWidth="1"/>
    <col min="5946" max="5946" width="2" style="75" customWidth="1"/>
    <col min="5947" max="5947" width="1" style="75" customWidth="1"/>
    <col min="5948" max="5948" width="1.7109375" style="75" customWidth="1"/>
    <col min="5949" max="5949" width="1.5703125" style="75" customWidth="1"/>
    <col min="5950" max="5950" width="0.85546875" style="75" customWidth="1"/>
    <col min="5951" max="6144" width="12.5703125" style="75"/>
    <col min="6145" max="6147" width="2.85546875" style="75" customWidth="1"/>
    <col min="6148" max="6148" width="9" style="75" customWidth="1"/>
    <col min="6149" max="6177" width="2.85546875" style="75" customWidth="1"/>
    <col min="6178" max="6178" width="7.7109375" style="75" customWidth="1"/>
    <col min="6179" max="6191" width="2.85546875" style="75" customWidth="1"/>
    <col min="6192" max="6192" width="1.5703125" style="75" customWidth="1"/>
    <col min="6193" max="6193" width="2.5703125" style="75" customWidth="1"/>
    <col min="6194" max="6194" width="2.140625" style="75" customWidth="1"/>
    <col min="6195" max="6195" width="2.7109375" style="75" customWidth="1"/>
    <col min="6196" max="6196" width="2.28515625" style="75" customWidth="1"/>
    <col min="6197" max="6198" width="2.5703125" style="75" customWidth="1"/>
    <col min="6199" max="6199" width="2.140625" style="75" customWidth="1"/>
    <col min="6200" max="6200" width="1.5703125" style="75" customWidth="1"/>
    <col min="6201" max="6201" width="2.42578125" style="75" customWidth="1"/>
    <col min="6202" max="6202" width="2" style="75" customWidth="1"/>
    <col min="6203" max="6203" width="1" style="75" customWidth="1"/>
    <col min="6204" max="6204" width="1.7109375" style="75" customWidth="1"/>
    <col min="6205" max="6205" width="1.5703125" style="75" customWidth="1"/>
    <col min="6206" max="6206" width="0.85546875" style="75" customWidth="1"/>
    <col min="6207" max="6400" width="12.5703125" style="75"/>
    <col min="6401" max="6403" width="2.85546875" style="75" customWidth="1"/>
    <col min="6404" max="6404" width="9" style="75" customWidth="1"/>
    <col min="6405" max="6433" width="2.85546875" style="75" customWidth="1"/>
    <col min="6434" max="6434" width="7.7109375" style="75" customWidth="1"/>
    <col min="6435" max="6447" width="2.85546875" style="75" customWidth="1"/>
    <col min="6448" max="6448" width="1.5703125" style="75" customWidth="1"/>
    <col min="6449" max="6449" width="2.5703125" style="75" customWidth="1"/>
    <col min="6450" max="6450" width="2.140625" style="75" customWidth="1"/>
    <col min="6451" max="6451" width="2.7109375" style="75" customWidth="1"/>
    <col min="6452" max="6452" width="2.28515625" style="75" customWidth="1"/>
    <col min="6453" max="6454" width="2.5703125" style="75" customWidth="1"/>
    <col min="6455" max="6455" width="2.140625" style="75" customWidth="1"/>
    <col min="6456" max="6456" width="1.5703125" style="75" customWidth="1"/>
    <col min="6457" max="6457" width="2.42578125" style="75" customWidth="1"/>
    <col min="6458" max="6458" width="2" style="75" customWidth="1"/>
    <col min="6459" max="6459" width="1" style="75" customWidth="1"/>
    <col min="6460" max="6460" width="1.7109375" style="75" customWidth="1"/>
    <col min="6461" max="6461" width="1.5703125" style="75" customWidth="1"/>
    <col min="6462" max="6462" width="0.85546875" style="75" customWidth="1"/>
    <col min="6463" max="6656" width="12.5703125" style="75"/>
    <col min="6657" max="6659" width="2.85546875" style="75" customWidth="1"/>
    <col min="6660" max="6660" width="9" style="75" customWidth="1"/>
    <col min="6661" max="6689" width="2.85546875" style="75" customWidth="1"/>
    <col min="6690" max="6690" width="7.7109375" style="75" customWidth="1"/>
    <col min="6691" max="6703" width="2.85546875" style="75" customWidth="1"/>
    <col min="6704" max="6704" width="1.5703125" style="75" customWidth="1"/>
    <col min="6705" max="6705" width="2.5703125" style="75" customWidth="1"/>
    <col min="6706" max="6706" width="2.140625" style="75" customWidth="1"/>
    <col min="6707" max="6707" width="2.7109375" style="75" customWidth="1"/>
    <col min="6708" max="6708" width="2.28515625" style="75" customWidth="1"/>
    <col min="6709" max="6710" width="2.5703125" style="75" customWidth="1"/>
    <col min="6711" max="6711" width="2.140625" style="75" customWidth="1"/>
    <col min="6712" max="6712" width="1.5703125" style="75" customWidth="1"/>
    <col min="6713" max="6713" width="2.42578125" style="75" customWidth="1"/>
    <col min="6714" max="6714" width="2" style="75" customWidth="1"/>
    <col min="6715" max="6715" width="1" style="75" customWidth="1"/>
    <col min="6716" max="6716" width="1.7109375" style="75" customWidth="1"/>
    <col min="6717" max="6717" width="1.5703125" style="75" customWidth="1"/>
    <col min="6718" max="6718" width="0.85546875" style="75" customWidth="1"/>
    <col min="6719" max="6912" width="12.5703125" style="75"/>
    <col min="6913" max="6915" width="2.85546875" style="75" customWidth="1"/>
    <col min="6916" max="6916" width="9" style="75" customWidth="1"/>
    <col min="6917" max="6945" width="2.85546875" style="75" customWidth="1"/>
    <col min="6946" max="6946" width="7.7109375" style="75" customWidth="1"/>
    <col min="6947" max="6959" width="2.85546875" style="75" customWidth="1"/>
    <col min="6960" max="6960" width="1.5703125" style="75" customWidth="1"/>
    <col min="6961" max="6961" width="2.5703125" style="75" customWidth="1"/>
    <col min="6962" max="6962" width="2.140625" style="75" customWidth="1"/>
    <col min="6963" max="6963" width="2.7109375" style="75" customWidth="1"/>
    <col min="6964" max="6964" width="2.28515625" style="75" customWidth="1"/>
    <col min="6965" max="6966" width="2.5703125" style="75" customWidth="1"/>
    <col min="6967" max="6967" width="2.140625" style="75" customWidth="1"/>
    <col min="6968" max="6968" width="1.5703125" style="75" customWidth="1"/>
    <col min="6969" max="6969" width="2.42578125" style="75" customWidth="1"/>
    <col min="6970" max="6970" width="2" style="75" customWidth="1"/>
    <col min="6971" max="6971" width="1" style="75" customWidth="1"/>
    <col min="6972" max="6972" width="1.7109375" style="75" customWidth="1"/>
    <col min="6973" max="6973" width="1.5703125" style="75" customWidth="1"/>
    <col min="6974" max="6974" width="0.85546875" style="75" customWidth="1"/>
    <col min="6975" max="7168" width="12.5703125" style="75"/>
    <col min="7169" max="7171" width="2.85546875" style="75" customWidth="1"/>
    <col min="7172" max="7172" width="9" style="75" customWidth="1"/>
    <col min="7173" max="7201" width="2.85546875" style="75" customWidth="1"/>
    <col min="7202" max="7202" width="7.7109375" style="75" customWidth="1"/>
    <col min="7203" max="7215" width="2.85546875" style="75" customWidth="1"/>
    <col min="7216" max="7216" width="1.5703125" style="75" customWidth="1"/>
    <col min="7217" max="7217" width="2.5703125" style="75" customWidth="1"/>
    <col min="7218" max="7218" width="2.140625" style="75" customWidth="1"/>
    <col min="7219" max="7219" width="2.7109375" style="75" customWidth="1"/>
    <col min="7220" max="7220" width="2.28515625" style="75" customWidth="1"/>
    <col min="7221" max="7222" width="2.5703125" style="75" customWidth="1"/>
    <col min="7223" max="7223" width="2.140625" style="75" customWidth="1"/>
    <col min="7224" max="7224" width="1.5703125" style="75" customWidth="1"/>
    <col min="7225" max="7225" width="2.42578125" style="75" customWidth="1"/>
    <col min="7226" max="7226" width="2" style="75" customWidth="1"/>
    <col min="7227" max="7227" width="1" style="75" customWidth="1"/>
    <col min="7228" max="7228" width="1.7109375" style="75" customWidth="1"/>
    <col min="7229" max="7229" width="1.5703125" style="75" customWidth="1"/>
    <col min="7230" max="7230" width="0.85546875" style="75" customWidth="1"/>
    <col min="7231" max="7424" width="12.5703125" style="75"/>
    <col min="7425" max="7427" width="2.85546875" style="75" customWidth="1"/>
    <col min="7428" max="7428" width="9" style="75" customWidth="1"/>
    <col min="7429" max="7457" width="2.85546875" style="75" customWidth="1"/>
    <col min="7458" max="7458" width="7.7109375" style="75" customWidth="1"/>
    <col min="7459" max="7471" width="2.85546875" style="75" customWidth="1"/>
    <col min="7472" max="7472" width="1.5703125" style="75" customWidth="1"/>
    <col min="7473" max="7473" width="2.5703125" style="75" customWidth="1"/>
    <col min="7474" max="7474" width="2.140625" style="75" customWidth="1"/>
    <col min="7475" max="7475" width="2.7109375" style="75" customWidth="1"/>
    <col min="7476" max="7476" width="2.28515625" style="75" customWidth="1"/>
    <col min="7477" max="7478" width="2.5703125" style="75" customWidth="1"/>
    <col min="7479" max="7479" width="2.140625" style="75" customWidth="1"/>
    <col min="7480" max="7480" width="1.5703125" style="75" customWidth="1"/>
    <col min="7481" max="7481" width="2.42578125" style="75" customWidth="1"/>
    <col min="7482" max="7482" width="2" style="75" customWidth="1"/>
    <col min="7483" max="7483" width="1" style="75" customWidth="1"/>
    <col min="7484" max="7484" width="1.7109375" style="75" customWidth="1"/>
    <col min="7485" max="7485" width="1.5703125" style="75" customWidth="1"/>
    <col min="7486" max="7486" width="0.85546875" style="75" customWidth="1"/>
    <col min="7487" max="7680" width="12.5703125" style="75"/>
    <col min="7681" max="7683" width="2.85546875" style="75" customWidth="1"/>
    <col min="7684" max="7684" width="9" style="75" customWidth="1"/>
    <col min="7685" max="7713" width="2.85546875" style="75" customWidth="1"/>
    <col min="7714" max="7714" width="7.7109375" style="75" customWidth="1"/>
    <col min="7715" max="7727" width="2.85546875" style="75" customWidth="1"/>
    <col min="7728" max="7728" width="1.5703125" style="75" customWidth="1"/>
    <col min="7729" max="7729" width="2.5703125" style="75" customWidth="1"/>
    <col min="7730" max="7730" width="2.140625" style="75" customWidth="1"/>
    <col min="7731" max="7731" width="2.7109375" style="75" customWidth="1"/>
    <col min="7732" max="7732" width="2.28515625" style="75" customWidth="1"/>
    <col min="7733" max="7734" width="2.5703125" style="75" customWidth="1"/>
    <col min="7735" max="7735" width="2.140625" style="75" customWidth="1"/>
    <col min="7736" max="7736" width="1.5703125" style="75" customWidth="1"/>
    <col min="7737" max="7737" width="2.42578125" style="75" customWidth="1"/>
    <col min="7738" max="7738" width="2" style="75" customWidth="1"/>
    <col min="7739" max="7739" width="1" style="75" customWidth="1"/>
    <col min="7740" max="7740" width="1.7109375" style="75" customWidth="1"/>
    <col min="7741" max="7741" width="1.5703125" style="75" customWidth="1"/>
    <col min="7742" max="7742" width="0.85546875" style="75" customWidth="1"/>
    <col min="7743" max="7936" width="12.5703125" style="75"/>
    <col min="7937" max="7939" width="2.85546875" style="75" customWidth="1"/>
    <col min="7940" max="7940" width="9" style="75" customWidth="1"/>
    <col min="7941" max="7969" width="2.85546875" style="75" customWidth="1"/>
    <col min="7970" max="7970" width="7.7109375" style="75" customWidth="1"/>
    <col min="7971" max="7983" width="2.85546875" style="75" customWidth="1"/>
    <col min="7984" max="7984" width="1.5703125" style="75" customWidth="1"/>
    <col min="7985" max="7985" width="2.5703125" style="75" customWidth="1"/>
    <col min="7986" max="7986" width="2.140625" style="75" customWidth="1"/>
    <col min="7987" max="7987" width="2.7109375" style="75" customWidth="1"/>
    <col min="7988" max="7988" width="2.28515625" style="75" customWidth="1"/>
    <col min="7989" max="7990" width="2.5703125" style="75" customWidth="1"/>
    <col min="7991" max="7991" width="2.140625" style="75" customWidth="1"/>
    <col min="7992" max="7992" width="1.5703125" style="75" customWidth="1"/>
    <col min="7993" max="7993" width="2.42578125" style="75" customWidth="1"/>
    <col min="7994" max="7994" width="2" style="75" customWidth="1"/>
    <col min="7995" max="7995" width="1" style="75" customWidth="1"/>
    <col min="7996" max="7996" width="1.7109375" style="75" customWidth="1"/>
    <col min="7997" max="7997" width="1.5703125" style="75" customWidth="1"/>
    <col min="7998" max="7998" width="0.85546875" style="75" customWidth="1"/>
    <col min="7999" max="8192" width="12.5703125" style="75"/>
    <col min="8193" max="8195" width="2.85546875" style="75" customWidth="1"/>
    <col min="8196" max="8196" width="9" style="75" customWidth="1"/>
    <col min="8197" max="8225" width="2.85546875" style="75" customWidth="1"/>
    <col min="8226" max="8226" width="7.7109375" style="75" customWidth="1"/>
    <col min="8227" max="8239" width="2.85546875" style="75" customWidth="1"/>
    <col min="8240" max="8240" width="1.5703125" style="75" customWidth="1"/>
    <col min="8241" max="8241" width="2.5703125" style="75" customWidth="1"/>
    <col min="8242" max="8242" width="2.140625" style="75" customWidth="1"/>
    <col min="8243" max="8243" width="2.7109375" style="75" customWidth="1"/>
    <col min="8244" max="8244" width="2.28515625" style="75" customWidth="1"/>
    <col min="8245" max="8246" width="2.5703125" style="75" customWidth="1"/>
    <col min="8247" max="8247" width="2.140625" style="75" customWidth="1"/>
    <col min="8248" max="8248" width="1.5703125" style="75" customWidth="1"/>
    <col min="8249" max="8249" width="2.42578125" style="75" customWidth="1"/>
    <col min="8250" max="8250" width="2" style="75" customWidth="1"/>
    <col min="8251" max="8251" width="1" style="75" customWidth="1"/>
    <col min="8252" max="8252" width="1.7109375" style="75" customWidth="1"/>
    <col min="8253" max="8253" width="1.5703125" style="75" customWidth="1"/>
    <col min="8254" max="8254" width="0.85546875" style="75" customWidth="1"/>
    <col min="8255" max="8448" width="12.5703125" style="75"/>
    <col min="8449" max="8451" width="2.85546875" style="75" customWidth="1"/>
    <col min="8452" max="8452" width="9" style="75" customWidth="1"/>
    <col min="8453" max="8481" width="2.85546875" style="75" customWidth="1"/>
    <col min="8482" max="8482" width="7.7109375" style="75" customWidth="1"/>
    <col min="8483" max="8495" width="2.85546875" style="75" customWidth="1"/>
    <col min="8496" max="8496" width="1.5703125" style="75" customWidth="1"/>
    <col min="8497" max="8497" width="2.5703125" style="75" customWidth="1"/>
    <col min="8498" max="8498" width="2.140625" style="75" customWidth="1"/>
    <col min="8499" max="8499" width="2.7109375" style="75" customWidth="1"/>
    <col min="8500" max="8500" width="2.28515625" style="75" customWidth="1"/>
    <col min="8501" max="8502" width="2.5703125" style="75" customWidth="1"/>
    <col min="8503" max="8503" width="2.140625" style="75" customWidth="1"/>
    <col min="8504" max="8504" width="1.5703125" style="75" customWidth="1"/>
    <col min="8505" max="8505" width="2.42578125" style="75" customWidth="1"/>
    <col min="8506" max="8506" width="2" style="75" customWidth="1"/>
    <col min="8507" max="8507" width="1" style="75" customWidth="1"/>
    <col min="8508" max="8508" width="1.7109375" style="75" customWidth="1"/>
    <col min="8509" max="8509" width="1.5703125" style="75" customWidth="1"/>
    <col min="8510" max="8510" width="0.85546875" style="75" customWidth="1"/>
    <col min="8511" max="8704" width="12.5703125" style="75"/>
    <col min="8705" max="8707" width="2.85546875" style="75" customWidth="1"/>
    <col min="8708" max="8708" width="9" style="75" customWidth="1"/>
    <col min="8709" max="8737" width="2.85546875" style="75" customWidth="1"/>
    <col min="8738" max="8738" width="7.7109375" style="75" customWidth="1"/>
    <col min="8739" max="8751" width="2.85546875" style="75" customWidth="1"/>
    <col min="8752" max="8752" width="1.5703125" style="75" customWidth="1"/>
    <col min="8753" max="8753" width="2.5703125" style="75" customWidth="1"/>
    <col min="8754" max="8754" width="2.140625" style="75" customWidth="1"/>
    <col min="8755" max="8755" width="2.7109375" style="75" customWidth="1"/>
    <col min="8756" max="8756" width="2.28515625" style="75" customWidth="1"/>
    <col min="8757" max="8758" width="2.5703125" style="75" customWidth="1"/>
    <col min="8759" max="8759" width="2.140625" style="75" customWidth="1"/>
    <col min="8760" max="8760" width="1.5703125" style="75" customWidth="1"/>
    <col min="8761" max="8761" width="2.42578125" style="75" customWidth="1"/>
    <col min="8762" max="8762" width="2" style="75" customWidth="1"/>
    <col min="8763" max="8763" width="1" style="75" customWidth="1"/>
    <col min="8764" max="8764" width="1.7109375" style="75" customWidth="1"/>
    <col min="8765" max="8765" width="1.5703125" style="75" customWidth="1"/>
    <col min="8766" max="8766" width="0.85546875" style="75" customWidth="1"/>
    <col min="8767" max="8960" width="12.5703125" style="75"/>
    <col min="8961" max="8963" width="2.85546875" style="75" customWidth="1"/>
    <col min="8964" max="8964" width="9" style="75" customWidth="1"/>
    <col min="8965" max="8993" width="2.85546875" style="75" customWidth="1"/>
    <col min="8994" max="8994" width="7.7109375" style="75" customWidth="1"/>
    <col min="8995" max="9007" width="2.85546875" style="75" customWidth="1"/>
    <col min="9008" max="9008" width="1.5703125" style="75" customWidth="1"/>
    <col min="9009" max="9009" width="2.5703125" style="75" customWidth="1"/>
    <col min="9010" max="9010" width="2.140625" style="75" customWidth="1"/>
    <col min="9011" max="9011" width="2.7109375" style="75" customWidth="1"/>
    <col min="9012" max="9012" width="2.28515625" style="75" customWidth="1"/>
    <col min="9013" max="9014" width="2.5703125" style="75" customWidth="1"/>
    <col min="9015" max="9015" width="2.140625" style="75" customWidth="1"/>
    <col min="9016" max="9016" width="1.5703125" style="75" customWidth="1"/>
    <col min="9017" max="9017" width="2.42578125" style="75" customWidth="1"/>
    <col min="9018" max="9018" width="2" style="75" customWidth="1"/>
    <col min="9019" max="9019" width="1" style="75" customWidth="1"/>
    <col min="9020" max="9020" width="1.7109375" style="75" customWidth="1"/>
    <col min="9021" max="9021" width="1.5703125" style="75" customWidth="1"/>
    <col min="9022" max="9022" width="0.85546875" style="75" customWidth="1"/>
    <col min="9023" max="9216" width="12.5703125" style="75"/>
    <col min="9217" max="9219" width="2.85546875" style="75" customWidth="1"/>
    <col min="9220" max="9220" width="9" style="75" customWidth="1"/>
    <col min="9221" max="9249" width="2.85546875" style="75" customWidth="1"/>
    <col min="9250" max="9250" width="7.7109375" style="75" customWidth="1"/>
    <col min="9251" max="9263" width="2.85546875" style="75" customWidth="1"/>
    <col min="9264" max="9264" width="1.5703125" style="75" customWidth="1"/>
    <col min="9265" max="9265" width="2.5703125" style="75" customWidth="1"/>
    <col min="9266" max="9266" width="2.140625" style="75" customWidth="1"/>
    <col min="9267" max="9267" width="2.7109375" style="75" customWidth="1"/>
    <col min="9268" max="9268" width="2.28515625" style="75" customWidth="1"/>
    <col min="9269" max="9270" width="2.5703125" style="75" customWidth="1"/>
    <col min="9271" max="9271" width="2.140625" style="75" customWidth="1"/>
    <col min="9272" max="9272" width="1.5703125" style="75" customWidth="1"/>
    <col min="9273" max="9273" width="2.42578125" style="75" customWidth="1"/>
    <col min="9274" max="9274" width="2" style="75" customWidth="1"/>
    <col min="9275" max="9275" width="1" style="75" customWidth="1"/>
    <col min="9276" max="9276" width="1.7109375" style="75" customWidth="1"/>
    <col min="9277" max="9277" width="1.5703125" style="75" customWidth="1"/>
    <col min="9278" max="9278" width="0.85546875" style="75" customWidth="1"/>
    <col min="9279" max="9472" width="12.5703125" style="75"/>
    <col min="9473" max="9475" width="2.85546875" style="75" customWidth="1"/>
    <col min="9476" max="9476" width="9" style="75" customWidth="1"/>
    <col min="9477" max="9505" width="2.85546875" style="75" customWidth="1"/>
    <col min="9506" max="9506" width="7.7109375" style="75" customWidth="1"/>
    <col min="9507" max="9519" width="2.85546875" style="75" customWidth="1"/>
    <col min="9520" max="9520" width="1.5703125" style="75" customWidth="1"/>
    <col min="9521" max="9521" width="2.5703125" style="75" customWidth="1"/>
    <col min="9522" max="9522" width="2.140625" style="75" customWidth="1"/>
    <col min="9523" max="9523" width="2.7109375" style="75" customWidth="1"/>
    <col min="9524" max="9524" width="2.28515625" style="75" customWidth="1"/>
    <col min="9525" max="9526" width="2.5703125" style="75" customWidth="1"/>
    <col min="9527" max="9527" width="2.140625" style="75" customWidth="1"/>
    <col min="9528" max="9528" width="1.5703125" style="75" customWidth="1"/>
    <col min="9529" max="9529" width="2.42578125" style="75" customWidth="1"/>
    <col min="9530" max="9530" width="2" style="75" customWidth="1"/>
    <col min="9531" max="9531" width="1" style="75" customWidth="1"/>
    <col min="9532" max="9532" width="1.7109375" style="75" customWidth="1"/>
    <col min="9533" max="9533" width="1.5703125" style="75" customWidth="1"/>
    <col min="9534" max="9534" width="0.85546875" style="75" customWidth="1"/>
    <col min="9535" max="9728" width="12.5703125" style="75"/>
    <col min="9729" max="9731" width="2.85546875" style="75" customWidth="1"/>
    <col min="9732" max="9732" width="9" style="75" customWidth="1"/>
    <col min="9733" max="9761" width="2.85546875" style="75" customWidth="1"/>
    <col min="9762" max="9762" width="7.7109375" style="75" customWidth="1"/>
    <col min="9763" max="9775" width="2.85546875" style="75" customWidth="1"/>
    <col min="9776" max="9776" width="1.5703125" style="75" customWidth="1"/>
    <col min="9777" max="9777" width="2.5703125" style="75" customWidth="1"/>
    <col min="9778" max="9778" width="2.140625" style="75" customWidth="1"/>
    <col min="9779" max="9779" width="2.7109375" style="75" customWidth="1"/>
    <col min="9780" max="9780" width="2.28515625" style="75" customWidth="1"/>
    <col min="9781" max="9782" width="2.5703125" style="75" customWidth="1"/>
    <col min="9783" max="9783" width="2.140625" style="75" customWidth="1"/>
    <col min="9784" max="9784" width="1.5703125" style="75" customWidth="1"/>
    <col min="9785" max="9785" width="2.42578125" style="75" customWidth="1"/>
    <col min="9786" max="9786" width="2" style="75" customWidth="1"/>
    <col min="9787" max="9787" width="1" style="75" customWidth="1"/>
    <col min="9788" max="9788" width="1.7109375" style="75" customWidth="1"/>
    <col min="9789" max="9789" width="1.5703125" style="75" customWidth="1"/>
    <col min="9790" max="9790" width="0.85546875" style="75" customWidth="1"/>
    <col min="9791" max="9984" width="12.5703125" style="75"/>
    <col min="9985" max="9987" width="2.85546875" style="75" customWidth="1"/>
    <col min="9988" max="9988" width="9" style="75" customWidth="1"/>
    <col min="9989" max="10017" width="2.85546875" style="75" customWidth="1"/>
    <col min="10018" max="10018" width="7.7109375" style="75" customWidth="1"/>
    <col min="10019" max="10031" width="2.85546875" style="75" customWidth="1"/>
    <col min="10032" max="10032" width="1.5703125" style="75" customWidth="1"/>
    <col min="10033" max="10033" width="2.5703125" style="75" customWidth="1"/>
    <col min="10034" max="10034" width="2.140625" style="75" customWidth="1"/>
    <col min="10035" max="10035" width="2.7109375" style="75" customWidth="1"/>
    <col min="10036" max="10036" width="2.28515625" style="75" customWidth="1"/>
    <col min="10037" max="10038" width="2.5703125" style="75" customWidth="1"/>
    <col min="10039" max="10039" width="2.140625" style="75" customWidth="1"/>
    <col min="10040" max="10040" width="1.5703125" style="75" customWidth="1"/>
    <col min="10041" max="10041" width="2.42578125" style="75" customWidth="1"/>
    <col min="10042" max="10042" width="2" style="75" customWidth="1"/>
    <col min="10043" max="10043" width="1" style="75" customWidth="1"/>
    <col min="10044" max="10044" width="1.7109375" style="75" customWidth="1"/>
    <col min="10045" max="10045" width="1.5703125" style="75" customWidth="1"/>
    <col min="10046" max="10046" width="0.85546875" style="75" customWidth="1"/>
    <col min="10047" max="10240" width="12.5703125" style="75"/>
    <col min="10241" max="10243" width="2.85546875" style="75" customWidth="1"/>
    <col min="10244" max="10244" width="9" style="75" customWidth="1"/>
    <col min="10245" max="10273" width="2.85546875" style="75" customWidth="1"/>
    <col min="10274" max="10274" width="7.7109375" style="75" customWidth="1"/>
    <col min="10275" max="10287" width="2.85546875" style="75" customWidth="1"/>
    <col min="10288" max="10288" width="1.5703125" style="75" customWidth="1"/>
    <col min="10289" max="10289" width="2.5703125" style="75" customWidth="1"/>
    <col min="10290" max="10290" width="2.140625" style="75" customWidth="1"/>
    <col min="10291" max="10291" width="2.7109375" style="75" customWidth="1"/>
    <col min="10292" max="10292" width="2.28515625" style="75" customWidth="1"/>
    <col min="10293" max="10294" width="2.5703125" style="75" customWidth="1"/>
    <col min="10295" max="10295" width="2.140625" style="75" customWidth="1"/>
    <col min="10296" max="10296" width="1.5703125" style="75" customWidth="1"/>
    <col min="10297" max="10297" width="2.42578125" style="75" customWidth="1"/>
    <col min="10298" max="10298" width="2" style="75" customWidth="1"/>
    <col min="10299" max="10299" width="1" style="75" customWidth="1"/>
    <col min="10300" max="10300" width="1.7109375" style="75" customWidth="1"/>
    <col min="10301" max="10301" width="1.5703125" style="75" customWidth="1"/>
    <col min="10302" max="10302" width="0.85546875" style="75" customWidth="1"/>
    <col min="10303" max="10496" width="12.5703125" style="75"/>
    <col min="10497" max="10499" width="2.85546875" style="75" customWidth="1"/>
    <col min="10500" max="10500" width="9" style="75" customWidth="1"/>
    <col min="10501" max="10529" width="2.85546875" style="75" customWidth="1"/>
    <col min="10530" max="10530" width="7.7109375" style="75" customWidth="1"/>
    <col min="10531" max="10543" width="2.85546875" style="75" customWidth="1"/>
    <col min="10544" max="10544" width="1.5703125" style="75" customWidth="1"/>
    <col min="10545" max="10545" width="2.5703125" style="75" customWidth="1"/>
    <col min="10546" max="10546" width="2.140625" style="75" customWidth="1"/>
    <col min="10547" max="10547" width="2.7109375" style="75" customWidth="1"/>
    <col min="10548" max="10548" width="2.28515625" style="75" customWidth="1"/>
    <col min="10549" max="10550" width="2.5703125" style="75" customWidth="1"/>
    <col min="10551" max="10551" width="2.140625" style="75" customWidth="1"/>
    <col min="10552" max="10552" width="1.5703125" style="75" customWidth="1"/>
    <col min="10553" max="10553" width="2.42578125" style="75" customWidth="1"/>
    <col min="10554" max="10554" width="2" style="75" customWidth="1"/>
    <col min="10555" max="10555" width="1" style="75" customWidth="1"/>
    <col min="10556" max="10556" width="1.7109375" style="75" customWidth="1"/>
    <col min="10557" max="10557" width="1.5703125" style="75" customWidth="1"/>
    <col min="10558" max="10558" width="0.85546875" style="75" customWidth="1"/>
    <col min="10559" max="10752" width="12.5703125" style="75"/>
    <col min="10753" max="10755" width="2.85546875" style="75" customWidth="1"/>
    <col min="10756" max="10756" width="9" style="75" customWidth="1"/>
    <col min="10757" max="10785" width="2.85546875" style="75" customWidth="1"/>
    <col min="10786" max="10786" width="7.7109375" style="75" customWidth="1"/>
    <col min="10787" max="10799" width="2.85546875" style="75" customWidth="1"/>
    <col min="10800" max="10800" width="1.5703125" style="75" customWidth="1"/>
    <col min="10801" max="10801" width="2.5703125" style="75" customWidth="1"/>
    <col min="10802" max="10802" width="2.140625" style="75" customWidth="1"/>
    <col min="10803" max="10803" width="2.7109375" style="75" customWidth="1"/>
    <col min="10804" max="10804" width="2.28515625" style="75" customWidth="1"/>
    <col min="10805" max="10806" width="2.5703125" style="75" customWidth="1"/>
    <col min="10807" max="10807" width="2.140625" style="75" customWidth="1"/>
    <col min="10808" max="10808" width="1.5703125" style="75" customWidth="1"/>
    <col min="10809" max="10809" width="2.42578125" style="75" customWidth="1"/>
    <col min="10810" max="10810" width="2" style="75" customWidth="1"/>
    <col min="10811" max="10811" width="1" style="75" customWidth="1"/>
    <col min="10812" max="10812" width="1.7109375" style="75" customWidth="1"/>
    <col min="10813" max="10813" width="1.5703125" style="75" customWidth="1"/>
    <col min="10814" max="10814" width="0.85546875" style="75" customWidth="1"/>
    <col min="10815" max="11008" width="12.5703125" style="75"/>
    <col min="11009" max="11011" width="2.85546875" style="75" customWidth="1"/>
    <col min="11012" max="11012" width="9" style="75" customWidth="1"/>
    <col min="11013" max="11041" width="2.85546875" style="75" customWidth="1"/>
    <col min="11042" max="11042" width="7.7109375" style="75" customWidth="1"/>
    <col min="11043" max="11055" width="2.85546875" style="75" customWidth="1"/>
    <col min="11056" max="11056" width="1.5703125" style="75" customWidth="1"/>
    <col min="11057" max="11057" width="2.5703125" style="75" customWidth="1"/>
    <col min="11058" max="11058" width="2.140625" style="75" customWidth="1"/>
    <col min="11059" max="11059" width="2.7109375" style="75" customWidth="1"/>
    <col min="11060" max="11060" width="2.28515625" style="75" customWidth="1"/>
    <col min="11061" max="11062" width="2.5703125" style="75" customWidth="1"/>
    <col min="11063" max="11063" width="2.140625" style="75" customWidth="1"/>
    <col min="11064" max="11064" width="1.5703125" style="75" customWidth="1"/>
    <col min="11065" max="11065" width="2.42578125" style="75" customWidth="1"/>
    <col min="11066" max="11066" width="2" style="75" customWidth="1"/>
    <col min="11067" max="11067" width="1" style="75" customWidth="1"/>
    <col min="11068" max="11068" width="1.7109375" style="75" customWidth="1"/>
    <col min="11069" max="11069" width="1.5703125" style="75" customWidth="1"/>
    <col min="11070" max="11070" width="0.85546875" style="75" customWidth="1"/>
    <col min="11071" max="11264" width="12.5703125" style="75"/>
    <col min="11265" max="11267" width="2.85546875" style="75" customWidth="1"/>
    <col min="11268" max="11268" width="9" style="75" customWidth="1"/>
    <col min="11269" max="11297" width="2.85546875" style="75" customWidth="1"/>
    <col min="11298" max="11298" width="7.7109375" style="75" customWidth="1"/>
    <col min="11299" max="11311" width="2.85546875" style="75" customWidth="1"/>
    <col min="11312" max="11312" width="1.5703125" style="75" customWidth="1"/>
    <col min="11313" max="11313" width="2.5703125" style="75" customWidth="1"/>
    <col min="11314" max="11314" width="2.140625" style="75" customWidth="1"/>
    <col min="11315" max="11315" width="2.7109375" style="75" customWidth="1"/>
    <col min="11316" max="11316" width="2.28515625" style="75" customWidth="1"/>
    <col min="11317" max="11318" width="2.5703125" style="75" customWidth="1"/>
    <col min="11319" max="11319" width="2.140625" style="75" customWidth="1"/>
    <col min="11320" max="11320" width="1.5703125" style="75" customWidth="1"/>
    <col min="11321" max="11321" width="2.42578125" style="75" customWidth="1"/>
    <col min="11322" max="11322" width="2" style="75" customWidth="1"/>
    <col min="11323" max="11323" width="1" style="75" customWidth="1"/>
    <col min="11324" max="11324" width="1.7109375" style="75" customWidth="1"/>
    <col min="11325" max="11325" width="1.5703125" style="75" customWidth="1"/>
    <col min="11326" max="11326" width="0.85546875" style="75" customWidth="1"/>
    <col min="11327" max="11520" width="12.5703125" style="75"/>
    <col min="11521" max="11523" width="2.85546875" style="75" customWidth="1"/>
    <col min="11524" max="11524" width="9" style="75" customWidth="1"/>
    <col min="11525" max="11553" width="2.85546875" style="75" customWidth="1"/>
    <col min="11554" max="11554" width="7.7109375" style="75" customWidth="1"/>
    <col min="11555" max="11567" width="2.85546875" style="75" customWidth="1"/>
    <col min="11568" max="11568" width="1.5703125" style="75" customWidth="1"/>
    <col min="11569" max="11569" width="2.5703125" style="75" customWidth="1"/>
    <col min="11570" max="11570" width="2.140625" style="75" customWidth="1"/>
    <col min="11571" max="11571" width="2.7109375" style="75" customWidth="1"/>
    <col min="11572" max="11572" width="2.28515625" style="75" customWidth="1"/>
    <col min="11573" max="11574" width="2.5703125" style="75" customWidth="1"/>
    <col min="11575" max="11575" width="2.140625" style="75" customWidth="1"/>
    <col min="11576" max="11576" width="1.5703125" style="75" customWidth="1"/>
    <col min="11577" max="11577" width="2.42578125" style="75" customWidth="1"/>
    <col min="11578" max="11578" width="2" style="75" customWidth="1"/>
    <col min="11579" max="11579" width="1" style="75" customWidth="1"/>
    <col min="11580" max="11580" width="1.7109375" style="75" customWidth="1"/>
    <col min="11581" max="11581" width="1.5703125" style="75" customWidth="1"/>
    <col min="11582" max="11582" width="0.85546875" style="75" customWidth="1"/>
    <col min="11583" max="11776" width="12.5703125" style="75"/>
    <col min="11777" max="11779" width="2.85546875" style="75" customWidth="1"/>
    <col min="11780" max="11780" width="9" style="75" customWidth="1"/>
    <col min="11781" max="11809" width="2.85546875" style="75" customWidth="1"/>
    <col min="11810" max="11810" width="7.7109375" style="75" customWidth="1"/>
    <col min="11811" max="11823" width="2.85546875" style="75" customWidth="1"/>
    <col min="11824" max="11824" width="1.5703125" style="75" customWidth="1"/>
    <col min="11825" max="11825" width="2.5703125" style="75" customWidth="1"/>
    <col min="11826" max="11826" width="2.140625" style="75" customWidth="1"/>
    <col min="11827" max="11827" width="2.7109375" style="75" customWidth="1"/>
    <col min="11828" max="11828" width="2.28515625" style="75" customWidth="1"/>
    <col min="11829" max="11830" width="2.5703125" style="75" customWidth="1"/>
    <col min="11831" max="11831" width="2.140625" style="75" customWidth="1"/>
    <col min="11832" max="11832" width="1.5703125" style="75" customWidth="1"/>
    <col min="11833" max="11833" width="2.42578125" style="75" customWidth="1"/>
    <col min="11834" max="11834" width="2" style="75" customWidth="1"/>
    <col min="11835" max="11835" width="1" style="75" customWidth="1"/>
    <col min="11836" max="11836" width="1.7109375" style="75" customWidth="1"/>
    <col min="11837" max="11837" width="1.5703125" style="75" customWidth="1"/>
    <col min="11838" max="11838" width="0.85546875" style="75" customWidth="1"/>
    <col min="11839" max="12032" width="12.5703125" style="75"/>
    <col min="12033" max="12035" width="2.85546875" style="75" customWidth="1"/>
    <col min="12036" max="12036" width="9" style="75" customWidth="1"/>
    <col min="12037" max="12065" width="2.85546875" style="75" customWidth="1"/>
    <col min="12066" max="12066" width="7.7109375" style="75" customWidth="1"/>
    <col min="12067" max="12079" width="2.85546875" style="75" customWidth="1"/>
    <col min="12080" max="12080" width="1.5703125" style="75" customWidth="1"/>
    <col min="12081" max="12081" width="2.5703125" style="75" customWidth="1"/>
    <col min="12082" max="12082" width="2.140625" style="75" customWidth="1"/>
    <col min="12083" max="12083" width="2.7109375" style="75" customWidth="1"/>
    <col min="12084" max="12084" width="2.28515625" style="75" customWidth="1"/>
    <col min="12085" max="12086" width="2.5703125" style="75" customWidth="1"/>
    <col min="12087" max="12087" width="2.140625" style="75" customWidth="1"/>
    <col min="12088" max="12088" width="1.5703125" style="75" customWidth="1"/>
    <col min="12089" max="12089" width="2.42578125" style="75" customWidth="1"/>
    <col min="12090" max="12090" width="2" style="75" customWidth="1"/>
    <col min="12091" max="12091" width="1" style="75" customWidth="1"/>
    <col min="12092" max="12092" width="1.7109375" style="75" customWidth="1"/>
    <col min="12093" max="12093" width="1.5703125" style="75" customWidth="1"/>
    <col min="12094" max="12094" width="0.85546875" style="75" customWidth="1"/>
    <col min="12095" max="12288" width="12.5703125" style="75"/>
    <col min="12289" max="12291" width="2.85546875" style="75" customWidth="1"/>
    <col min="12292" max="12292" width="9" style="75" customWidth="1"/>
    <col min="12293" max="12321" width="2.85546875" style="75" customWidth="1"/>
    <col min="12322" max="12322" width="7.7109375" style="75" customWidth="1"/>
    <col min="12323" max="12335" width="2.85546875" style="75" customWidth="1"/>
    <col min="12336" max="12336" width="1.5703125" style="75" customWidth="1"/>
    <col min="12337" max="12337" width="2.5703125" style="75" customWidth="1"/>
    <col min="12338" max="12338" width="2.140625" style="75" customWidth="1"/>
    <col min="12339" max="12339" width="2.7109375" style="75" customWidth="1"/>
    <col min="12340" max="12340" width="2.28515625" style="75" customWidth="1"/>
    <col min="12341" max="12342" width="2.5703125" style="75" customWidth="1"/>
    <col min="12343" max="12343" width="2.140625" style="75" customWidth="1"/>
    <col min="12344" max="12344" width="1.5703125" style="75" customWidth="1"/>
    <col min="12345" max="12345" width="2.42578125" style="75" customWidth="1"/>
    <col min="12346" max="12346" width="2" style="75" customWidth="1"/>
    <col min="12347" max="12347" width="1" style="75" customWidth="1"/>
    <col min="12348" max="12348" width="1.7109375" style="75" customWidth="1"/>
    <col min="12349" max="12349" width="1.5703125" style="75" customWidth="1"/>
    <col min="12350" max="12350" width="0.85546875" style="75" customWidth="1"/>
    <col min="12351" max="12544" width="12.5703125" style="75"/>
    <col min="12545" max="12547" width="2.85546875" style="75" customWidth="1"/>
    <col min="12548" max="12548" width="9" style="75" customWidth="1"/>
    <col min="12549" max="12577" width="2.85546875" style="75" customWidth="1"/>
    <col min="12578" max="12578" width="7.7109375" style="75" customWidth="1"/>
    <col min="12579" max="12591" width="2.85546875" style="75" customWidth="1"/>
    <col min="12592" max="12592" width="1.5703125" style="75" customWidth="1"/>
    <col min="12593" max="12593" width="2.5703125" style="75" customWidth="1"/>
    <col min="12594" max="12594" width="2.140625" style="75" customWidth="1"/>
    <col min="12595" max="12595" width="2.7109375" style="75" customWidth="1"/>
    <col min="12596" max="12596" width="2.28515625" style="75" customWidth="1"/>
    <col min="12597" max="12598" width="2.5703125" style="75" customWidth="1"/>
    <col min="12599" max="12599" width="2.140625" style="75" customWidth="1"/>
    <col min="12600" max="12600" width="1.5703125" style="75" customWidth="1"/>
    <col min="12601" max="12601" width="2.42578125" style="75" customWidth="1"/>
    <col min="12602" max="12602" width="2" style="75" customWidth="1"/>
    <col min="12603" max="12603" width="1" style="75" customWidth="1"/>
    <col min="12604" max="12604" width="1.7109375" style="75" customWidth="1"/>
    <col min="12605" max="12605" width="1.5703125" style="75" customWidth="1"/>
    <col min="12606" max="12606" width="0.85546875" style="75" customWidth="1"/>
    <col min="12607" max="12800" width="12.5703125" style="75"/>
    <col min="12801" max="12803" width="2.85546875" style="75" customWidth="1"/>
    <col min="12804" max="12804" width="9" style="75" customWidth="1"/>
    <col min="12805" max="12833" width="2.85546875" style="75" customWidth="1"/>
    <col min="12834" max="12834" width="7.7109375" style="75" customWidth="1"/>
    <col min="12835" max="12847" width="2.85546875" style="75" customWidth="1"/>
    <col min="12848" max="12848" width="1.5703125" style="75" customWidth="1"/>
    <col min="12849" max="12849" width="2.5703125" style="75" customWidth="1"/>
    <col min="12850" max="12850" width="2.140625" style="75" customWidth="1"/>
    <col min="12851" max="12851" width="2.7109375" style="75" customWidth="1"/>
    <col min="12852" max="12852" width="2.28515625" style="75" customWidth="1"/>
    <col min="12853" max="12854" width="2.5703125" style="75" customWidth="1"/>
    <col min="12855" max="12855" width="2.140625" style="75" customWidth="1"/>
    <col min="12856" max="12856" width="1.5703125" style="75" customWidth="1"/>
    <col min="12857" max="12857" width="2.42578125" style="75" customWidth="1"/>
    <col min="12858" max="12858" width="2" style="75" customWidth="1"/>
    <col min="12859" max="12859" width="1" style="75" customWidth="1"/>
    <col min="12860" max="12860" width="1.7109375" style="75" customWidth="1"/>
    <col min="12861" max="12861" width="1.5703125" style="75" customWidth="1"/>
    <col min="12862" max="12862" width="0.85546875" style="75" customWidth="1"/>
    <col min="12863" max="13056" width="12.5703125" style="75"/>
    <col min="13057" max="13059" width="2.85546875" style="75" customWidth="1"/>
    <col min="13060" max="13060" width="9" style="75" customWidth="1"/>
    <col min="13061" max="13089" width="2.85546875" style="75" customWidth="1"/>
    <col min="13090" max="13090" width="7.7109375" style="75" customWidth="1"/>
    <col min="13091" max="13103" width="2.85546875" style="75" customWidth="1"/>
    <col min="13104" max="13104" width="1.5703125" style="75" customWidth="1"/>
    <col min="13105" max="13105" width="2.5703125" style="75" customWidth="1"/>
    <col min="13106" max="13106" width="2.140625" style="75" customWidth="1"/>
    <col min="13107" max="13107" width="2.7109375" style="75" customWidth="1"/>
    <col min="13108" max="13108" width="2.28515625" style="75" customWidth="1"/>
    <col min="13109" max="13110" width="2.5703125" style="75" customWidth="1"/>
    <col min="13111" max="13111" width="2.140625" style="75" customWidth="1"/>
    <col min="13112" max="13112" width="1.5703125" style="75" customWidth="1"/>
    <col min="13113" max="13113" width="2.42578125" style="75" customWidth="1"/>
    <col min="13114" max="13114" width="2" style="75" customWidth="1"/>
    <col min="13115" max="13115" width="1" style="75" customWidth="1"/>
    <col min="13116" max="13116" width="1.7109375" style="75" customWidth="1"/>
    <col min="13117" max="13117" width="1.5703125" style="75" customWidth="1"/>
    <col min="13118" max="13118" width="0.85546875" style="75" customWidth="1"/>
    <col min="13119" max="13312" width="12.5703125" style="75"/>
    <col min="13313" max="13315" width="2.85546875" style="75" customWidth="1"/>
    <col min="13316" max="13316" width="9" style="75" customWidth="1"/>
    <col min="13317" max="13345" width="2.85546875" style="75" customWidth="1"/>
    <col min="13346" max="13346" width="7.7109375" style="75" customWidth="1"/>
    <col min="13347" max="13359" width="2.85546875" style="75" customWidth="1"/>
    <col min="13360" max="13360" width="1.5703125" style="75" customWidth="1"/>
    <col min="13361" max="13361" width="2.5703125" style="75" customWidth="1"/>
    <col min="13362" max="13362" width="2.140625" style="75" customWidth="1"/>
    <col min="13363" max="13363" width="2.7109375" style="75" customWidth="1"/>
    <col min="13364" max="13364" width="2.28515625" style="75" customWidth="1"/>
    <col min="13365" max="13366" width="2.5703125" style="75" customWidth="1"/>
    <col min="13367" max="13367" width="2.140625" style="75" customWidth="1"/>
    <col min="13368" max="13368" width="1.5703125" style="75" customWidth="1"/>
    <col min="13369" max="13369" width="2.42578125" style="75" customWidth="1"/>
    <col min="13370" max="13370" width="2" style="75" customWidth="1"/>
    <col min="13371" max="13371" width="1" style="75" customWidth="1"/>
    <col min="13372" max="13372" width="1.7109375" style="75" customWidth="1"/>
    <col min="13373" max="13373" width="1.5703125" style="75" customWidth="1"/>
    <col min="13374" max="13374" width="0.85546875" style="75" customWidth="1"/>
    <col min="13375" max="13568" width="12.5703125" style="75"/>
    <col min="13569" max="13571" width="2.85546875" style="75" customWidth="1"/>
    <col min="13572" max="13572" width="9" style="75" customWidth="1"/>
    <col min="13573" max="13601" width="2.85546875" style="75" customWidth="1"/>
    <col min="13602" max="13602" width="7.7109375" style="75" customWidth="1"/>
    <col min="13603" max="13615" width="2.85546875" style="75" customWidth="1"/>
    <col min="13616" max="13616" width="1.5703125" style="75" customWidth="1"/>
    <col min="13617" max="13617" width="2.5703125" style="75" customWidth="1"/>
    <col min="13618" max="13618" width="2.140625" style="75" customWidth="1"/>
    <col min="13619" max="13619" width="2.7109375" style="75" customWidth="1"/>
    <col min="13620" max="13620" width="2.28515625" style="75" customWidth="1"/>
    <col min="13621" max="13622" width="2.5703125" style="75" customWidth="1"/>
    <col min="13623" max="13623" width="2.140625" style="75" customWidth="1"/>
    <col min="13624" max="13624" width="1.5703125" style="75" customWidth="1"/>
    <col min="13625" max="13625" width="2.42578125" style="75" customWidth="1"/>
    <col min="13626" max="13626" width="2" style="75" customWidth="1"/>
    <col min="13627" max="13627" width="1" style="75" customWidth="1"/>
    <col min="13628" max="13628" width="1.7109375" style="75" customWidth="1"/>
    <col min="13629" max="13629" width="1.5703125" style="75" customWidth="1"/>
    <col min="13630" max="13630" width="0.85546875" style="75" customWidth="1"/>
    <col min="13631" max="13824" width="12.5703125" style="75"/>
    <col min="13825" max="13827" width="2.85546875" style="75" customWidth="1"/>
    <col min="13828" max="13828" width="9" style="75" customWidth="1"/>
    <col min="13829" max="13857" width="2.85546875" style="75" customWidth="1"/>
    <col min="13858" max="13858" width="7.7109375" style="75" customWidth="1"/>
    <col min="13859" max="13871" width="2.85546875" style="75" customWidth="1"/>
    <col min="13872" max="13872" width="1.5703125" style="75" customWidth="1"/>
    <col min="13873" max="13873" width="2.5703125" style="75" customWidth="1"/>
    <col min="13874" max="13874" width="2.140625" style="75" customWidth="1"/>
    <col min="13875" max="13875" width="2.7109375" style="75" customWidth="1"/>
    <col min="13876" max="13876" width="2.28515625" style="75" customWidth="1"/>
    <col min="13877" max="13878" width="2.5703125" style="75" customWidth="1"/>
    <col min="13879" max="13879" width="2.140625" style="75" customWidth="1"/>
    <col min="13880" max="13880" width="1.5703125" style="75" customWidth="1"/>
    <col min="13881" max="13881" width="2.42578125" style="75" customWidth="1"/>
    <col min="13882" max="13882" width="2" style="75" customWidth="1"/>
    <col min="13883" max="13883" width="1" style="75" customWidth="1"/>
    <col min="13884" max="13884" width="1.7109375" style="75" customWidth="1"/>
    <col min="13885" max="13885" width="1.5703125" style="75" customWidth="1"/>
    <col min="13886" max="13886" width="0.85546875" style="75" customWidth="1"/>
    <col min="13887" max="14080" width="12.5703125" style="75"/>
    <col min="14081" max="14083" width="2.85546875" style="75" customWidth="1"/>
    <col min="14084" max="14084" width="9" style="75" customWidth="1"/>
    <col min="14085" max="14113" width="2.85546875" style="75" customWidth="1"/>
    <col min="14114" max="14114" width="7.7109375" style="75" customWidth="1"/>
    <col min="14115" max="14127" width="2.85546875" style="75" customWidth="1"/>
    <col min="14128" max="14128" width="1.5703125" style="75" customWidth="1"/>
    <col min="14129" max="14129" width="2.5703125" style="75" customWidth="1"/>
    <col min="14130" max="14130" width="2.140625" style="75" customWidth="1"/>
    <col min="14131" max="14131" width="2.7109375" style="75" customWidth="1"/>
    <col min="14132" max="14132" width="2.28515625" style="75" customWidth="1"/>
    <col min="14133" max="14134" width="2.5703125" style="75" customWidth="1"/>
    <col min="14135" max="14135" width="2.140625" style="75" customWidth="1"/>
    <col min="14136" max="14136" width="1.5703125" style="75" customWidth="1"/>
    <col min="14137" max="14137" width="2.42578125" style="75" customWidth="1"/>
    <col min="14138" max="14138" width="2" style="75" customWidth="1"/>
    <col min="14139" max="14139" width="1" style="75" customWidth="1"/>
    <col min="14140" max="14140" width="1.7109375" style="75" customWidth="1"/>
    <col min="14141" max="14141" width="1.5703125" style="75" customWidth="1"/>
    <col min="14142" max="14142" width="0.85546875" style="75" customWidth="1"/>
    <col min="14143" max="14336" width="12.5703125" style="75"/>
    <col min="14337" max="14339" width="2.85546875" style="75" customWidth="1"/>
    <col min="14340" max="14340" width="9" style="75" customWidth="1"/>
    <col min="14341" max="14369" width="2.85546875" style="75" customWidth="1"/>
    <col min="14370" max="14370" width="7.7109375" style="75" customWidth="1"/>
    <col min="14371" max="14383" width="2.85546875" style="75" customWidth="1"/>
    <col min="14384" max="14384" width="1.5703125" style="75" customWidth="1"/>
    <col min="14385" max="14385" width="2.5703125" style="75" customWidth="1"/>
    <col min="14386" max="14386" width="2.140625" style="75" customWidth="1"/>
    <col min="14387" max="14387" width="2.7109375" style="75" customWidth="1"/>
    <col min="14388" max="14388" width="2.28515625" style="75" customWidth="1"/>
    <col min="14389" max="14390" width="2.5703125" style="75" customWidth="1"/>
    <col min="14391" max="14391" width="2.140625" style="75" customWidth="1"/>
    <col min="14392" max="14392" width="1.5703125" style="75" customWidth="1"/>
    <col min="14393" max="14393" width="2.42578125" style="75" customWidth="1"/>
    <col min="14394" max="14394" width="2" style="75" customWidth="1"/>
    <col min="14395" max="14395" width="1" style="75" customWidth="1"/>
    <col min="14396" max="14396" width="1.7109375" style="75" customWidth="1"/>
    <col min="14397" max="14397" width="1.5703125" style="75" customWidth="1"/>
    <col min="14398" max="14398" width="0.85546875" style="75" customWidth="1"/>
    <col min="14399" max="14592" width="12.5703125" style="75"/>
    <col min="14593" max="14595" width="2.85546875" style="75" customWidth="1"/>
    <col min="14596" max="14596" width="9" style="75" customWidth="1"/>
    <col min="14597" max="14625" width="2.85546875" style="75" customWidth="1"/>
    <col min="14626" max="14626" width="7.7109375" style="75" customWidth="1"/>
    <col min="14627" max="14639" width="2.85546875" style="75" customWidth="1"/>
    <col min="14640" max="14640" width="1.5703125" style="75" customWidth="1"/>
    <col min="14641" max="14641" width="2.5703125" style="75" customWidth="1"/>
    <col min="14642" max="14642" width="2.140625" style="75" customWidth="1"/>
    <col min="14643" max="14643" width="2.7109375" style="75" customWidth="1"/>
    <col min="14644" max="14644" width="2.28515625" style="75" customWidth="1"/>
    <col min="14645" max="14646" width="2.5703125" style="75" customWidth="1"/>
    <col min="14647" max="14647" width="2.140625" style="75" customWidth="1"/>
    <col min="14648" max="14648" width="1.5703125" style="75" customWidth="1"/>
    <col min="14649" max="14649" width="2.42578125" style="75" customWidth="1"/>
    <col min="14650" max="14650" width="2" style="75" customWidth="1"/>
    <col min="14651" max="14651" width="1" style="75" customWidth="1"/>
    <col min="14652" max="14652" width="1.7109375" style="75" customWidth="1"/>
    <col min="14653" max="14653" width="1.5703125" style="75" customWidth="1"/>
    <col min="14654" max="14654" width="0.85546875" style="75" customWidth="1"/>
    <col min="14655" max="14848" width="12.5703125" style="75"/>
    <col min="14849" max="14851" width="2.85546875" style="75" customWidth="1"/>
    <col min="14852" max="14852" width="9" style="75" customWidth="1"/>
    <col min="14853" max="14881" width="2.85546875" style="75" customWidth="1"/>
    <col min="14882" max="14882" width="7.7109375" style="75" customWidth="1"/>
    <col min="14883" max="14895" width="2.85546875" style="75" customWidth="1"/>
    <col min="14896" max="14896" width="1.5703125" style="75" customWidth="1"/>
    <col min="14897" max="14897" width="2.5703125" style="75" customWidth="1"/>
    <col min="14898" max="14898" width="2.140625" style="75" customWidth="1"/>
    <col min="14899" max="14899" width="2.7109375" style="75" customWidth="1"/>
    <col min="14900" max="14900" width="2.28515625" style="75" customWidth="1"/>
    <col min="14901" max="14902" width="2.5703125" style="75" customWidth="1"/>
    <col min="14903" max="14903" width="2.140625" style="75" customWidth="1"/>
    <col min="14904" max="14904" width="1.5703125" style="75" customWidth="1"/>
    <col min="14905" max="14905" width="2.42578125" style="75" customWidth="1"/>
    <col min="14906" max="14906" width="2" style="75" customWidth="1"/>
    <col min="14907" max="14907" width="1" style="75" customWidth="1"/>
    <col min="14908" max="14908" width="1.7109375" style="75" customWidth="1"/>
    <col min="14909" max="14909" width="1.5703125" style="75" customWidth="1"/>
    <col min="14910" max="14910" width="0.85546875" style="75" customWidth="1"/>
    <col min="14911" max="15104" width="12.5703125" style="75"/>
    <col min="15105" max="15107" width="2.85546875" style="75" customWidth="1"/>
    <col min="15108" max="15108" width="9" style="75" customWidth="1"/>
    <col min="15109" max="15137" width="2.85546875" style="75" customWidth="1"/>
    <col min="15138" max="15138" width="7.7109375" style="75" customWidth="1"/>
    <col min="15139" max="15151" width="2.85546875" style="75" customWidth="1"/>
    <col min="15152" max="15152" width="1.5703125" style="75" customWidth="1"/>
    <col min="15153" max="15153" width="2.5703125" style="75" customWidth="1"/>
    <col min="15154" max="15154" width="2.140625" style="75" customWidth="1"/>
    <col min="15155" max="15155" width="2.7109375" style="75" customWidth="1"/>
    <col min="15156" max="15156" width="2.28515625" style="75" customWidth="1"/>
    <col min="15157" max="15158" width="2.5703125" style="75" customWidth="1"/>
    <col min="15159" max="15159" width="2.140625" style="75" customWidth="1"/>
    <col min="15160" max="15160" width="1.5703125" style="75" customWidth="1"/>
    <col min="15161" max="15161" width="2.42578125" style="75" customWidth="1"/>
    <col min="15162" max="15162" width="2" style="75" customWidth="1"/>
    <col min="15163" max="15163" width="1" style="75" customWidth="1"/>
    <col min="15164" max="15164" width="1.7109375" style="75" customWidth="1"/>
    <col min="15165" max="15165" width="1.5703125" style="75" customWidth="1"/>
    <col min="15166" max="15166" width="0.85546875" style="75" customWidth="1"/>
    <col min="15167" max="15360" width="12.5703125" style="75"/>
    <col min="15361" max="15363" width="2.85546875" style="75" customWidth="1"/>
    <col min="15364" max="15364" width="9" style="75" customWidth="1"/>
    <col min="15365" max="15393" width="2.85546875" style="75" customWidth="1"/>
    <col min="15394" max="15394" width="7.7109375" style="75" customWidth="1"/>
    <col min="15395" max="15407" width="2.85546875" style="75" customWidth="1"/>
    <col min="15408" max="15408" width="1.5703125" style="75" customWidth="1"/>
    <col min="15409" max="15409" width="2.5703125" style="75" customWidth="1"/>
    <col min="15410" max="15410" width="2.140625" style="75" customWidth="1"/>
    <col min="15411" max="15411" width="2.7109375" style="75" customWidth="1"/>
    <col min="15412" max="15412" width="2.28515625" style="75" customWidth="1"/>
    <col min="15413" max="15414" width="2.5703125" style="75" customWidth="1"/>
    <col min="15415" max="15415" width="2.140625" style="75" customWidth="1"/>
    <col min="15416" max="15416" width="1.5703125" style="75" customWidth="1"/>
    <col min="15417" max="15417" width="2.42578125" style="75" customWidth="1"/>
    <col min="15418" max="15418" width="2" style="75" customWidth="1"/>
    <col min="15419" max="15419" width="1" style="75" customWidth="1"/>
    <col min="15420" max="15420" width="1.7109375" style="75" customWidth="1"/>
    <col min="15421" max="15421" width="1.5703125" style="75" customWidth="1"/>
    <col min="15422" max="15422" width="0.85546875" style="75" customWidth="1"/>
    <col min="15423" max="15616" width="12.5703125" style="75"/>
    <col min="15617" max="15619" width="2.85546875" style="75" customWidth="1"/>
    <col min="15620" max="15620" width="9" style="75" customWidth="1"/>
    <col min="15621" max="15649" width="2.85546875" style="75" customWidth="1"/>
    <col min="15650" max="15650" width="7.7109375" style="75" customWidth="1"/>
    <col min="15651" max="15663" width="2.85546875" style="75" customWidth="1"/>
    <col min="15664" max="15664" width="1.5703125" style="75" customWidth="1"/>
    <col min="15665" max="15665" width="2.5703125" style="75" customWidth="1"/>
    <col min="15666" max="15666" width="2.140625" style="75" customWidth="1"/>
    <col min="15667" max="15667" width="2.7109375" style="75" customWidth="1"/>
    <col min="15668" max="15668" width="2.28515625" style="75" customWidth="1"/>
    <col min="15669" max="15670" width="2.5703125" style="75" customWidth="1"/>
    <col min="15671" max="15671" width="2.140625" style="75" customWidth="1"/>
    <col min="15672" max="15672" width="1.5703125" style="75" customWidth="1"/>
    <col min="15673" max="15673" width="2.42578125" style="75" customWidth="1"/>
    <col min="15674" max="15674" width="2" style="75" customWidth="1"/>
    <col min="15675" max="15675" width="1" style="75" customWidth="1"/>
    <col min="15676" max="15676" width="1.7109375" style="75" customWidth="1"/>
    <col min="15677" max="15677" width="1.5703125" style="75" customWidth="1"/>
    <col min="15678" max="15678" width="0.85546875" style="75" customWidth="1"/>
    <col min="15679" max="15872" width="12.5703125" style="75"/>
    <col min="15873" max="15875" width="2.85546875" style="75" customWidth="1"/>
    <col min="15876" max="15876" width="9" style="75" customWidth="1"/>
    <col min="15877" max="15905" width="2.85546875" style="75" customWidth="1"/>
    <col min="15906" max="15906" width="7.7109375" style="75" customWidth="1"/>
    <col min="15907" max="15919" width="2.85546875" style="75" customWidth="1"/>
    <col min="15920" max="15920" width="1.5703125" style="75" customWidth="1"/>
    <col min="15921" max="15921" width="2.5703125" style="75" customWidth="1"/>
    <col min="15922" max="15922" width="2.140625" style="75" customWidth="1"/>
    <col min="15923" max="15923" width="2.7109375" style="75" customWidth="1"/>
    <col min="15924" max="15924" width="2.28515625" style="75" customWidth="1"/>
    <col min="15925" max="15926" width="2.5703125" style="75" customWidth="1"/>
    <col min="15927" max="15927" width="2.140625" style="75" customWidth="1"/>
    <col min="15928" max="15928" width="1.5703125" style="75" customWidth="1"/>
    <col min="15929" max="15929" width="2.42578125" style="75" customWidth="1"/>
    <col min="15930" max="15930" width="2" style="75" customWidth="1"/>
    <col min="15931" max="15931" width="1" style="75" customWidth="1"/>
    <col min="15932" max="15932" width="1.7109375" style="75" customWidth="1"/>
    <col min="15933" max="15933" width="1.5703125" style="75" customWidth="1"/>
    <col min="15934" max="15934" width="0.85546875" style="75" customWidth="1"/>
    <col min="15935" max="16128" width="12.5703125" style="75"/>
    <col min="16129" max="16131" width="2.85546875" style="75" customWidth="1"/>
    <col min="16132" max="16132" width="9" style="75" customWidth="1"/>
    <col min="16133" max="16161" width="2.85546875" style="75" customWidth="1"/>
    <col min="16162" max="16162" width="7.7109375" style="75" customWidth="1"/>
    <col min="16163" max="16175" width="2.85546875" style="75" customWidth="1"/>
    <col min="16176" max="16176" width="1.5703125" style="75" customWidth="1"/>
    <col min="16177" max="16177" width="2.5703125" style="75" customWidth="1"/>
    <col min="16178" max="16178" width="2.140625" style="75" customWidth="1"/>
    <col min="16179" max="16179" width="2.7109375" style="75" customWidth="1"/>
    <col min="16180" max="16180" width="2.28515625" style="75" customWidth="1"/>
    <col min="16181" max="16182" width="2.5703125" style="75" customWidth="1"/>
    <col min="16183" max="16183" width="2.140625" style="75" customWidth="1"/>
    <col min="16184" max="16184" width="1.5703125" style="75" customWidth="1"/>
    <col min="16185" max="16185" width="2.42578125" style="75" customWidth="1"/>
    <col min="16186" max="16186" width="2" style="75" customWidth="1"/>
    <col min="16187" max="16187" width="1" style="75" customWidth="1"/>
    <col min="16188" max="16188" width="1.7109375" style="75" customWidth="1"/>
    <col min="16189" max="16189" width="1.5703125" style="75" customWidth="1"/>
    <col min="16190" max="16190" width="0.85546875" style="75" customWidth="1"/>
    <col min="16191" max="16384" width="12.5703125" style="75"/>
  </cols>
  <sheetData>
    <row r="1" spans="1:51" ht="13.5" customHeight="1" x14ac:dyDescent="0.25">
      <c r="A1" s="377"/>
      <c r="B1" s="377"/>
      <c r="C1" s="377"/>
      <c r="D1" s="377"/>
      <c r="E1" s="377"/>
      <c r="F1" s="377"/>
      <c r="G1" s="377"/>
      <c r="H1" s="377"/>
      <c r="I1" s="377"/>
      <c r="J1" s="377"/>
      <c r="K1" s="377"/>
      <c r="L1" s="377"/>
      <c r="M1" s="377"/>
      <c r="N1" s="377"/>
      <c r="O1" s="377"/>
      <c r="P1" s="377"/>
      <c r="Q1" s="378"/>
      <c r="R1" s="378"/>
      <c r="S1" s="378"/>
      <c r="T1" s="378"/>
      <c r="U1" s="378"/>
      <c r="V1" s="378"/>
      <c r="W1" s="378"/>
      <c r="X1" s="378"/>
      <c r="Y1" s="378"/>
      <c r="Z1" s="379" t="s">
        <v>369</v>
      </c>
      <c r="AA1" s="378"/>
      <c r="AB1" s="378"/>
      <c r="AC1" s="378"/>
      <c r="AD1" s="378"/>
      <c r="AE1" s="378"/>
      <c r="AF1" s="378"/>
      <c r="AG1" s="378"/>
      <c r="AH1" s="378"/>
      <c r="AI1" s="380"/>
      <c r="AJ1" s="377"/>
      <c r="AK1" s="377"/>
      <c r="AL1" s="377"/>
      <c r="AM1" s="377"/>
      <c r="AN1" s="377"/>
      <c r="AO1" s="377"/>
      <c r="AP1" s="377"/>
      <c r="AQ1" s="377"/>
      <c r="AR1" s="377"/>
      <c r="AS1" s="381"/>
      <c r="AT1" s="381"/>
      <c r="AU1" s="381"/>
      <c r="AV1" s="381"/>
      <c r="AW1" s="381"/>
    </row>
    <row r="2" spans="1:51" ht="13.5" customHeight="1" x14ac:dyDescent="0.25">
      <c r="A2" s="377"/>
      <c r="B2" s="377"/>
      <c r="C2" s="377"/>
      <c r="E2" s="382"/>
      <c r="F2" s="377"/>
      <c r="G2" s="377"/>
      <c r="H2" s="377"/>
      <c r="I2" s="377"/>
      <c r="J2" s="377"/>
      <c r="K2" s="377"/>
      <c r="L2" s="377"/>
      <c r="M2" s="377"/>
      <c r="N2" s="377"/>
      <c r="O2" s="377"/>
      <c r="P2" s="377"/>
      <c r="Q2" s="377"/>
      <c r="R2" s="377"/>
      <c r="S2" s="377"/>
      <c r="T2" s="377"/>
      <c r="U2" s="377"/>
      <c r="V2" s="377"/>
      <c r="W2" s="377"/>
      <c r="X2" s="377"/>
      <c r="Y2" s="377"/>
      <c r="Z2" s="377"/>
      <c r="AA2" s="377"/>
      <c r="AB2" s="383" t="s">
        <v>223</v>
      </c>
      <c r="AC2" s="377"/>
      <c r="AD2" s="377"/>
      <c r="AE2" s="377"/>
      <c r="AF2" s="377"/>
      <c r="AG2" s="377"/>
      <c r="AH2" s="377"/>
      <c r="AI2" s="377"/>
      <c r="AJ2" s="377"/>
      <c r="AK2" s="377"/>
      <c r="AL2" s="377"/>
      <c r="AM2" s="377"/>
      <c r="AN2" s="377"/>
      <c r="AO2" s="377"/>
      <c r="AP2" s="377"/>
      <c r="AQ2" s="377"/>
      <c r="AR2" s="377"/>
      <c r="AS2" s="377"/>
      <c r="AT2" s="377"/>
      <c r="AU2" s="381"/>
      <c r="AV2" s="381"/>
      <c r="AW2" s="381"/>
      <c r="AX2" s="381"/>
    </row>
    <row r="3" spans="1:51" ht="13.5" customHeight="1" x14ac:dyDescent="0.25">
      <c r="A3" s="377"/>
      <c r="B3" s="377"/>
      <c r="C3" s="377"/>
      <c r="D3" s="377"/>
      <c r="E3" s="377"/>
      <c r="F3" s="377"/>
      <c r="G3" s="377"/>
      <c r="H3" s="377"/>
      <c r="I3" s="377"/>
      <c r="J3" s="377"/>
      <c r="K3" s="377"/>
      <c r="L3" s="377"/>
      <c r="M3" s="377"/>
      <c r="N3" s="377"/>
      <c r="O3" s="377"/>
      <c r="P3" s="377"/>
      <c r="Q3" s="377"/>
      <c r="R3" s="377"/>
      <c r="S3" s="377"/>
      <c r="T3" s="377"/>
      <c r="U3" s="377"/>
      <c r="V3" s="377"/>
      <c r="W3" s="377"/>
      <c r="X3" s="377"/>
      <c r="Y3" s="377"/>
      <c r="Z3" s="383" t="s">
        <v>370</v>
      </c>
      <c r="AA3" s="377"/>
      <c r="AB3" s="377"/>
      <c r="AC3" s="377"/>
      <c r="AD3" s="377"/>
      <c r="AE3" s="377"/>
      <c r="AF3" s="377"/>
      <c r="AG3" s="377"/>
      <c r="AH3" s="377"/>
      <c r="AI3" s="377"/>
      <c r="AJ3" s="377"/>
      <c r="AK3" s="377"/>
      <c r="AL3" s="377"/>
      <c r="AM3" s="377"/>
      <c r="AN3" s="377"/>
      <c r="AO3" s="377"/>
      <c r="AP3" s="377"/>
      <c r="AQ3" s="377"/>
      <c r="AR3" s="377"/>
      <c r="AS3" s="381"/>
      <c r="AT3" s="381"/>
      <c r="AU3" s="381"/>
      <c r="AV3" s="381"/>
      <c r="AW3" s="381"/>
    </row>
    <row r="4" spans="1:51" ht="35.25" customHeight="1" x14ac:dyDescent="0.25">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row>
    <row r="5" spans="1:51" ht="13.5" customHeight="1" x14ac:dyDescent="0.25">
      <c r="A5" s="377"/>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row>
    <row r="6" spans="1:51" ht="13.5" customHeight="1" x14ac:dyDescent="0.25">
      <c r="A6" s="382" t="s">
        <v>371</v>
      </c>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82" t="s">
        <v>372</v>
      </c>
      <c r="AK6" s="377"/>
      <c r="AL6" s="377"/>
      <c r="AM6" s="377"/>
      <c r="AN6" s="377"/>
      <c r="AO6" s="377"/>
      <c r="AP6" s="377"/>
      <c r="AQ6" s="377"/>
      <c r="AR6" s="377"/>
      <c r="AS6" s="377"/>
      <c r="AT6" s="377"/>
      <c r="AU6" s="377"/>
      <c r="AV6" s="377"/>
      <c r="AW6" s="377"/>
      <c r="AX6" s="377"/>
      <c r="AY6" s="377"/>
    </row>
    <row r="7" spans="1:51" ht="13.5" customHeight="1" x14ac:dyDescent="0.25">
      <c r="A7" s="377" t="s">
        <v>373</v>
      </c>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t="s">
        <v>374</v>
      </c>
      <c r="AK7" s="377"/>
      <c r="AL7" s="377"/>
      <c r="AM7" s="377"/>
      <c r="AN7" s="377"/>
      <c r="AO7" s="377"/>
      <c r="AP7" s="377"/>
      <c r="AQ7" s="377"/>
      <c r="AR7" s="377"/>
      <c r="AS7" s="377"/>
      <c r="AT7" s="377"/>
      <c r="AU7" s="377"/>
      <c r="AV7" s="377"/>
      <c r="AW7" s="377"/>
      <c r="AX7" s="377"/>
      <c r="AY7" s="377"/>
    </row>
    <row r="8" spans="1:51" ht="24" customHeight="1" x14ac:dyDescent="0.25">
      <c r="A8" s="377"/>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7"/>
      <c r="AY8" s="377"/>
    </row>
    <row r="9" spans="1:51" ht="26.25" customHeight="1" x14ac:dyDescent="0.3">
      <c r="A9" s="377" t="s">
        <v>375</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84" t="s">
        <v>391</v>
      </c>
      <c r="AK9" s="377"/>
      <c r="AL9" s="377"/>
      <c r="AM9" s="377"/>
      <c r="AN9" s="377"/>
      <c r="AO9" s="377"/>
      <c r="AP9" s="377"/>
      <c r="AQ9" s="377"/>
      <c r="AR9" s="377"/>
      <c r="AS9" s="377"/>
      <c r="AT9" s="377"/>
      <c r="AU9" s="377"/>
      <c r="AV9" s="377"/>
      <c r="AW9" s="377"/>
      <c r="AX9" s="377"/>
      <c r="AY9" s="377"/>
    </row>
    <row r="10" spans="1:51" ht="3.75" customHeight="1" x14ac:dyDescent="0.25">
      <c r="A10" s="377"/>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row>
    <row r="11" spans="1:51" s="385" customFormat="1" ht="26.25" customHeight="1" x14ac:dyDescent="0.25">
      <c r="A11" s="378" t="s">
        <v>376</v>
      </c>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t="s">
        <v>376</v>
      </c>
      <c r="AK11" s="378"/>
      <c r="AL11" s="378"/>
      <c r="AM11" s="378"/>
      <c r="AN11" s="378"/>
      <c r="AO11" s="378"/>
      <c r="AP11" s="378"/>
      <c r="AQ11" s="378"/>
      <c r="AR11" s="378"/>
      <c r="AS11" s="378"/>
      <c r="AT11" s="378"/>
      <c r="AU11" s="378"/>
      <c r="AV11" s="378"/>
      <c r="AW11" s="378"/>
      <c r="AX11" s="378"/>
      <c r="AY11" s="378"/>
    </row>
    <row r="12" spans="1:51" ht="23.25" customHeight="1" x14ac:dyDescent="0.2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77"/>
      <c r="AJ12" s="377"/>
      <c r="AK12" s="377"/>
      <c r="AL12" s="377"/>
      <c r="AM12" s="377"/>
      <c r="AN12" s="377"/>
      <c r="AO12" s="377"/>
      <c r="AP12" s="377"/>
      <c r="AQ12" s="377"/>
      <c r="AR12" s="377"/>
      <c r="AS12" s="377"/>
      <c r="AT12" s="377"/>
      <c r="AU12" s="377"/>
      <c r="AV12" s="377"/>
      <c r="AW12" s="377"/>
      <c r="AX12" s="377"/>
      <c r="AY12" s="377"/>
    </row>
    <row r="13" spans="1:51" ht="38.25" customHeight="1" x14ac:dyDescent="0.25">
      <c r="A13" s="403" t="s">
        <v>221</v>
      </c>
      <c r="B13" s="403"/>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377"/>
      <c r="AX13" s="377"/>
      <c r="AY13" s="377"/>
    </row>
    <row r="14" spans="1:51" s="385" customFormat="1" ht="13.5" customHeight="1" x14ac:dyDescent="0.25">
      <c r="A14" s="404" t="s">
        <v>222</v>
      </c>
      <c r="B14" s="404"/>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378"/>
      <c r="AX14" s="378"/>
      <c r="AY14" s="378"/>
    </row>
    <row r="15" spans="1:51" s="385" customFormat="1" ht="26.25" customHeight="1" x14ac:dyDescent="0.25">
      <c r="A15" s="405" t="s">
        <v>224</v>
      </c>
      <c r="B15" s="405"/>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378"/>
      <c r="AX15" s="378"/>
      <c r="AY15" s="378"/>
    </row>
    <row r="16" spans="1:51" s="385" customFormat="1" ht="17.25" customHeight="1" x14ac:dyDescent="0.25">
      <c r="A16" s="406" t="s">
        <v>388</v>
      </c>
      <c r="B16" s="406"/>
      <c r="C16" s="406"/>
      <c r="D16" s="406"/>
      <c r="E16" s="406"/>
      <c r="F16" s="387"/>
      <c r="G16" s="407" t="s">
        <v>228</v>
      </c>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378"/>
      <c r="AX16" s="378"/>
      <c r="AY16" s="378"/>
    </row>
    <row r="17" spans="1:62" ht="19.5" customHeight="1" x14ac:dyDescent="0.25">
      <c r="A17" s="402"/>
      <c r="B17" s="402"/>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388"/>
      <c r="AW17" s="377"/>
      <c r="AX17" s="377"/>
      <c r="AY17" s="377"/>
    </row>
    <row r="18" spans="1:62" s="385" customFormat="1" ht="19.5" customHeight="1" x14ac:dyDescent="0.25">
      <c r="O18" s="394" t="s">
        <v>377</v>
      </c>
      <c r="P18" s="394"/>
      <c r="Q18" s="394"/>
      <c r="R18" s="394"/>
      <c r="S18" s="394"/>
      <c r="T18" s="394"/>
      <c r="U18" s="394"/>
      <c r="V18" s="394"/>
      <c r="W18" s="394"/>
      <c r="X18" s="394"/>
      <c r="Y18" s="394"/>
      <c r="Z18" s="394"/>
      <c r="AA18" s="394"/>
      <c r="AB18" s="394"/>
      <c r="AC18" s="378"/>
      <c r="AD18" s="378"/>
      <c r="AE18" s="378"/>
      <c r="AF18" s="378"/>
      <c r="AG18" s="378"/>
      <c r="AH18" s="378"/>
      <c r="AI18" s="378"/>
      <c r="AJ18" s="378"/>
      <c r="AK18" s="378"/>
      <c r="AL18" s="378"/>
      <c r="AM18" s="378"/>
      <c r="AN18" s="378"/>
      <c r="AO18" s="378"/>
      <c r="AP18" s="378"/>
      <c r="AQ18" s="378"/>
      <c r="AR18" s="378"/>
      <c r="AS18" s="378"/>
      <c r="AT18" s="378"/>
      <c r="AU18" s="378"/>
      <c r="AV18" s="389"/>
      <c r="AW18" s="378"/>
      <c r="AX18" s="378"/>
      <c r="AY18" s="378"/>
    </row>
    <row r="19" spans="1:62" ht="13.5" customHeight="1" x14ac:dyDescent="0.2">
      <c r="A19" s="381"/>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row>
    <row r="20" spans="1:62" s="385" customFormat="1" ht="13.5" customHeight="1" x14ac:dyDescent="0.25">
      <c r="A20" s="390"/>
      <c r="B20" s="390"/>
      <c r="C20" s="390"/>
      <c r="D20" s="390"/>
      <c r="E20" s="390"/>
      <c r="F20" s="390"/>
      <c r="G20" s="390"/>
      <c r="H20" s="390"/>
      <c r="I20" s="390"/>
      <c r="J20" s="390"/>
      <c r="K20" s="390"/>
      <c r="L20" s="390"/>
      <c r="M20" s="390"/>
      <c r="N20" s="390"/>
      <c r="O20" s="390" t="s">
        <v>378</v>
      </c>
      <c r="P20" s="390"/>
      <c r="Q20" s="390"/>
      <c r="R20" s="390"/>
      <c r="S20" s="390"/>
      <c r="T20" s="390"/>
      <c r="U20" s="390"/>
      <c r="V20" s="390"/>
      <c r="W20" s="390" t="s">
        <v>389</v>
      </c>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row>
    <row r="21" spans="1:62" s="385" customFormat="1" ht="13.5" customHeight="1" x14ac:dyDescent="0.25">
      <c r="A21" s="390"/>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390"/>
      <c r="AY21" s="390"/>
    </row>
    <row r="22" spans="1:62" s="385" customFormat="1" ht="13.5" customHeight="1" x14ac:dyDescent="0.25">
      <c r="A22" s="390"/>
      <c r="B22" s="390"/>
      <c r="C22" s="390"/>
      <c r="D22" s="390"/>
      <c r="E22" s="390"/>
      <c r="F22" s="390"/>
      <c r="G22" s="390"/>
      <c r="H22" s="390"/>
      <c r="I22" s="390"/>
      <c r="J22" s="390"/>
      <c r="K22" s="390"/>
      <c r="L22" s="390"/>
      <c r="M22" s="390"/>
      <c r="N22" s="390"/>
      <c r="O22" s="390" t="s">
        <v>379</v>
      </c>
      <c r="P22" s="390"/>
      <c r="Q22" s="390"/>
      <c r="R22" s="390"/>
      <c r="S22" s="390"/>
      <c r="T22" s="390"/>
      <c r="U22" s="390"/>
      <c r="V22" s="390"/>
      <c r="W22" s="390" t="s">
        <v>380</v>
      </c>
      <c r="X22" s="390"/>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390"/>
    </row>
    <row r="23" spans="1:62" s="385" customFormat="1" ht="13.5" customHeight="1" x14ac:dyDescent="0.25">
      <c r="A23" s="390"/>
      <c r="B23" s="390"/>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90"/>
      <c r="AU23" s="390"/>
      <c r="AV23" s="390"/>
      <c r="AW23" s="390"/>
      <c r="AX23" s="390"/>
      <c r="AY23" s="390"/>
    </row>
    <row r="24" spans="1:62" s="385" customFormat="1" ht="13.5" customHeight="1" x14ac:dyDescent="0.25">
      <c r="A24" s="390"/>
      <c r="B24" s="390"/>
      <c r="C24" s="390"/>
      <c r="D24" s="390"/>
      <c r="E24" s="390"/>
      <c r="F24" s="390"/>
      <c r="G24" s="390"/>
      <c r="H24" s="390"/>
      <c r="I24" s="390"/>
      <c r="J24" s="390"/>
      <c r="K24" s="390"/>
      <c r="L24" s="390"/>
      <c r="M24" s="390"/>
      <c r="N24" s="390"/>
      <c r="O24" s="390" t="s">
        <v>381</v>
      </c>
      <c r="P24" s="390"/>
      <c r="Q24" s="390"/>
      <c r="R24" s="390"/>
      <c r="S24" s="390"/>
      <c r="T24" s="390"/>
      <c r="U24" s="390"/>
      <c r="V24" s="390"/>
      <c r="W24" s="390"/>
      <c r="X24" s="390"/>
      <c r="Y24" s="390"/>
      <c r="Z24" s="390"/>
      <c r="AA24" s="395" t="s">
        <v>225</v>
      </c>
      <c r="AB24" s="395"/>
      <c r="AC24" s="395"/>
      <c r="AD24" s="395"/>
      <c r="AE24" s="395"/>
      <c r="AF24" s="378" t="s">
        <v>382</v>
      </c>
      <c r="AG24" s="390"/>
      <c r="AH24" s="390"/>
      <c r="AI24" s="390"/>
      <c r="AJ24" s="390"/>
      <c r="AK24" s="390"/>
      <c r="AL24" s="390"/>
      <c r="AM24" s="390"/>
      <c r="AN24" s="390"/>
      <c r="AO24" s="390"/>
      <c r="AP24" s="390"/>
      <c r="AQ24" s="390"/>
      <c r="AR24" s="390"/>
      <c r="AS24" s="390"/>
      <c r="AT24" s="390"/>
      <c r="AU24" s="390"/>
      <c r="AV24" s="390"/>
      <c r="AW24" s="390"/>
      <c r="AX24" s="390"/>
      <c r="AY24" s="390"/>
    </row>
    <row r="25" spans="1:62" ht="13.5" customHeight="1" x14ac:dyDescent="0.25">
      <c r="A25" s="382"/>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row>
    <row r="26" spans="1:62" ht="13.5" customHeight="1" x14ac:dyDescent="0.25">
      <c r="A26" s="382"/>
      <c r="B26" s="382"/>
      <c r="C26" s="382"/>
      <c r="D26" s="382"/>
      <c r="E26" s="382"/>
      <c r="F26" s="382"/>
      <c r="G26" s="382"/>
      <c r="H26" s="382"/>
      <c r="I26" s="382"/>
      <c r="J26" s="382"/>
      <c r="K26" s="382"/>
      <c r="L26" s="382"/>
      <c r="M26" s="382"/>
      <c r="N26" s="382"/>
      <c r="O26" s="396" t="s">
        <v>383</v>
      </c>
      <c r="P26" s="396"/>
      <c r="Q26" s="396"/>
      <c r="R26" s="396"/>
      <c r="S26" s="396"/>
      <c r="T26" s="396"/>
      <c r="U26" s="396"/>
      <c r="V26" s="396"/>
      <c r="W26" s="396"/>
      <c r="X26" s="396"/>
      <c r="Y26" s="396"/>
      <c r="Z26" s="396"/>
      <c r="AA26" s="396"/>
      <c r="AB26" s="396"/>
      <c r="AC26" s="396"/>
      <c r="AD26" s="396"/>
      <c r="AE26" s="396"/>
      <c r="AF26" s="396"/>
      <c r="AG26" s="396"/>
      <c r="AH26" s="396"/>
      <c r="AI26" s="397" t="s">
        <v>384</v>
      </c>
      <c r="AJ26" s="397"/>
      <c r="AK26" s="397"/>
      <c r="AL26" s="397"/>
      <c r="AM26" s="397"/>
      <c r="AN26" s="397"/>
      <c r="AO26" s="397"/>
      <c r="AP26" s="397"/>
      <c r="AQ26" s="397"/>
      <c r="AR26" s="397"/>
      <c r="AS26" s="397"/>
      <c r="AT26" s="397"/>
      <c r="AU26" s="397"/>
      <c r="AV26" s="397"/>
      <c r="AW26" s="397"/>
      <c r="AX26" s="397"/>
      <c r="AY26" s="397"/>
      <c r="AZ26" s="397"/>
      <c r="BA26" s="397"/>
      <c r="BB26" s="397"/>
      <c r="BC26" s="397"/>
      <c r="BD26" s="397"/>
      <c r="BE26" s="397"/>
      <c r="BF26" s="397"/>
      <c r="BG26" s="397"/>
      <c r="BH26" s="397"/>
      <c r="BI26" s="397"/>
      <c r="BJ26" s="397"/>
    </row>
    <row r="27" spans="1:62" ht="13.5" customHeight="1" x14ac:dyDescent="0.25">
      <c r="A27" s="382"/>
      <c r="B27" s="382"/>
      <c r="C27" s="382"/>
      <c r="D27" s="382"/>
      <c r="E27" s="382"/>
      <c r="F27" s="382"/>
      <c r="G27" s="382"/>
      <c r="H27" s="382"/>
      <c r="I27" s="382"/>
      <c r="J27" s="382"/>
      <c r="K27" s="382"/>
      <c r="L27" s="382"/>
      <c r="M27" s="382"/>
      <c r="N27" s="382"/>
      <c r="O27" s="391"/>
      <c r="P27" s="391"/>
      <c r="Q27" s="391"/>
      <c r="R27" s="391"/>
      <c r="S27" s="391"/>
      <c r="T27" s="391"/>
      <c r="U27" s="391"/>
      <c r="V27" s="391"/>
      <c r="W27" s="391"/>
      <c r="X27" s="391"/>
      <c r="Y27" s="391"/>
      <c r="Z27" s="391"/>
      <c r="AA27" s="391"/>
      <c r="AB27" s="391"/>
      <c r="AC27" s="391"/>
      <c r="AD27" s="391"/>
      <c r="AE27" s="391"/>
      <c r="AF27" s="391"/>
      <c r="AG27" s="391"/>
      <c r="AH27" s="391"/>
      <c r="AI27" s="398" t="s">
        <v>226</v>
      </c>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row>
    <row r="28" spans="1:62" ht="13.5" customHeight="1" x14ac:dyDescent="0.25">
      <c r="A28" s="382"/>
      <c r="B28" s="382"/>
      <c r="C28" s="382"/>
      <c r="D28" s="382"/>
      <c r="E28" s="382"/>
      <c r="F28" s="382"/>
      <c r="G28" s="382"/>
      <c r="H28" s="382"/>
      <c r="I28" s="382"/>
      <c r="J28" s="382"/>
      <c r="K28" s="382"/>
      <c r="L28" s="382"/>
      <c r="M28" s="382"/>
      <c r="N28" s="382"/>
      <c r="O28" s="391"/>
      <c r="P28" s="391"/>
      <c r="Q28" s="391"/>
      <c r="R28" s="391"/>
      <c r="S28" s="391"/>
      <c r="T28" s="391"/>
      <c r="U28" s="391"/>
      <c r="V28" s="391"/>
      <c r="W28" s="391"/>
      <c r="X28" s="391"/>
      <c r="Y28" s="391"/>
      <c r="Z28" s="391"/>
      <c r="AA28" s="391"/>
      <c r="AB28" s="391"/>
      <c r="AC28" s="391"/>
      <c r="AD28" s="391"/>
      <c r="AE28" s="391"/>
      <c r="AF28" s="391"/>
      <c r="AG28" s="391"/>
      <c r="AH28" s="391"/>
      <c r="AI28" s="392"/>
      <c r="AJ28" s="392"/>
      <c r="AK28" s="392"/>
      <c r="AL28" s="392"/>
      <c r="AM28" s="392"/>
      <c r="AN28" s="392"/>
      <c r="AO28" s="392"/>
      <c r="AP28" s="392"/>
      <c r="AQ28" s="392"/>
      <c r="AR28" s="392"/>
      <c r="AS28" s="392"/>
      <c r="AT28" s="392"/>
      <c r="AU28" s="392"/>
      <c r="AV28" s="392"/>
      <c r="AW28" s="392"/>
      <c r="AX28" s="392"/>
      <c r="AY28" s="392"/>
      <c r="AZ28" s="392"/>
      <c r="BA28" s="392"/>
      <c r="BB28" s="392"/>
      <c r="BC28" s="392"/>
      <c r="BD28" s="392"/>
      <c r="BE28" s="392"/>
      <c r="BF28" s="392"/>
      <c r="BG28" s="392"/>
      <c r="BH28" s="392"/>
      <c r="BI28" s="392"/>
      <c r="BJ28" s="392"/>
    </row>
    <row r="29" spans="1:62" s="385" customFormat="1" ht="13.5" customHeight="1" x14ac:dyDescent="0.25">
      <c r="A29" s="390"/>
      <c r="B29" s="390"/>
      <c r="C29" s="390"/>
      <c r="D29" s="390"/>
      <c r="E29" s="390"/>
      <c r="F29" s="390"/>
      <c r="G29" s="390"/>
      <c r="H29" s="390"/>
      <c r="I29" s="390"/>
      <c r="J29" s="390"/>
      <c r="K29" s="390"/>
      <c r="L29" s="390"/>
      <c r="M29" s="390"/>
      <c r="N29" s="390"/>
      <c r="O29" s="390" t="s">
        <v>385</v>
      </c>
      <c r="P29" s="390"/>
      <c r="Q29" s="390"/>
      <c r="R29" s="390"/>
      <c r="S29" s="390"/>
      <c r="T29" s="390"/>
      <c r="U29" s="390"/>
      <c r="V29" s="390"/>
      <c r="W29" s="390"/>
      <c r="X29" s="390"/>
      <c r="Y29" s="390"/>
      <c r="Z29" s="390"/>
      <c r="AA29" s="390"/>
      <c r="AB29" s="390"/>
      <c r="AC29" s="399">
        <v>41751</v>
      </c>
      <c r="AD29" s="400"/>
      <c r="AE29" s="400"/>
      <c r="AF29" s="400"/>
      <c r="AG29" s="400"/>
      <c r="AH29" s="390"/>
      <c r="AI29" s="401" t="s">
        <v>227</v>
      </c>
      <c r="AJ29" s="401"/>
      <c r="AK29" s="400">
        <v>379</v>
      </c>
      <c r="AL29" s="400"/>
      <c r="AM29" s="400"/>
      <c r="AN29" s="400"/>
      <c r="AO29" s="400"/>
      <c r="AP29" s="400"/>
      <c r="AQ29" s="390"/>
      <c r="AR29" s="390"/>
      <c r="AS29" s="390"/>
      <c r="AT29" s="390"/>
      <c r="AU29" s="390"/>
      <c r="AV29" s="390"/>
      <c r="AW29" s="390"/>
      <c r="AX29" s="390"/>
      <c r="AY29" s="390"/>
    </row>
    <row r="30" spans="1:62" ht="13.5" customHeight="1" x14ac:dyDescent="0.25">
      <c r="A30" s="382"/>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row>
    <row r="31" spans="1:62" s="385" customFormat="1" ht="13.5" customHeight="1" x14ac:dyDescent="0.25">
      <c r="A31" s="390"/>
      <c r="B31" s="390"/>
      <c r="C31" s="390"/>
      <c r="D31" s="390"/>
      <c r="E31" s="390"/>
      <c r="F31" s="390"/>
      <c r="G31" s="390"/>
      <c r="H31" s="390"/>
      <c r="I31" s="390"/>
      <c r="J31" s="390"/>
      <c r="K31" s="390"/>
      <c r="L31" s="390"/>
      <c r="M31" s="390"/>
      <c r="N31" s="390"/>
      <c r="O31" s="390" t="s">
        <v>386</v>
      </c>
      <c r="P31" s="390"/>
      <c r="Q31" s="390"/>
      <c r="R31" s="390"/>
      <c r="S31" s="393" t="s">
        <v>390</v>
      </c>
      <c r="T31" s="393"/>
      <c r="U31" s="393"/>
      <c r="V31" s="393"/>
      <c r="W31" s="393"/>
      <c r="X31" s="390"/>
      <c r="Y31" s="390"/>
      <c r="Z31" s="390"/>
      <c r="AA31" s="390" t="s">
        <v>387</v>
      </c>
      <c r="AB31" s="390"/>
      <c r="AC31" s="390"/>
      <c r="AD31" s="390"/>
      <c r="AE31" s="390"/>
      <c r="AF31" s="390"/>
      <c r="AG31" s="390"/>
      <c r="AH31" s="390"/>
      <c r="AI31" s="390"/>
      <c r="AJ31" s="390"/>
      <c r="AK31" s="390"/>
      <c r="AL31" s="390"/>
      <c r="AM31" s="390"/>
      <c r="AN31" s="393">
        <v>2017</v>
      </c>
      <c r="AO31" s="393"/>
      <c r="AP31" s="393"/>
      <c r="AQ31" s="393"/>
      <c r="AR31" s="393"/>
      <c r="AS31" s="390"/>
      <c r="AT31" s="390"/>
      <c r="AU31" s="390"/>
      <c r="AV31" s="390"/>
      <c r="AW31" s="390"/>
      <c r="AX31" s="390"/>
      <c r="AY31" s="390"/>
    </row>
    <row r="32" spans="1:62" ht="13.5" customHeight="1" x14ac:dyDescent="0.25">
      <c r="A32" s="382"/>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row>
    <row r="33" spans="1:51" ht="13.5" customHeight="1" x14ac:dyDescent="0.25">
      <c r="A33" s="382"/>
      <c r="B33" s="382"/>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row>
    <row r="34" spans="1:51" ht="13.5" customHeight="1" x14ac:dyDescent="0.25">
      <c r="A34" s="382"/>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row>
    <row r="35" spans="1:51" ht="13.5" customHeight="1" x14ac:dyDescent="0.25">
      <c r="A35" s="382"/>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row>
    <row r="36" spans="1:51" ht="13.5" customHeight="1" x14ac:dyDescent="0.25">
      <c r="A36" s="382"/>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row>
    <row r="37" spans="1:51" ht="13.5" customHeight="1" x14ac:dyDescent="0.25">
      <c r="A37" s="382"/>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row>
    <row r="38" spans="1:51" ht="13.5" customHeight="1" x14ac:dyDescent="0.25">
      <c r="A38" s="382"/>
      <c r="B38" s="382"/>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row>
    <row r="39" spans="1:51" ht="13.5" customHeight="1" x14ac:dyDescent="0.25">
      <c r="A39" s="382"/>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row>
    <row r="40" spans="1:51" ht="13.5" customHeight="1" x14ac:dyDescent="0.25">
      <c r="A40" s="382"/>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row>
    <row r="41" spans="1:51" ht="13.5" customHeight="1" x14ac:dyDescent="0.25">
      <c r="A41" s="382"/>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row>
    <row r="42" spans="1:51" ht="13.5" customHeight="1" x14ac:dyDescent="0.25">
      <c r="A42" s="382"/>
      <c r="B42" s="382"/>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O42" s="382"/>
      <c r="AP42" s="382"/>
      <c r="AQ42" s="382"/>
      <c r="AR42" s="382"/>
      <c r="AS42" s="382"/>
      <c r="AT42" s="382"/>
      <c r="AU42" s="382"/>
      <c r="AV42" s="382"/>
      <c r="AW42" s="382"/>
      <c r="AX42" s="382"/>
      <c r="AY42" s="382"/>
    </row>
    <row r="43" spans="1:51" ht="13.5" customHeight="1" x14ac:dyDescent="0.25">
      <c r="A43" s="382"/>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row>
    <row r="44" spans="1:51" ht="13.5" customHeight="1" x14ac:dyDescent="0.25">
      <c r="A44" s="382"/>
      <c r="B44" s="382"/>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c r="AO44" s="382"/>
      <c r="AP44" s="382"/>
      <c r="AQ44" s="382"/>
      <c r="AR44" s="382"/>
      <c r="AS44" s="382"/>
      <c r="AT44" s="382"/>
      <c r="AU44" s="382"/>
      <c r="AV44" s="382"/>
      <c r="AW44" s="382"/>
      <c r="AX44" s="382"/>
      <c r="AY44" s="382"/>
    </row>
    <row r="45" spans="1:51" ht="13.5" customHeight="1" x14ac:dyDescent="0.25">
      <c r="A45" s="382"/>
      <c r="B45" s="382"/>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2"/>
      <c r="AY45" s="382"/>
    </row>
    <row r="46" spans="1:51" ht="13.5" customHeight="1" x14ac:dyDescent="0.25">
      <c r="A46" s="382"/>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2"/>
      <c r="AU46" s="382"/>
      <c r="AV46" s="382"/>
      <c r="AW46" s="382"/>
      <c r="AX46" s="382"/>
      <c r="AY46" s="382"/>
    </row>
    <row r="47" spans="1:51" ht="13.5" customHeight="1" x14ac:dyDescent="0.25">
      <c r="A47" s="382"/>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2"/>
      <c r="AY47" s="382"/>
    </row>
    <row r="48" spans="1:51" ht="13.5" customHeight="1" x14ac:dyDescent="0.25">
      <c r="A48" s="382"/>
      <c r="B48" s="382"/>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row>
    <row r="49" spans="1:51" ht="13.5" customHeight="1" x14ac:dyDescent="0.25">
      <c r="A49" s="382"/>
      <c r="B49" s="382"/>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row>
    <row r="50" spans="1:51" ht="13.5" customHeight="1" x14ac:dyDescent="0.25">
      <c r="A50" s="382"/>
      <c r="B50" s="382"/>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382"/>
      <c r="AY50" s="382"/>
    </row>
    <row r="51" spans="1:51" ht="13.5" customHeight="1" x14ac:dyDescent="0.25">
      <c r="A51" s="382"/>
      <c r="B51" s="382"/>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82"/>
    </row>
    <row r="52" spans="1:51" ht="13.5" customHeight="1" x14ac:dyDescent="0.25">
      <c r="A52" s="382"/>
      <c r="B52" s="382"/>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row>
    <row r="53" spans="1:51" ht="13.5" customHeight="1" x14ac:dyDescent="0.25">
      <c r="A53" s="382"/>
      <c r="B53" s="382"/>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2"/>
      <c r="AV53" s="382"/>
      <c r="AW53" s="382"/>
      <c r="AX53" s="382"/>
      <c r="AY53" s="382"/>
    </row>
    <row r="54" spans="1:51" ht="13.5" customHeight="1" x14ac:dyDescent="0.25">
      <c r="A54" s="382"/>
      <c r="B54" s="382"/>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2"/>
      <c r="AL54" s="382"/>
      <c r="AM54" s="382"/>
      <c r="AN54" s="382"/>
      <c r="AO54" s="382"/>
      <c r="AP54" s="382"/>
      <c r="AQ54" s="382"/>
      <c r="AR54" s="382"/>
      <c r="AS54" s="382"/>
      <c r="AT54" s="382"/>
      <c r="AU54" s="382"/>
      <c r="AV54" s="382"/>
      <c r="AW54" s="382"/>
      <c r="AX54" s="382"/>
      <c r="AY54" s="382"/>
    </row>
    <row r="55" spans="1:51" ht="13.5" customHeight="1" x14ac:dyDescent="0.25">
      <c r="A55" s="382"/>
      <c r="B55" s="382"/>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c r="AN55" s="382"/>
      <c r="AO55" s="382"/>
      <c r="AP55" s="382"/>
      <c r="AQ55" s="382"/>
      <c r="AR55" s="382"/>
      <c r="AS55" s="382"/>
      <c r="AT55" s="382"/>
      <c r="AU55" s="382"/>
      <c r="AV55" s="382"/>
      <c r="AW55" s="382"/>
      <c r="AX55" s="382"/>
      <c r="AY55" s="382"/>
    </row>
    <row r="56" spans="1:51" ht="13.5" customHeight="1" x14ac:dyDescent="0.25">
      <c r="A56" s="382"/>
      <c r="B56" s="382"/>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row>
    <row r="57" spans="1:51" ht="13.5" customHeight="1" x14ac:dyDescent="0.25">
      <c r="A57" s="382"/>
      <c r="B57" s="382"/>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row>
    <row r="58" spans="1:51" ht="13.5" customHeight="1" x14ac:dyDescent="0.25">
      <c r="A58" s="382"/>
      <c r="B58" s="382"/>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row>
  </sheetData>
  <mergeCells count="17">
    <mergeCell ref="A17:F17"/>
    <mergeCell ref="G17:AU17"/>
    <mergeCell ref="A13:AV13"/>
    <mergeCell ref="A14:AV14"/>
    <mergeCell ref="A15:AV15"/>
    <mergeCell ref="A16:E16"/>
    <mergeCell ref="G16:AV16"/>
    <mergeCell ref="S31:W31"/>
    <mergeCell ref="AN31:AR31"/>
    <mergeCell ref="O18:AB18"/>
    <mergeCell ref="AA24:AE24"/>
    <mergeCell ref="O26:AH26"/>
    <mergeCell ref="AI26:BJ26"/>
    <mergeCell ref="AI27:BJ27"/>
    <mergeCell ref="AC29:AG29"/>
    <mergeCell ref="AI29:AJ29"/>
    <mergeCell ref="AK29:AP29"/>
  </mergeCells>
  <pageMargins left="0.74803149606299213" right="0.74803149606299213" top="0.98425196850393704" bottom="0.98425196850393704" header="0" footer="0"/>
  <pageSetup paperSize="9"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topLeftCell="A54" zoomScale="70" zoomScaleNormal="70" workbookViewId="0">
      <selection sqref="A1:S85"/>
    </sheetView>
  </sheetViews>
  <sheetFormatPr defaultRowHeight="15" x14ac:dyDescent="0.25"/>
  <cols>
    <col min="1" max="1" width="9" style="260" customWidth="1"/>
    <col min="2" max="2" width="30.85546875" style="260" customWidth="1"/>
    <col min="3" max="3" width="17.7109375" style="260" customWidth="1"/>
    <col min="4" max="4" width="7" style="260" customWidth="1"/>
    <col min="5" max="5" width="7.5703125" style="260" customWidth="1"/>
    <col min="6" max="6" width="8" style="260" customWidth="1"/>
    <col min="7" max="7" width="6.42578125" style="260" customWidth="1"/>
    <col min="8" max="8" width="8.28515625" style="260" customWidth="1"/>
    <col min="9" max="9" width="6.28515625" style="260" customWidth="1"/>
    <col min="10" max="10" width="7" style="260" customWidth="1"/>
    <col min="11" max="11" width="7.7109375" style="260" customWidth="1"/>
    <col min="12" max="13" width="7.42578125" style="260" customWidth="1"/>
    <col min="14" max="14" width="8.140625" style="260" customWidth="1"/>
    <col min="15" max="15" width="7.7109375" style="260" customWidth="1"/>
    <col min="16" max="16" width="7.42578125" style="260" customWidth="1"/>
    <col min="17" max="17" width="8.140625" style="260" customWidth="1"/>
    <col min="18" max="19" width="8.42578125" style="260" customWidth="1"/>
    <col min="20" max="20" width="9.140625" style="260"/>
    <col min="21" max="21" width="9" style="260" customWidth="1"/>
    <col min="22" max="16384" width="9.140625" style="260"/>
  </cols>
  <sheetData>
    <row r="1" spans="1:21" ht="18.75" x14ac:dyDescent="0.25">
      <c r="A1" s="408" t="s">
        <v>115</v>
      </c>
      <c r="B1" s="408"/>
      <c r="C1" s="408"/>
      <c r="D1" s="408"/>
      <c r="E1" s="408"/>
      <c r="F1" s="408"/>
      <c r="G1" s="408"/>
      <c r="H1" s="408"/>
      <c r="I1" s="408"/>
      <c r="J1" s="408"/>
      <c r="K1" s="408"/>
      <c r="L1" s="408"/>
      <c r="M1" s="408"/>
      <c r="N1" s="408"/>
      <c r="O1" s="408"/>
      <c r="P1" s="408"/>
      <c r="Q1" s="408"/>
      <c r="R1" s="1"/>
      <c r="S1" s="1"/>
    </row>
    <row r="2" spans="1:21" x14ac:dyDescent="0.25">
      <c r="A2" s="1"/>
      <c r="B2" s="1"/>
      <c r="C2" s="85"/>
      <c r="D2" s="85"/>
      <c r="E2" s="85"/>
      <c r="F2" s="85"/>
      <c r="G2" s="85"/>
      <c r="H2" s="85"/>
      <c r="I2" s="85"/>
      <c r="J2" s="85"/>
      <c r="K2" s="85"/>
      <c r="L2" s="85"/>
      <c r="M2" s="85"/>
      <c r="N2" s="85"/>
      <c r="O2" s="85"/>
      <c r="P2" s="85"/>
      <c r="Q2" s="85"/>
      <c r="R2" s="1"/>
      <c r="S2" s="1"/>
    </row>
    <row r="3" spans="1:21" x14ac:dyDescent="0.25">
      <c r="A3" s="409" t="s">
        <v>0</v>
      </c>
      <c r="B3" s="411" t="s">
        <v>1</v>
      </c>
      <c r="C3" s="412" t="s">
        <v>2</v>
      </c>
      <c r="D3" s="415" t="s">
        <v>3</v>
      </c>
      <c r="E3" s="416"/>
      <c r="F3" s="416"/>
      <c r="G3" s="416"/>
      <c r="H3" s="416"/>
      <c r="I3" s="417"/>
      <c r="J3" s="418" t="s">
        <v>4</v>
      </c>
      <c r="K3" s="418"/>
      <c r="L3" s="419" t="s">
        <v>5</v>
      </c>
      <c r="M3" s="420"/>
      <c r="N3" s="420"/>
      <c r="O3" s="420"/>
      <c r="P3" s="420"/>
      <c r="Q3" s="420"/>
      <c r="R3" s="420"/>
      <c r="S3" s="421"/>
    </row>
    <row r="4" spans="1:21" ht="24" customHeight="1" x14ac:dyDescent="0.25">
      <c r="A4" s="409"/>
      <c r="B4" s="411"/>
      <c r="C4" s="413"/>
      <c r="D4" s="425" t="s">
        <v>6</v>
      </c>
      <c r="E4" s="425" t="s">
        <v>7</v>
      </c>
      <c r="F4" s="418" t="s">
        <v>8</v>
      </c>
      <c r="G4" s="418"/>
      <c r="H4" s="418"/>
      <c r="I4" s="418"/>
      <c r="J4" s="418"/>
      <c r="K4" s="418"/>
      <c r="L4" s="422"/>
      <c r="M4" s="423"/>
      <c r="N4" s="423"/>
      <c r="O4" s="423"/>
      <c r="P4" s="423"/>
      <c r="Q4" s="423"/>
      <c r="R4" s="423"/>
      <c r="S4" s="424"/>
    </row>
    <row r="5" spans="1:21" ht="70.5" customHeight="1" x14ac:dyDescent="0.25">
      <c r="A5" s="409"/>
      <c r="B5" s="411"/>
      <c r="C5" s="414"/>
      <c r="D5" s="425"/>
      <c r="E5" s="425"/>
      <c r="F5" s="425" t="s">
        <v>9</v>
      </c>
      <c r="G5" s="429" t="s">
        <v>10</v>
      </c>
      <c r="H5" s="429"/>
      <c r="I5" s="429"/>
      <c r="J5" s="425" t="s">
        <v>11</v>
      </c>
      <c r="K5" s="425" t="s">
        <v>12</v>
      </c>
      <c r="L5" s="430" t="s">
        <v>13</v>
      </c>
      <c r="M5" s="430"/>
      <c r="N5" s="430" t="s">
        <v>14</v>
      </c>
      <c r="O5" s="430"/>
      <c r="P5" s="427" t="s">
        <v>15</v>
      </c>
      <c r="Q5" s="427"/>
      <c r="R5" s="428" t="s">
        <v>16</v>
      </c>
      <c r="S5" s="428"/>
    </row>
    <row r="6" spans="1:21" ht="135.75" customHeight="1" thickBot="1" x14ac:dyDescent="0.3">
      <c r="A6" s="410"/>
      <c r="B6" s="412"/>
      <c r="C6" s="125" t="s">
        <v>17</v>
      </c>
      <c r="D6" s="426"/>
      <c r="E6" s="426"/>
      <c r="F6" s="426"/>
      <c r="G6" s="126" t="s">
        <v>18</v>
      </c>
      <c r="H6" s="126" t="s">
        <v>19</v>
      </c>
      <c r="I6" s="126" t="s">
        <v>20</v>
      </c>
      <c r="J6" s="426"/>
      <c r="K6" s="426"/>
      <c r="L6" s="87" t="s">
        <v>21</v>
      </c>
      <c r="M6" s="5" t="s">
        <v>22</v>
      </c>
      <c r="N6" s="87" t="s">
        <v>343</v>
      </c>
      <c r="O6" s="5" t="s">
        <v>344</v>
      </c>
      <c r="P6" s="5" t="s">
        <v>332</v>
      </c>
      <c r="Q6" s="5" t="s">
        <v>345</v>
      </c>
      <c r="R6" s="2" t="s">
        <v>346</v>
      </c>
      <c r="S6" s="2" t="s">
        <v>347</v>
      </c>
    </row>
    <row r="7" spans="1:21" ht="24.75" thickBot="1" x14ac:dyDescent="0.3">
      <c r="A7" s="263" t="s">
        <v>118</v>
      </c>
      <c r="B7" s="264" t="s">
        <v>119</v>
      </c>
      <c r="C7" s="265" t="s">
        <v>367</v>
      </c>
      <c r="D7" s="266">
        <f>D9+D10+D11+D12+D13+D14+D15+D16+D19+D20+D21+D22+D23+D25</f>
        <v>2106</v>
      </c>
      <c r="E7" s="266">
        <f t="shared" ref="E7:H7" si="0">E9+E10+E11+E12+E13+E14+E15+E16+E19+E20+E21+E22+E23+E25</f>
        <v>702</v>
      </c>
      <c r="F7" s="266">
        <f t="shared" si="0"/>
        <v>1404</v>
      </c>
      <c r="G7" s="266">
        <f t="shared" si="0"/>
        <v>847</v>
      </c>
      <c r="H7" s="266">
        <f t="shared" si="0"/>
        <v>557</v>
      </c>
      <c r="I7" s="266"/>
      <c r="J7" s="266"/>
      <c r="K7" s="266"/>
      <c r="L7" s="266">
        <f>L9+L10+L11+L12+L13+L14+L15+L16+L19+L20+L21+L22+L23+L25</f>
        <v>612</v>
      </c>
      <c r="M7" s="266">
        <f>M9+M10+M11+M12+M13+M14+M15+M16+M19+M20+M21+M22+M23+M25</f>
        <v>792</v>
      </c>
      <c r="N7" s="151"/>
      <c r="O7" s="152"/>
      <c r="P7" s="153"/>
      <c r="Q7" s="154"/>
      <c r="R7" s="151"/>
      <c r="S7" s="154"/>
      <c r="U7" s="261"/>
    </row>
    <row r="8" spans="1:21" ht="15.75" thickBot="1" x14ac:dyDescent="0.3">
      <c r="A8" s="267" t="s">
        <v>118</v>
      </c>
      <c r="B8" s="268" t="s">
        <v>315</v>
      </c>
      <c r="C8" s="268"/>
      <c r="D8" s="269"/>
      <c r="E8" s="270"/>
      <c r="F8" s="270"/>
      <c r="G8" s="270"/>
      <c r="H8" s="270"/>
      <c r="I8" s="155"/>
      <c r="J8" s="156"/>
      <c r="K8" s="157"/>
      <c r="L8" s="271"/>
      <c r="M8" s="272"/>
      <c r="N8" s="158"/>
      <c r="O8" s="155"/>
      <c r="P8" s="156"/>
      <c r="Q8" s="157"/>
      <c r="R8" s="158"/>
      <c r="S8" s="157"/>
    </row>
    <row r="9" spans="1:21" x14ac:dyDescent="0.25">
      <c r="A9" s="273" t="s">
        <v>120</v>
      </c>
      <c r="B9" s="274" t="s">
        <v>121</v>
      </c>
      <c r="C9" s="275" t="s">
        <v>316</v>
      </c>
      <c r="D9" s="276">
        <v>107</v>
      </c>
      <c r="E9" s="277">
        <v>29</v>
      </c>
      <c r="F9" s="277">
        <v>78</v>
      </c>
      <c r="G9" s="277">
        <v>58</v>
      </c>
      <c r="H9" s="277">
        <v>20</v>
      </c>
      <c r="I9" s="278"/>
      <c r="J9" s="279"/>
      <c r="K9" s="280"/>
      <c r="L9" s="281">
        <v>34</v>
      </c>
      <c r="M9" s="282">
        <v>44</v>
      </c>
      <c r="N9" s="159"/>
      <c r="O9" s="160"/>
      <c r="P9" s="161"/>
      <c r="Q9" s="162"/>
      <c r="R9" s="163"/>
      <c r="S9" s="164"/>
    </row>
    <row r="10" spans="1:21" x14ac:dyDescent="0.25">
      <c r="A10" s="283" t="s">
        <v>122</v>
      </c>
      <c r="B10" s="284" t="s">
        <v>24</v>
      </c>
      <c r="C10" s="285" t="s">
        <v>316</v>
      </c>
      <c r="D10" s="286">
        <v>166</v>
      </c>
      <c r="E10" s="287">
        <v>49</v>
      </c>
      <c r="F10" s="287">
        <v>117</v>
      </c>
      <c r="G10" s="287">
        <v>97</v>
      </c>
      <c r="H10" s="287">
        <v>20</v>
      </c>
      <c r="I10" s="288"/>
      <c r="J10" s="183"/>
      <c r="K10" s="184"/>
      <c r="L10" s="289">
        <v>51</v>
      </c>
      <c r="M10" s="290">
        <v>66</v>
      </c>
      <c r="N10" s="165"/>
      <c r="O10" s="166"/>
      <c r="P10" s="167"/>
      <c r="Q10" s="168"/>
      <c r="R10" s="169"/>
      <c r="S10" s="170"/>
    </row>
    <row r="11" spans="1:21" x14ac:dyDescent="0.25">
      <c r="A11" s="283" t="s">
        <v>123</v>
      </c>
      <c r="B11" s="284" t="s">
        <v>26</v>
      </c>
      <c r="C11" s="285" t="s">
        <v>25</v>
      </c>
      <c r="D11" s="286">
        <v>166</v>
      </c>
      <c r="E11" s="287">
        <v>49</v>
      </c>
      <c r="F11" s="287">
        <v>117</v>
      </c>
      <c r="G11" s="287"/>
      <c r="H11" s="287">
        <v>117</v>
      </c>
      <c r="I11" s="288"/>
      <c r="J11" s="183"/>
      <c r="K11" s="184"/>
      <c r="L11" s="289">
        <v>51</v>
      </c>
      <c r="M11" s="290">
        <v>66</v>
      </c>
      <c r="N11" s="165"/>
      <c r="O11" s="166"/>
      <c r="P11" s="167"/>
      <c r="Q11" s="168"/>
      <c r="R11" s="169"/>
      <c r="S11" s="170"/>
    </row>
    <row r="12" spans="1:21" x14ac:dyDescent="0.25">
      <c r="A12" s="283" t="s">
        <v>124</v>
      </c>
      <c r="B12" s="284" t="s">
        <v>29</v>
      </c>
      <c r="C12" s="285" t="s">
        <v>23</v>
      </c>
      <c r="D12" s="286">
        <v>224</v>
      </c>
      <c r="E12" s="287">
        <v>68</v>
      </c>
      <c r="F12" s="287">
        <v>156</v>
      </c>
      <c r="G12" s="287">
        <v>76</v>
      </c>
      <c r="H12" s="287">
        <v>80</v>
      </c>
      <c r="I12" s="291"/>
      <c r="J12" s="183"/>
      <c r="K12" s="184"/>
      <c r="L12" s="289">
        <v>68</v>
      </c>
      <c r="M12" s="290">
        <v>88</v>
      </c>
      <c r="N12" s="165"/>
      <c r="O12" s="166"/>
      <c r="P12" s="167"/>
      <c r="Q12" s="168"/>
      <c r="R12" s="169"/>
      <c r="S12" s="170"/>
    </row>
    <row r="13" spans="1:21" x14ac:dyDescent="0.25">
      <c r="A13" s="283" t="s">
        <v>126</v>
      </c>
      <c r="B13" s="284" t="s">
        <v>27</v>
      </c>
      <c r="C13" s="285" t="s">
        <v>25</v>
      </c>
      <c r="D13" s="286">
        <v>166</v>
      </c>
      <c r="E13" s="287">
        <v>49</v>
      </c>
      <c r="F13" s="287">
        <v>117</v>
      </c>
      <c r="G13" s="287">
        <v>117</v>
      </c>
      <c r="H13" s="287"/>
      <c r="I13" s="291" t="s">
        <v>125</v>
      </c>
      <c r="J13" s="183"/>
      <c r="K13" s="184"/>
      <c r="L13" s="289">
        <v>51</v>
      </c>
      <c r="M13" s="290">
        <v>66</v>
      </c>
      <c r="N13" s="165"/>
      <c r="O13" s="166"/>
      <c r="P13" s="167"/>
      <c r="Q13" s="168"/>
      <c r="R13" s="169"/>
      <c r="S13" s="170"/>
    </row>
    <row r="14" spans="1:21" x14ac:dyDescent="0.25">
      <c r="A14" s="283" t="s">
        <v>308</v>
      </c>
      <c r="B14" s="284" t="s">
        <v>30</v>
      </c>
      <c r="C14" s="285" t="s">
        <v>366</v>
      </c>
      <c r="D14" s="286">
        <v>234</v>
      </c>
      <c r="E14" s="287">
        <v>117</v>
      </c>
      <c r="F14" s="287">
        <v>117</v>
      </c>
      <c r="G14" s="287">
        <v>8</v>
      </c>
      <c r="H14" s="287">
        <v>109</v>
      </c>
      <c r="I14" s="291"/>
      <c r="J14" s="183"/>
      <c r="K14" s="184"/>
      <c r="L14" s="289">
        <v>51</v>
      </c>
      <c r="M14" s="290">
        <v>66</v>
      </c>
      <c r="N14" s="165"/>
      <c r="O14" s="166"/>
      <c r="P14" s="167"/>
      <c r="Q14" s="168"/>
      <c r="R14" s="169"/>
      <c r="S14" s="170"/>
    </row>
    <row r="15" spans="1:21" ht="24" x14ac:dyDescent="0.25">
      <c r="A15" s="283" t="s">
        <v>309</v>
      </c>
      <c r="B15" s="284" t="s">
        <v>129</v>
      </c>
      <c r="C15" s="285" t="s">
        <v>130</v>
      </c>
      <c r="D15" s="286">
        <v>97</v>
      </c>
      <c r="E15" s="287">
        <v>27</v>
      </c>
      <c r="F15" s="287">
        <v>70</v>
      </c>
      <c r="G15" s="287">
        <v>62</v>
      </c>
      <c r="H15" s="287">
        <v>8</v>
      </c>
      <c r="I15" s="291" t="s">
        <v>125</v>
      </c>
      <c r="J15" s="183"/>
      <c r="K15" s="184"/>
      <c r="L15" s="289">
        <v>34</v>
      </c>
      <c r="M15" s="290">
        <v>36</v>
      </c>
      <c r="N15" s="165"/>
      <c r="O15" s="166"/>
      <c r="P15" s="167"/>
      <c r="Q15" s="168"/>
      <c r="R15" s="169"/>
      <c r="S15" s="170"/>
    </row>
    <row r="16" spans="1:21" ht="15.75" thickBot="1" x14ac:dyDescent="0.3">
      <c r="A16" s="292" t="s">
        <v>128</v>
      </c>
      <c r="B16" s="293" t="s">
        <v>313</v>
      </c>
      <c r="C16" s="294" t="s">
        <v>314</v>
      </c>
      <c r="D16" s="295">
        <v>48</v>
      </c>
      <c r="E16" s="296">
        <v>16</v>
      </c>
      <c r="F16" s="296">
        <v>32</v>
      </c>
      <c r="G16" s="296">
        <v>32</v>
      </c>
      <c r="H16" s="296"/>
      <c r="I16" s="297"/>
      <c r="J16" s="298"/>
      <c r="K16" s="299"/>
      <c r="L16" s="300"/>
      <c r="M16" s="301">
        <v>32</v>
      </c>
      <c r="N16" s="171"/>
      <c r="O16" s="172"/>
      <c r="P16" s="173"/>
      <c r="Q16" s="174"/>
      <c r="R16" s="175"/>
      <c r="S16" s="176"/>
    </row>
    <row r="17" spans="1:23" ht="33" customHeight="1" thickBot="1" x14ac:dyDescent="0.3">
      <c r="A17" s="267" t="s">
        <v>118</v>
      </c>
      <c r="B17" s="268" t="s">
        <v>317</v>
      </c>
      <c r="C17" s="302"/>
      <c r="D17" s="269"/>
      <c r="E17" s="270"/>
      <c r="F17" s="270"/>
      <c r="G17" s="270"/>
      <c r="H17" s="270"/>
      <c r="I17" s="303"/>
      <c r="J17" s="156"/>
      <c r="K17" s="157"/>
      <c r="L17" s="304"/>
      <c r="M17" s="305"/>
      <c r="N17" s="177"/>
      <c r="O17" s="178"/>
      <c r="P17" s="179"/>
      <c r="Q17" s="180"/>
      <c r="R17" s="177"/>
      <c r="S17" s="178"/>
    </row>
    <row r="18" spans="1:23" x14ac:dyDescent="0.25">
      <c r="A18" s="273" t="s">
        <v>128</v>
      </c>
      <c r="B18" s="274" t="s">
        <v>127</v>
      </c>
      <c r="C18" s="275"/>
      <c r="D18" s="306">
        <f>D19+D20+D21</f>
        <v>529</v>
      </c>
      <c r="E18" s="306">
        <f t="shared" ref="E18:H18" si="1">E19+E20+E21</f>
        <v>176</v>
      </c>
      <c r="F18" s="306">
        <f t="shared" si="1"/>
        <v>353</v>
      </c>
      <c r="G18" s="306">
        <f t="shared" si="1"/>
        <v>253</v>
      </c>
      <c r="H18" s="306">
        <f t="shared" si="1"/>
        <v>100</v>
      </c>
      <c r="I18" s="307" t="s">
        <v>125</v>
      </c>
      <c r="J18" s="279"/>
      <c r="K18" s="280"/>
      <c r="L18" s="306">
        <f t="shared" ref="L18" si="2">L19+L20+L21</f>
        <v>170</v>
      </c>
      <c r="M18" s="306">
        <f t="shared" ref="M18" si="3">M19+M20+M21</f>
        <v>183</v>
      </c>
      <c r="N18" s="181"/>
      <c r="O18" s="182"/>
      <c r="P18" s="161"/>
      <c r="Q18" s="162"/>
      <c r="R18" s="181"/>
      <c r="S18" s="182"/>
    </row>
    <row r="19" spans="1:23" x14ac:dyDescent="0.25">
      <c r="A19" s="283"/>
      <c r="B19" s="308" t="s">
        <v>310</v>
      </c>
      <c r="C19" s="275" t="s">
        <v>25</v>
      </c>
      <c r="D19" s="309">
        <v>97</v>
      </c>
      <c r="E19" s="310">
        <v>32</v>
      </c>
      <c r="F19" s="310">
        <v>65</v>
      </c>
      <c r="G19" s="310">
        <v>29</v>
      </c>
      <c r="H19" s="310">
        <v>36</v>
      </c>
      <c r="I19" s="311"/>
      <c r="J19" s="210"/>
      <c r="K19" s="211"/>
      <c r="L19" s="312">
        <v>34</v>
      </c>
      <c r="M19" s="313">
        <v>31</v>
      </c>
      <c r="N19" s="169"/>
      <c r="O19" s="170"/>
      <c r="P19" s="167"/>
      <c r="Q19" s="168"/>
      <c r="R19" s="169"/>
      <c r="S19" s="170"/>
    </row>
    <row r="20" spans="1:23" x14ac:dyDescent="0.25">
      <c r="A20" s="283"/>
      <c r="B20" s="308" t="s">
        <v>31</v>
      </c>
      <c r="C20" s="275" t="s">
        <v>25</v>
      </c>
      <c r="D20" s="309">
        <v>216</v>
      </c>
      <c r="E20" s="310">
        <v>72</v>
      </c>
      <c r="F20" s="310">
        <v>144</v>
      </c>
      <c r="G20" s="310">
        <v>104</v>
      </c>
      <c r="H20" s="310">
        <v>40</v>
      </c>
      <c r="I20" s="311"/>
      <c r="J20" s="210"/>
      <c r="K20" s="211"/>
      <c r="L20" s="312">
        <v>68</v>
      </c>
      <c r="M20" s="313">
        <v>76</v>
      </c>
      <c r="N20" s="169"/>
      <c r="O20" s="170"/>
      <c r="P20" s="167"/>
      <c r="Q20" s="168"/>
      <c r="R20" s="169"/>
      <c r="S20" s="170"/>
    </row>
    <row r="21" spans="1:23" x14ac:dyDescent="0.25">
      <c r="A21" s="283"/>
      <c r="B21" s="308" t="s">
        <v>311</v>
      </c>
      <c r="C21" s="275" t="s">
        <v>25</v>
      </c>
      <c r="D21" s="309">
        <v>216</v>
      </c>
      <c r="E21" s="310">
        <v>72</v>
      </c>
      <c r="F21" s="310">
        <v>144</v>
      </c>
      <c r="G21" s="310">
        <v>120</v>
      </c>
      <c r="H21" s="310">
        <v>24</v>
      </c>
      <c r="I21" s="311"/>
      <c r="J21" s="210"/>
      <c r="K21" s="211"/>
      <c r="L21" s="312">
        <v>68</v>
      </c>
      <c r="M21" s="313">
        <v>76</v>
      </c>
      <c r="N21" s="169"/>
      <c r="O21" s="170"/>
      <c r="P21" s="167"/>
      <c r="Q21" s="168"/>
      <c r="R21" s="169"/>
      <c r="S21" s="170"/>
    </row>
    <row r="22" spans="1:23" x14ac:dyDescent="0.25">
      <c r="A22" s="283" t="s">
        <v>131</v>
      </c>
      <c r="B22" s="284" t="s">
        <v>28</v>
      </c>
      <c r="C22" s="285" t="s">
        <v>25</v>
      </c>
      <c r="D22" s="286">
        <v>162</v>
      </c>
      <c r="E22" s="287">
        <v>54</v>
      </c>
      <c r="F22" s="287">
        <v>108</v>
      </c>
      <c r="G22" s="287">
        <v>108</v>
      </c>
      <c r="H22" s="287"/>
      <c r="I22" s="291" t="s">
        <v>125</v>
      </c>
      <c r="J22" s="183"/>
      <c r="K22" s="184"/>
      <c r="L22" s="289">
        <v>51</v>
      </c>
      <c r="M22" s="290">
        <v>57</v>
      </c>
      <c r="N22" s="169"/>
      <c r="O22" s="170"/>
      <c r="P22" s="167"/>
      <c r="Q22" s="168"/>
      <c r="R22" s="169"/>
      <c r="S22" s="170"/>
    </row>
    <row r="23" spans="1:23" ht="15.75" thickBot="1" x14ac:dyDescent="0.3">
      <c r="A23" s="292" t="s">
        <v>132</v>
      </c>
      <c r="B23" s="293" t="s">
        <v>133</v>
      </c>
      <c r="C23" s="294" t="s">
        <v>23</v>
      </c>
      <c r="D23" s="295">
        <v>150</v>
      </c>
      <c r="E23" s="296">
        <v>50</v>
      </c>
      <c r="F23" s="296">
        <v>100</v>
      </c>
      <c r="G23" s="296">
        <v>20</v>
      </c>
      <c r="H23" s="296">
        <v>80</v>
      </c>
      <c r="I23" s="297"/>
      <c r="J23" s="298"/>
      <c r="K23" s="299"/>
      <c r="L23" s="300">
        <v>34</v>
      </c>
      <c r="M23" s="301">
        <v>66</v>
      </c>
      <c r="N23" s="175"/>
      <c r="O23" s="176"/>
      <c r="P23" s="173"/>
      <c r="Q23" s="174"/>
      <c r="R23" s="175"/>
      <c r="S23" s="176"/>
    </row>
    <row r="24" spans="1:23" ht="24.75" thickBot="1" x14ac:dyDescent="0.3">
      <c r="A24" s="131" t="s">
        <v>118</v>
      </c>
      <c r="B24" s="132" t="s">
        <v>312</v>
      </c>
      <c r="C24" s="314"/>
      <c r="D24" s="158"/>
      <c r="E24" s="315"/>
      <c r="F24" s="315"/>
      <c r="G24" s="315"/>
      <c r="H24" s="315"/>
      <c r="I24" s="155"/>
      <c r="J24" s="156"/>
      <c r="K24" s="157"/>
      <c r="L24" s="304"/>
      <c r="M24" s="305"/>
      <c r="N24" s="156"/>
      <c r="O24" s="157"/>
      <c r="P24" s="158"/>
      <c r="Q24" s="155"/>
      <c r="R24" s="156"/>
      <c r="S24" s="157"/>
    </row>
    <row r="25" spans="1:23" ht="24.75" thickBot="1" x14ac:dyDescent="0.3">
      <c r="A25" s="316" t="s">
        <v>134</v>
      </c>
      <c r="B25" s="317" t="s">
        <v>135</v>
      </c>
      <c r="C25" s="318" t="s">
        <v>25</v>
      </c>
      <c r="D25" s="319">
        <v>57</v>
      </c>
      <c r="E25" s="320">
        <v>18</v>
      </c>
      <c r="F25" s="320">
        <v>39</v>
      </c>
      <c r="G25" s="320">
        <v>16</v>
      </c>
      <c r="H25" s="320">
        <v>23</v>
      </c>
      <c r="I25" s="188"/>
      <c r="J25" s="189"/>
      <c r="K25" s="190"/>
      <c r="L25" s="321">
        <v>17</v>
      </c>
      <c r="M25" s="322">
        <v>22</v>
      </c>
      <c r="N25" s="185"/>
      <c r="O25" s="186"/>
      <c r="P25" s="187"/>
      <c r="Q25" s="188"/>
      <c r="R25" s="189"/>
      <c r="S25" s="190"/>
    </row>
    <row r="26" spans="1:23" ht="15.75" thickBot="1" x14ac:dyDescent="0.3">
      <c r="A26" s="129"/>
      <c r="B26" s="130" t="s">
        <v>32</v>
      </c>
      <c r="C26" s="323" t="s">
        <v>365</v>
      </c>
      <c r="D26" s="191">
        <f>D27+D34+D38</f>
        <v>4536</v>
      </c>
      <c r="E26" s="191">
        <f t="shared" ref="E26:I26" si="4">E27+E34+E38</f>
        <v>1512</v>
      </c>
      <c r="F26" s="191">
        <f t="shared" si="4"/>
        <v>3024</v>
      </c>
      <c r="G26" s="191">
        <f t="shared" si="4"/>
        <v>1330</v>
      </c>
      <c r="H26" s="191">
        <f t="shared" si="4"/>
        <v>1644</v>
      </c>
      <c r="I26" s="191">
        <f t="shared" si="4"/>
        <v>50</v>
      </c>
      <c r="J26" s="192"/>
      <c r="K26" s="193"/>
      <c r="L26" s="191">
        <f t="shared" ref="L26:S26" si="5">L27+L34+L38</f>
        <v>0</v>
      </c>
      <c r="M26" s="191">
        <f t="shared" si="5"/>
        <v>0</v>
      </c>
      <c r="N26" s="191">
        <f t="shared" si="5"/>
        <v>576</v>
      </c>
      <c r="O26" s="191">
        <f t="shared" si="5"/>
        <v>684</v>
      </c>
      <c r="P26" s="191">
        <f t="shared" si="5"/>
        <v>576</v>
      </c>
      <c r="Q26" s="191">
        <f t="shared" si="5"/>
        <v>432</v>
      </c>
      <c r="R26" s="191">
        <f t="shared" si="5"/>
        <v>504</v>
      </c>
      <c r="S26" s="191">
        <f t="shared" si="5"/>
        <v>252</v>
      </c>
      <c r="U26" s="261"/>
    </row>
    <row r="27" spans="1:23" ht="25.5" customHeight="1" thickBot="1" x14ac:dyDescent="0.3">
      <c r="A27" s="131" t="s">
        <v>33</v>
      </c>
      <c r="B27" s="132" t="s">
        <v>34</v>
      </c>
      <c r="C27" s="259" t="s">
        <v>364</v>
      </c>
      <c r="D27" s="151">
        <f>D28+D29+D30+D31+D32+D33</f>
        <v>780</v>
      </c>
      <c r="E27" s="151">
        <f t="shared" ref="E27:I27" si="6">E28+E29+E30+E31+E32+E33</f>
        <v>259</v>
      </c>
      <c r="F27" s="151">
        <f t="shared" si="6"/>
        <v>521</v>
      </c>
      <c r="G27" s="151">
        <f t="shared" si="6"/>
        <v>157</v>
      </c>
      <c r="H27" s="151">
        <f t="shared" si="6"/>
        <v>364</v>
      </c>
      <c r="I27" s="151">
        <f t="shared" si="6"/>
        <v>0</v>
      </c>
      <c r="J27" s="177"/>
      <c r="K27" s="178"/>
      <c r="L27" s="179">
        <v>0</v>
      </c>
      <c r="M27" s="180">
        <v>0</v>
      </c>
      <c r="N27" s="177">
        <f>N28+N29+N30+N31+N32+N33</f>
        <v>182</v>
      </c>
      <c r="O27" s="177">
        <f t="shared" ref="O27:S27" si="7">O28+O29+O30+O31+O32+O33</f>
        <v>83</v>
      </c>
      <c r="P27" s="177">
        <f t="shared" si="7"/>
        <v>112</v>
      </c>
      <c r="Q27" s="177">
        <f>SUM(SUM(Q28:Q33))</f>
        <v>52</v>
      </c>
      <c r="R27" s="177">
        <f t="shared" si="7"/>
        <v>52</v>
      </c>
      <c r="S27" s="177">
        <f t="shared" si="7"/>
        <v>40</v>
      </c>
      <c r="U27" s="261"/>
      <c r="V27" s="261"/>
      <c r="W27" s="261"/>
    </row>
    <row r="28" spans="1:23" ht="16.5" customHeight="1" x14ac:dyDescent="0.25">
      <c r="A28" s="127" t="s">
        <v>320</v>
      </c>
      <c r="B28" s="133" t="s">
        <v>35</v>
      </c>
      <c r="C28" s="324" t="s">
        <v>355</v>
      </c>
      <c r="D28" s="219">
        <f>E28+F28</f>
        <v>64</v>
      </c>
      <c r="E28" s="216">
        <v>16</v>
      </c>
      <c r="F28" s="325">
        <f>SUM(N28:S28)</f>
        <v>48</v>
      </c>
      <c r="G28" s="213">
        <f>F28-H28</f>
        <v>40</v>
      </c>
      <c r="H28" s="214">
        <v>8</v>
      </c>
      <c r="I28" s="160"/>
      <c r="J28" s="196"/>
      <c r="K28" s="197"/>
      <c r="L28" s="194"/>
      <c r="M28" s="195"/>
      <c r="N28" s="196">
        <v>48</v>
      </c>
      <c r="O28" s="197"/>
      <c r="P28" s="194"/>
      <c r="Q28" s="195" t="s">
        <v>36</v>
      </c>
      <c r="R28" s="198"/>
      <c r="S28" s="199"/>
    </row>
    <row r="29" spans="1:23" x14ac:dyDescent="0.25">
      <c r="A29" s="128" t="s">
        <v>318</v>
      </c>
      <c r="B29" s="134" t="s">
        <v>27</v>
      </c>
      <c r="C29" s="324" t="s">
        <v>314</v>
      </c>
      <c r="D29" s="203">
        <f t="shared" ref="D29:D33" si="8">E29+F29</f>
        <v>64</v>
      </c>
      <c r="E29" s="217">
        <v>16</v>
      </c>
      <c r="F29" s="287">
        <f t="shared" ref="F29:F33" si="9">SUM(N29:S29)</f>
        <v>48</v>
      </c>
      <c r="G29" s="194">
        <f t="shared" ref="G29:G37" si="10">F29-H29</f>
        <v>40</v>
      </c>
      <c r="H29" s="201">
        <v>8</v>
      </c>
      <c r="I29" s="166"/>
      <c r="J29" s="165"/>
      <c r="K29" s="166"/>
      <c r="L29" s="200"/>
      <c r="M29" s="202"/>
      <c r="N29" s="165">
        <v>48</v>
      </c>
      <c r="O29" s="166"/>
      <c r="P29" s="200"/>
      <c r="Q29" s="202"/>
      <c r="R29" s="203"/>
      <c r="S29" s="204"/>
    </row>
    <row r="30" spans="1:23" x14ac:dyDescent="0.25">
      <c r="A30" s="128" t="s">
        <v>319</v>
      </c>
      <c r="B30" s="134" t="s">
        <v>26</v>
      </c>
      <c r="C30" s="324" t="s">
        <v>352</v>
      </c>
      <c r="D30" s="203">
        <f t="shared" si="8"/>
        <v>184</v>
      </c>
      <c r="E30" s="217">
        <v>16</v>
      </c>
      <c r="F30" s="287">
        <f t="shared" si="9"/>
        <v>168</v>
      </c>
      <c r="G30" s="194">
        <f t="shared" si="10"/>
        <v>0</v>
      </c>
      <c r="H30" s="201">
        <v>168</v>
      </c>
      <c r="I30" s="166"/>
      <c r="J30" s="165"/>
      <c r="K30" s="166"/>
      <c r="L30" s="200"/>
      <c r="M30" s="202"/>
      <c r="N30" s="165">
        <v>32</v>
      </c>
      <c r="O30" s="166">
        <v>32</v>
      </c>
      <c r="P30" s="200">
        <v>32</v>
      </c>
      <c r="Q30" s="202">
        <v>26</v>
      </c>
      <c r="R30" s="203">
        <v>26</v>
      </c>
      <c r="S30" s="204">
        <v>20</v>
      </c>
    </row>
    <row r="31" spans="1:23" ht="18.75" customHeight="1" x14ac:dyDescent="0.25">
      <c r="A31" s="128" t="s">
        <v>321</v>
      </c>
      <c r="B31" s="135" t="s">
        <v>30</v>
      </c>
      <c r="C31" s="324" t="s">
        <v>353</v>
      </c>
      <c r="D31" s="203">
        <f t="shared" si="8"/>
        <v>336</v>
      </c>
      <c r="E31" s="217">
        <v>168</v>
      </c>
      <c r="F31" s="287">
        <f t="shared" si="9"/>
        <v>168</v>
      </c>
      <c r="G31" s="194">
        <f t="shared" si="10"/>
        <v>8</v>
      </c>
      <c r="H31" s="201">
        <v>160</v>
      </c>
      <c r="I31" s="166"/>
      <c r="J31" s="165"/>
      <c r="K31" s="166"/>
      <c r="L31" s="200"/>
      <c r="M31" s="202"/>
      <c r="N31" s="165">
        <v>32</v>
      </c>
      <c r="O31" s="166">
        <v>32</v>
      </c>
      <c r="P31" s="200">
        <v>32</v>
      </c>
      <c r="Q31" s="202">
        <v>26</v>
      </c>
      <c r="R31" s="203">
        <v>26</v>
      </c>
      <c r="S31" s="204">
        <v>20</v>
      </c>
    </row>
    <row r="32" spans="1:23" ht="18" customHeight="1" x14ac:dyDescent="0.25">
      <c r="A32" s="128" t="s">
        <v>37</v>
      </c>
      <c r="B32" s="135" t="s">
        <v>38</v>
      </c>
      <c r="C32" s="324" t="s">
        <v>322</v>
      </c>
      <c r="D32" s="203">
        <f t="shared" si="8"/>
        <v>60</v>
      </c>
      <c r="E32" s="217">
        <v>19</v>
      </c>
      <c r="F32" s="287">
        <f t="shared" si="9"/>
        <v>41</v>
      </c>
      <c r="G32" s="194">
        <f t="shared" si="10"/>
        <v>21</v>
      </c>
      <c r="H32" s="201">
        <v>20</v>
      </c>
      <c r="I32" s="166"/>
      <c r="J32" s="165"/>
      <c r="K32" s="166"/>
      <c r="L32" s="200"/>
      <c r="M32" s="202"/>
      <c r="N32" s="165">
        <v>22</v>
      </c>
      <c r="O32" s="166">
        <v>19</v>
      </c>
      <c r="P32" s="200"/>
      <c r="Q32" s="202"/>
      <c r="R32" s="203"/>
      <c r="S32" s="204"/>
    </row>
    <row r="33" spans="1:21" ht="15.75" thickBot="1" x14ac:dyDescent="0.3">
      <c r="A33" s="136" t="s">
        <v>114</v>
      </c>
      <c r="B33" s="326" t="s">
        <v>113</v>
      </c>
      <c r="C33" s="257" t="s">
        <v>314</v>
      </c>
      <c r="D33" s="220">
        <f t="shared" si="8"/>
        <v>72</v>
      </c>
      <c r="E33" s="327">
        <v>24</v>
      </c>
      <c r="F33" s="328">
        <f t="shared" si="9"/>
        <v>48</v>
      </c>
      <c r="G33" s="215">
        <f t="shared" si="10"/>
        <v>48</v>
      </c>
      <c r="H33" s="329"/>
      <c r="I33" s="330"/>
      <c r="J33" s="331"/>
      <c r="K33" s="332"/>
      <c r="L33" s="333"/>
      <c r="M33" s="334"/>
      <c r="N33" s="331"/>
      <c r="O33" s="332"/>
      <c r="P33" s="333">
        <v>48</v>
      </c>
      <c r="Q33" s="334"/>
      <c r="R33" s="331"/>
      <c r="S33" s="332"/>
    </row>
    <row r="34" spans="1:21" ht="32.25" customHeight="1" thickBot="1" x14ac:dyDescent="0.3">
      <c r="A34" s="131" t="s">
        <v>39</v>
      </c>
      <c r="B34" s="132" t="s">
        <v>40</v>
      </c>
      <c r="C34" s="258" t="s">
        <v>363</v>
      </c>
      <c r="D34" s="221">
        <f>D35+D36+D37</f>
        <v>336</v>
      </c>
      <c r="E34" s="221">
        <f t="shared" ref="E34:I34" si="11">E35+E36+E37</f>
        <v>112</v>
      </c>
      <c r="F34" s="221">
        <f t="shared" si="11"/>
        <v>224</v>
      </c>
      <c r="G34" s="221">
        <f t="shared" si="11"/>
        <v>158</v>
      </c>
      <c r="H34" s="221">
        <f t="shared" si="11"/>
        <v>66</v>
      </c>
      <c r="I34" s="221">
        <f t="shared" si="11"/>
        <v>0</v>
      </c>
      <c r="J34" s="177"/>
      <c r="K34" s="178"/>
      <c r="L34" s="179">
        <v>0</v>
      </c>
      <c r="M34" s="180">
        <v>0</v>
      </c>
      <c r="N34" s="177">
        <f>N35+N36+N37</f>
        <v>78</v>
      </c>
      <c r="O34" s="177">
        <f t="shared" ref="O34:S34" si="12">O35+O36+O37</f>
        <v>92</v>
      </c>
      <c r="P34" s="177">
        <f t="shared" si="12"/>
        <v>20</v>
      </c>
      <c r="Q34" s="177">
        <f t="shared" si="12"/>
        <v>34</v>
      </c>
      <c r="R34" s="177">
        <f t="shared" si="12"/>
        <v>0</v>
      </c>
      <c r="S34" s="177">
        <f t="shared" si="12"/>
        <v>0</v>
      </c>
      <c r="U34" s="261"/>
    </row>
    <row r="35" spans="1:21" ht="18" customHeight="1" x14ac:dyDescent="0.25">
      <c r="A35" s="127" t="s">
        <v>41</v>
      </c>
      <c r="B35" s="133" t="s">
        <v>29</v>
      </c>
      <c r="C35" s="335" t="s">
        <v>355</v>
      </c>
      <c r="D35" s="219">
        <f>E35+F35</f>
        <v>60</v>
      </c>
      <c r="E35" s="224">
        <f>F35/2</f>
        <v>20</v>
      </c>
      <c r="F35" s="325">
        <f t="shared" ref="F35:F36" si="13">SUM(N35:S35)</f>
        <v>40</v>
      </c>
      <c r="G35" s="224">
        <f t="shared" si="10"/>
        <v>40</v>
      </c>
      <c r="H35" s="213"/>
      <c r="I35" s="160"/>
      <c r="J35" s="196"/>
      <c r="K35" s="197"/>
      <c r="L35" s="194"/>
      <c r="M35" s="195"/>
      <c r="N35" s="196">
        <v>40</v>
      </c>
      <c r="O35" s="197"/>
      <c r="P35" s="194"/>
      <c r="Q35" s="195"/>
      <c r="R35" s="198"/>
      <c r="S35" s="199"/>
    </row>
    <row r="36" spans="1:21" ht="24.75" customHeight="1" x14ac:dyDescent="0.25">
      <c r="A36" s="128" t="s">
        <v>42</v>
      </c>
      <c r="B36" s="135" t="s">
        <v>43</v>
      </c>
      <c r="C36" s="336" t="s">
        <v>314</v>
      </c>
      <c r="D36" s="203">
        <f t="shared" ref="D36:D37" si="14">E36+F36</f>
        <v>51</v>
      </c>
      <c r="E36" s="218">
        <f t="shared" ref="E36:E37" si="15">F36/2</f>
        <v>17</v>
      </c>
      <c r="F36" s="287">
        <f t="shared" si="13"/>
        <v>34</v>
      </c>
      <c r="G36" s="218">
        <f t="shared" si="10"/>
        <v>34</v>
      </c>
      <c r="H36" s="200"/>
      <c r="I36" s="166"/>
      <c r="J36" s="165"/>
      <c r="K36" s="166"/>
      <c r="L36" s="200"/>
      <c r="M36" s="202"/>
      <c r="N36" s="165"/>
      <c r="O36" s="166"/>
      <c r="P36" s="200"/>
      <c r="Q36" s="202">
        <v>34</v>
      </c>
      <c r="R36" s="203"/>
      <c r="S36" s="204"/>
    </row>
    <row r="37" spans="1:21" ht="15.75" thickBot="1" x14ac:dyDescent="0.3">
      <c r="A37" s="136" t="s">
        <v>44</v>
      </c>
      <c r="B37" s="137" t="s">
        <v>31</v>
      </c>
      <c r="C37" s="257" t="s">
        <v>348</v>
      </c>
      <c r="D37" s="225">
        <f t="shared" si="14"/>
        <v>225</v>
      </c>
      <c r="E37" s="226">
        <f t="shared" si="15"/>
        <v>75</v>
      </c>
      <c r="F37" s="337">
        <f>SUM(N37:S37)</f>
        <v>150</v>
      </c>
      <c r="G37" s="215">
        <f t="shared" si="10"/>
        <v>84</v>
      </c>
      <c r="H37" s="222">
        <v>66</v>
      </c>
      <c r="I37" s="223"/>
      <c r="J37" s="171"/>
      <c r="K37" s="172"/>
      <c r="L37" s="205"/>
      <c r="M37" s="207"/>
      <c r="N37" s="171">
        <v>38</v>
      </c>
      <c r="O37" s="172">
        <v>92</v>
      </c>
      <c r="P37" s="205">
        <v>20</v>
      </c>
      <c r="Q37" s="207"/>
      <c r="R37" s="208"/>
      <c r="S37" s="209"/>
    </row>
    <row r="38" spans="1:21" ht="14.25" customHeight="1" thickBot="1" x14ac:dyDescent="0.3">
      <c r="A38" s="131" t="s">
        <v>45</v>
      </c>
      <c r="B38" s="132" t="s">
        <v>46</v>
      </c>
      <c r="C38" s="258" t="s">
        <v>362</v>
      </c>
      <c r="D38" s="212">
        <f>D39+D55</f>
        <v>3420</v>
      </c>
      <c r="E38" s="212">
        <f t="shared" ref="E38:I38" si="16">E39+E55</f>
        <v>1141</v>
      </c>
      <c r="F38" s="212">
        <f t="shared" si="16"/>
        <v>2279</v>
      </c>
      <c r="G38" s="212">
        <f t="shared" si="16"/>
        <v>1015</v>
      </c>
      <c r="H38" s="212">
        <f t="shared" si="16"/>
        <v>1214</v>
      </c>
      <c r="I38" s="212">
        <f t="shared" si="16"/>
        <v>50</v>
      </c>
      <c r="J38" s="177"/>
      <c r="K38" s="178"/>
      <c r="L38" s="179">
        <v>0</v>
      </c>
      <c r="M38" s="180">
        <v>0</v>
      </c>
      <c r="N38" s="177">
        <f t="shared" ref="N38" si="17">N39+N55</f>
        <v>316</v>
      </c>
      <c r="O38" s="179">
        <f t="shared" ref="O38" si="18">O39+O55</f>
        <v>509</v>
      </c>
      <c r="P38" s="179">
        <f t="shared" ref="P38" si="19">P39+P55</f>
        <v>444</v>
      </c>
      <c r="Q38" s="179">
        <f t="shared" ref="Q38" si="20">Q39+Q55</f>
        <v>346</v>
      </c>
      <c r="R38" s="179">
        <f t="shared" ref="R38" si="21">R39+R55</f>
        <v>452</v>
      </c>
      <c r="S38" s="227">
        <f t="shared" ref="S38" si="22">S39+S55</f>
        <v>212</v>
      </c>
      <c r="U38" s="261"/>
    </row>
    <row r="39" spans="1:21" ht="27.75" customHeight="1" thickBot="1" x14ac:dyDescent="0.3">
      <c r="A39" s="131" t="s">
        <v>47</v>
      </c>
      <c r="B39" s="132" t="s">
        <v>48</v>
      </c>
      <c r="C39" s="258" t="s">
        <v>361</v>
      </c>
      <c r="D39" s="177">
        <f t="shared" ref="D39:I39" si="23">SUM(D40:D54)</f>
        <v>1359</v>
      </c>
      <c r="E39" s="177">
        <f t="shared" si="23"/>
        <v>453</v>
      </c>
      <c r="F39" s="177">
        <f t="shared" si="23"/>
        <v>906</v>
      </c>
      <c r="G39" s="177">
        <f t="shared" si="23"/>
        <v>450</v>
      </c>
      <c r="H39" s="177">
        <f t="shared" si="23"/>
        <v>456</v>
      </c>
      <c r="I39" s="177">
        <f t="shared" si="23"/>
        <v>0</v>
      </c>
      <c r="J39" s="177"/>
      <c r="K39" s="178"/>
      <c r="L39" s="179">
        <v>0</v>
      </c>
      <c r="M39" s="180">
        <v>0</v>
      </c>
      <c r="N39" s="177">
        <f>SUM(N40:N54)</f>
        <v>232</v>
      </c>
      <c r="O39" s="177">
        <f t="shared" ref="O39:S39" si="24">SUM(O40:O54)</f>
        <v>120</v>
      </c>
      <c r="P39" s="177">
        <f t="shared" si="24"/>
        <v>314</v>
      </c>
      <c r="Q39" s="177">
        <f t="shared" si="24"/>
        <v>74</v>
      </c>
      <c r="R39" s="177">
        <f t="shared" si="24"/>
        <v>134</v>
      </c>
      <c r="S39" s="338">
        <f t="shared" si="24"/>
        <v>32</v>
      </c>
      <c r="U39" s="261"/>
    </row>
    <row r="40" spans="1:21" ht="19.5" customHeight="1" x14ac:dyDescent="0.25">
      <c r="A40" s="127" t="s">
        <v>49</v>
      </c>
      <c r="B40" s="133" t="s">
        <v>323</v>
      </c>
      <c r="C40" s="339" t="s">
        <v>314</v>
      </c>
      <c r="D40" s="203">
        <f t="shared" ref="D40:D54" si="25">E40+F40</f>
        <v>75</v>
      </c>
      <c r="E40" s="218">
        <f t="shared" ref="E40:E54" si="26">F40/2</f>
        <v>25</v>
      </c>
      <c r="F40" s="287">
        <f t="shared" ref="F40:F54" si="27">SUM(N40:S40)</f>
        <v>50</v>
      </c>
      <c r="G40" s="218">
        <f t="shared" ref="G40:G54" si="28">F40-H40</f>
        <v>20</v>
      </c>
      <c r="H40" s="195">
        <v>30</v>
      </c>
      <c r="I40" s="340"/>
      <c r="J40" s="196"/>
      <c r="K40" s="197"/>
      <c r="L40" s="194"/>
      <c r="M40" s="195"/>
      <c r="N40" s="196">
        <v>50</v>
      </c>
      <c r="O40" s="197"/>
      <c r="P40" s="194"/>
      <c r="Q40" s="195"/>
      <c r="R40" s="196"/>
      <c r="S40" s="197"/>
    </row>
    <row r="41" spans="1:21" ht="15.75" customHeight="1" x14ac:dyDescent="0.25">
      <c r="A41" s="128" t="s">
        <v>51</v>
      </c>
      <c r="B41" s="135" t="s">
        <v>324</v>
      </c>
      <c r="C41" s="339" t="s">
        <v>314</v>
      </c>
      <c r="D41" s="203">
        <f t="shared" si="25"/>
        <v>60</v>
      </c>
      <c r="E41" s="218">
        <f t="shared" si="26"/>
        <v>20</v>
      </c>
      <c r="F41" s="287">
        <f t="shared" si="27"/>
        <v>40</v>
      </c>
      <c r="G41" s="218">
        <f t="shared" si="28"/>
        <v>20</v>
      </c>
      <c r="H41" s="202">
        <v>20</v>
      </c>
      <c r="I41" s="341"/>
      <c r="J41" s="165"/>
      <c r="K41" s="166"/>
      <c r="L41" s="200"/>
      <c r="M41" s="202"/>
      <c r="N41" s="165"/>
      <c r="O41" s="166">
        <v>40</v>
      </c>
      <c r="P41" s="200"/>
      <c r="Q41" s="202"/>
      <c r="R41" s="165"/>
      <c r="S41" s="166"/>
    </row>
    <row r="42" spans="1:21" ht="17.25" customHeight="1" x14ac:dyDescent="0.25">
      <c r="A42" s="128" t="s">
        <v>52</v>
      </c>
      <c r="B42" s="135" t="s">
        <v>325</v>
      </c>
      <c r="C42" s="339" t="s">
        <v>314</v>
      </c>
      <c r="D42" s="203">
        <f t="shared" si="25"/>
        <v>60</v>
      </c>
      <c r="E42" s="218">
        <f t="shared" si="26"/>
        <v>20</v>
      </c>
      <c r="F42" s="287">
        <f t="shared" si="27"/>
        <v>40</v>
      </c>
      <c r="G42" s="218">
        <f t="shared" si="28"/>
        <v>20</v>
      </c>
      <c r="H42" s="202">
        <v>20</v>
      </c>
      <c r="I42" s="341"/>
      <c r="J42" s="165"/>
      <c r="K42" s="166"/>
      <c r="L42" s="200"/>
      <c r="M42" s="202"/>
      <c r="N42" s="165"/>
      <c r="O42" s="166">
        <v>40</v>
      </c>
      <c r="P42" s="200"/>
      <c r="Q42" s="202"/>
      <c r="R42" s="165"/>
      <c r="S42" s="166"/>
    </row>
    <row r="43" spans="1:21" ht="28.5" customHeight="1" x14ac:dyDescent="0.25">
      <c r="A43" s="128" t="s">
        <v>53</v>
      </c>
      <c r="B43" s="135" t="s">
        <v>50</v>
      </c>
      <c r="C43" s="342" t="s">
        <v>355</v>
      </c>
      <c r="D43" s="203">
        <f>E43+F43</f>
        <v>60</v>
      </c>
      <c r="E43" s="218">
        <f t="shared" si="26"/>
        <v>20</v>
      </c>
      <c r="F43" s="287">
        <f t="shared" si="27"/>
        <v>40</v>
      </c>
      <c r="G43" s="218">
        <f t="shared" si="28"/>
        <v>20</v>
      </c>
      <c r="H43" s="202">
        <v>20</v>
      </c>
      <c r="I43" s="341"/>
      <c r="J43" s="165"/>
      <c r="K43" s="166"/>
      <c r="L43" s="200"/>
      <c r="M43" s="202"/>
      <c r="N43" s="165"/>
      <c r="O43" s="166">
        <v>40</v>
      </c>
      <c r="P43" s="200"/>
      <c r="Q43" s="202"/>
      <c r="R43" s="165"/>
      <c r="S43" s="166"/>
    </row>
    <row r="44" spans="1:21" ht="27.75" customHeight="1" x14ac:dyDescent="0.25">
      <c r="A44" s="128" t="s">
        <v>55</v>
      </c>
      <c r="B44" s="135" t="s">
        <v>326</v>
      </c>
      <c r="C44" s="342" t="s">
        <v>355</v>
      </c>
      <c r="D44" s="203">
        <f t="shared" si="25"/>
        <v>273</v>
      </c>
      <c r="E44" s="218">
        <f t="shared" si="26"/>
        <v>91</v>
      </c>
      <c r="F44" s="287">
        <f t="shared" si="27"/>
        <v>182</v>
      </c>
      <c r="G44" s="218">
        <f t="shared" si="28"/>
        <v>102</v>
      </c>
      <c r="H44" s="201">
        <v>80</v>
      </c>
      <c r="I44" s="343"/>
      <c r="J44" s="165"/>
      <c r="K44" s="166"/>
      <c r="L44" s="200"/>
      <c r="M44" s="202"/>
      <c r="N44" s="165">
        <v>182</v>
      </c>
      <c r="O44" s="166"/>
      <c r="P44" s="200"/>
      <c r="Q44" s="202"/>
      <c r="R44" s="165"/>
      <c r="S44" s="166"/>
    </row>
    <row r="45" spans="1:21" ht="28.5" customHeight="1" x14ac:dyDescent="0.25">
      <c r="A45" s="128" t="s">
        <v>57</v>
      </c>
      <c r="B45" s="135" t="s">
        <v>327</v>
      </c>
      <c r="C45" s="342" t="s">
        <v>355</v>
      </c>
      <c r="D45" s="203">
        <f t="shared" si="25"/>
        <v>90</v>
      </c>
      <c r="E45" s="218">
        <f t="shared" si="26"/>
        <v>30</v>
      </c>
      <c r="F45" s="287">
        <f t="shared" si="27"/>
        <v>60</v>
      </c>
      <c r="G45" s="218">
        <f t="shared" si="28"/>
        <v>30</v>
      </c>
      <c r="H45" s="201">
        <v>30</v>
      </c>
      <c r="I45" s="202"/>
      <c r="J45" s="165"/>
      <c r="K45" s="166"/>
      <c r="L45" s="200"/>
      <c r="M45" s="202"/>
      <c r="N45" s="165"/>
      <c r="O45" s="166"/>
      <c r="P45" s="200">
        <v>60</v>
      </c>
      <c r="Q45" s="202"/>
      <c r="R45" s="165"/>
      <c r="S45" s="166"/>
    </row>
    <row r="46" spans="1:21" ht="27.75" customHeight="1" x14ac:dyDescent="0.25">
      <c r="A46" s="128" t="s">
        <v>59</v>
      </c>
      <c r="B46" s="344" t="s">
        <v>117</v>
      </c>
      <c r="C46" s="342" t="s">
        <v>355</v>
      </c>
      <c r="D46" s="203">
        <f t="shared" si="25"/>
        <v>144</v>
      </c>
      <c r="E46" s="218">
        <f t="shared" si="26"/>
        <v>48</v>
      </c>
      <c r="F46" s="287">
        <f t="shared" si="27"/>
        <v>96</v>
      </c>
      <c r="G46" s="218">
        <f t="shared" si="28"/>
        <v>38</v>
      </c>
      <c r="H46" s="201">
        <v>58</v>
      </c>
      <c r="I46" s="202"/>
      <c r="J46" s="165"/>
      <c r="K46" s="166"/>
      <c r="L46" s="200"/>
      <c r="M46" s="202"/>
      <c r="N46" s="165"/>
      <c r="O46" s="166"/>
      <c r="P46" s="200">
        <v>96</v>
      </c>
      <c r="Q46" s="202"/>
      <c r="R46" s="165"/>
      <c r="S46" s="166"/>
    </row>
    <row r="47" spans="1:21" ht="25.5" customHeight="1" x14ac:dyDescent="0.25">
      <c r="A47" s="128" t="s">
        <v>61</v>
      </c>
      <c r="B47" s="135" t="s">
        <v>54</v>
      </c>
      <c r="C47" s="339" t="s">
        <v>314</v>
      </c>
      <c r="D47" s="203">
        <f t="shared" si="25"/>
        <v>72</v>
      </c>
      <c r="E47" s="218">
        <f t="shared" si="26"/>
        <v>24</v>
      </c>
      <c r="F47" s="287">
        <f t="shared" si="27"/>
        <v>48</v>
      </c>
      <c r="G47" s="218">
        <f t="shared" si="28"/>
        <v>24</v>
      </c>
      <c r="H47" s="201">
        <v>24</v>
      </c>
      <c r="I47" s="202"/>
      <c r="J47" s="165"/>
      <c r="K47" s="166"/>
      <c r="L47" s="200"/>
      <c r="M47" s="202"/>
      <c r="N47" s="165"/>
      <c r="O47" s="166"/>
      <c r="P47" s="200">
        <v>48</v>
      </c>
      <c r="Q47" s="202"/>
      <c r="R47" s="165"/>
      <c r="S47" s="166"/>
    </row>
    <row r="48" spans="1:21" ht="17.25" customHeight="1" x14ac:dyDescent="0.25">
      <c r="A48" s="128" t="s">
        <v>63</v>
      </c>
      <c r="B48" s="135" t="s">
        <v>56</v>
      </c>
      <c r="C48" s="339" t="s">
        <v>314</v>
      </c>
      <c r="D48" s="203">
        <f t="shared" si="25"/>
        <v>99</v>
      </c>
      <c r="E48" s="218">
        <f t="shared" si="26"/>
        <v>33</v>
      </c>
      <c r="F48" s="287">
        <f t="shared" si="27"/>
        <v>66</v>
      </c>
      <c r="G48" s="218">
        <f t="shared" si="28"/>
        <v>26</v>
      </c>
      <c r="H48" s="201">
        <v>40</v>
      </c>
      <c r="I48" s="202"/>
      <c r="J48" s="165"/>
      <c r="K48" s="166"/>
      <c r="L48" s="200"/>
      <c r="M48" s="202"/>
      <c r="N48" s="165"/>
      <c r="O48" s="166"/>
      <c r="P48" s="200"/>
      <c r="Q48" s="202"/>
      <c r="R48" s="165">
        <v>66</v>
      </c>
      <c r="S48" s="166"/>
    </row>
    <row r="49" spans="1:21" ht="23.25" customHeight="1" x14ac:dyDescent="0.25">
      <c r="A49" s="128" t="s">
        <v>116</v>
      </c>
      <c r="B49" s="135" t="s">
        <v>58</v>
      </c>
      <c r="C49" s="339" t="s">
        <v>314</v>
      </c>
      <c r="D49" s="203">
        <f t="shared" si="25"/>
        <v>102</v>
      </c>
      <c r="E49" s="218">
        <f t="shared" si="26"/>
        <v>34</v>
      </c>
      <c r="F49" s="287">
        <f t="shared" si="27"/>
        <v>68</v>
      </c>
      <c r="G49" s="218">
        <f t="shared" si="28"/>
        <v>44</v>
      </c>
      <c r="H49" s="201">
        <v>24</v>
      </c>
      <c r="I49" s="202"/>
      <c r="J49" s="165"/>
      <c r="K49" s="166"/>
      <c r="L49" s="200"/>
      <c r="M49" s="202"/>
      <c r="N49" s="165"/>
      <c r="O49" s="166"/>
      <c r="P49" s="200"/>
      <c r="Q49" s="202"/>
      <c r="R49" s="165">
        <v>68</v>
      </c>
      <c r="S49" s="166"/>
    </row>
    <row r="50" spans="1:21" ht="28.5" customHeight="1" x14ac:dyDescent="0.25">
      <c r="A50" s="128" t="s">
        <v>136</v>
      </c>
      <c r="B50" s="135" t="s">
        <v>60</v>
      </c>
      <c r="C50" s="339" t="s">
        <v>314</v>
      </c>
      <c r="D50" s="203">
        <f t="shared" si="25"/>
        <v>63</v>
      </c>
      <c r="E50" s="218">
        <f t="shared" si="26"/>
        <v>21</v>
      </c>
      <c r="F50" s="287">
        <f t="shared" si="27"/>
        <v>42</v>
      </c>
      <c r="G50" s="218">
        <f t="shared" si="28"/>
        <v>26</v>
      </c>
      <c r="H50" s="201">
        <v>16</v>
      </c>
      <c r="I50" s="202"/>
      <c r="J50" s="165"/>
      <c r="K50" s="166"/>
      <c r="L50" s="200"/>
      <c r="M50" s="202"/>
      <c r="N50" s="165"/>
      <c r="O50" s="166"/>
      <c r="P50" s="200"/>
      <c r="Q50" s="202">
        <v>42</v>
      </c>
      <c r="R50" s="165"/>
      <c r="S50" s="166"/>
    </row>
    <row r="51" spans="1:21" ht="18" customHeight="1" x14ac:dyDescent="0.25">
      <c r="A51" s="128" t="s">
        <v>329</v>
      </c>
      <c r="B51" s="135" t="s">
        <v>62</v>
      </c>
      <c r="C51" s="339" t="s">
        <v>314</v>
      </c>
      <c r="D51" s="203">
        <f t="shared" si="25"/>
        <v>63</v>
      </c>
      <c r="E51" s="218">
        <f t="shared" si="26"/>
        <v>21</v>
      </c>
      <c r="F51" s="287">
        <f t="shared" si="27"/>
        <v>42</v>
      </c>
      <c r="G51" s="218">
        <f t="shared" si="28"/>
        <v>28</v>
      </c>
      <c r="H51" s="201">
        <v>14</v>
      </c>
      <c r="I51" s="202"/>
      <c r="J51" s="165"/>
      <c r="K51" s="166"/>
      <c r="L51" s="200"/>
      <c r="M51" s="202"/>
      <c r="N51" s="165"/>
      <c r="O51" s="166"/>
      <c r="P51" s="200">
        <v>42</v>
      </c>
      <c r="Q51" s="202"/>
      <c r="R51" s="165"/>
      <c r="S51" s="166"/>
    </row>
    <row r="52" spans="1:21" ht="19.5" customHeight="1" x14ac:dyDescent="0.25">
      <c r="A52" s="128" t="s">
        <v>330</v>
      </c>
      <c r="B52" s="137" t="s">
        <v>64</v>
      </c>
      <c r="C52" s="339" t="s">
        <v>314</v>
      </c>
      <c r="D52" s="203">
        <f t="shared" si="25"/>
        <v>102</v>
      </c>
      <c r="E52" s="218">
        <f t="shared" si="26"/>
        <v>34</v>
      </c>
      <c r="F52" s="287">
        <f t="shared" si="27"/>
        <v>68</v>
      </c>
      <c r="G52" s="218">
        <f t="shared" si="28"/>
        <v>20</v>
      </c>
      <c r="H52" s="201">
        <v>48</v>
      </c>
      <c r="I52" s="202"/>
      <c r="J52" s="165"/>
      <c r="K52" s="166"/>
      <c r="L52" s="200"/>
      <c r="M52" s="202"/>
      <c r="N52" s="165"/>
      <c r="O52" s="166"/>
      <c r="P52" s="200">
        <v>68</v>
      </c>
      <c r="Q52" s="202"/>
      <c r="R52" s="169"/>
      <c r="S52" s="170"/>
    </row>
    <row r="53" spans="1:21" ht="36.75" customHeight="1" x14ac:dyDescent="0.25">
      <c r="A53" s="128" t="s">
        <v>331</v>
      </c>
      <c r="B53" s="123" t="s">
        <v>333</v>
      </c>
      <c r="C53" s="339" t="s">
        <v>314</v>
      </c>
      <c r="D53" s="203">
        <f t="shared" si="25"/>
        <v>48</v>
      </c>
      <c r="E53" s="218">
        <f t="shared" si="26"/>
        <v>16</v>
      </c>
      <c r="F53" s="287">
        <f t="shared" si="27"/>
        <v>32</v>
      </c>
      <c r="G53" s="218">
        <f t="shared" si="28"/>
        <v>16</v>
      </c>
      <c r="H53" s="201">
        <v>16</v>
      </c>
      <c r="I53" s="202"/>
      <c r="J53" s="165"/>
      <c r="K53" s="166"/>
      <c r="L53" s="200"/>
      <c r="M53" s="202"/>
      <c r="N53" s="165"/>
      <c r="O53" s="166"/>
      <c r="P53" s="200"/>
      <c r="Q53" s="202">
        <v>32</v>
      </c>
      <c r="R53" s="165"/>
      <c r="S53" s="166"/>
    </row>
    <row r="54" spans="1:21" ht="27" customHeight="1" thickBot="1" x14ac:dyDescent="0.3">
      <c r="A54" s="136" t="s">
        <v>335</v>
      </c>
      <c r="B54" s="150" t="s">
        <v>334</v>
      </c>
      <c r="C54" s="339" t="s">
        <v>314</v>
      </c>
      <c r="D54" s="203">
        <f t="shared" si="25"/>
        <v>48</v>
      </c>
      <c r="E54" s="218">
        <f t="shared" si="26"/>
        <v>16</v>
      </c>
      <c r="F54" s="287">
        <f t="shared" si="27"/>
        <v>32</v>
      </c>
      <c r="G54" s="218">
        <f t="shared" si="28"/>
        <v>16</v>
      </c>
      <c r="H54" s="206">
        <v>16</v>
      </c>
      <c r="I54" s="207"/>
      <c r="J54" s="171"/>
      <c r="K54" s="172"/>
      <c r="L54" s="205"/>
      <c r="M54" s="207"/>
      <c r="N54" s="171"/>
      <c r="O54" s="172"/>
      <c r="P54" s="205"/>
      <c r="Q54" s="207"/>
      <c r="R54" s="171"/>
      <c r="S54" s="172">
        <v>32</v>
      </c>
    </row>
    <row r="55" spans="1:21" ht="15.75" customHeight="1" thickBot="1" x14ac:dyDescent="0.3">
      <c r="A55" s="131" t="s">
        <v>65</v>
      </c>
      <c r="B55" s="132" t="s">
        <v>66</v>
      </c>
      <c r="C55" s="258" t="s">
        <v>358</v>
      </c>
      <c r="D55" s="179">
        <f t="shared" ref="D55:I55" si="29">D56+D59+D62+D66+D69</f>
        <v>2061</v>
      </c>
      <c r="E55" s="179">
        <f t="shared" si="29"/>
        <v>688</v>
      </c>
      <c r="F55" s="179">
        <f t="shared" si="29"/>
        <v>1373</v>
      </c>
      <c r="G55" s="179">
        <f t="shared" si="29"/>
        <v>565</v>
      </c>
      <c r="H55" s="179">
        <f t="shared" si="29"/>
        <v>758</v>
      </c>
      <c r="I55" s="179">
        <f t="shared" si="29"/>
        <v>50</v>
      </c>
      <c r="J55" s="177"/>
      <c r="K55" s="178"/>
      <c r="L55" s="179">
        <f t="shared" ref="L55:S55" si="30">L56+L59+L62+L66+L69</f>
        <v>0</v>
      </c>
      <c r="M55" s="179">
        <f t="shared" si="30"/>
        <v>0</v>
      </c>
      <c r="N55" s="179">
        <f t="shared" si="30"/>
        <v>84</v>
      </c>
      <c r="O55" s="179">
        <f t="shared" si="30"/>
        <v>389</v>
      </c>
      <c r="P55" s="179">
        <f t="shared" si="30"/>
        <v>130</v>
      </c>
      <c r="Q55" s="345">
        <f t="shared" si="30"/>
        <v>272</v>
      </c>
      <c r="R55" s="177">
        <f t="shared" si="30"/>
        <v>318</v>
      </c>
      <c r="S55" s="227">
        <f t="shared" si="30"/>
        <v>180</v>
      </c>
      <c r="U55" s="261"/>
    </row>
    <row r="56" spans="1:21" ht="36.75" thickBot="1" x14ac:dyDescent="0.3">
      <c r="A56" s="267" t="s">
        <v>67</v>
      </c>
      <c r="B56" s="268" t="s">
        <v>104</v>
      </c>
      <c r="C56" s="346" t="s">
        <v>359</v>
      </c>
      <c r="D56" s="347">
        <f>E56+F56</f>
        <v>357</v>
      </c>
      <c r="E56" s="348">
        <v>120</v>
      </c>
      <c r="F56" s="348">
        <f>N56+O56+P56+Q56+R56+S56</f>
        <v>237</v>
      </c>
      <c r="G56" s="348">
        <f>F56-H56</f>
        <v>137</v>
      </c>
      <c r="H56" s="348">
        <v>100</v>
      </c>
      <c r="I56" s="349"/>
      <c r="J56" s="347"/>
      <c r="K56" s="350"/>
      <c r="L56" s="351"/>
      <c r="M56" s="349"/>
      <c r="N56" s="347">
        <v>84</v>
      </c>
      <c r="O56" s="350">
        <v>153</v>
      </c>
      <c r="P56" s="351"/>
      <c r="Q56" s="349"/>
      <c r="R56" s="347"/>
      <c r="S56" s="350"/>
    </row>
    <row r="57" spans="1:21" ht="24" x14ac:dyDescent="0.25">
      <c r="A57" s="352" t="s">
        <v>68</v>
      </c>
      <c r="B57" s="353" t="s">
        <v>105</v>
      </c>
      <c r="C57" s="339" t="s">
        <v>356</v>
      </c>
      <c r="D57" s="354">
        <f>E57+F57</f>
        <v>357</v>
      </c>
      <c r="E57" s="355">
        <v>120</v>
      </c>
      <c r="F57" s="355">
        <f>N57+O57+P57+Q57+R57+S57</f>
        <v>237</v>
      </c>
      <c r="G57" s="355">
        <f>F57-H57</f>
        <v>137</v>
      </c>
      <c r="H57" s="355">
        <v>100</v>
      </c>
      <c r="I57" s="356"/>
      <c r="J57" s="357"/>
      <c r="K57" s="358"/>
      <c r="L57" s="354"/>
      <c r="M57" s="356"/>
      <c r="N57" s="357">
        <v>84</v>
      </c>
      <c r="O57" s="358">
        <v>153</v>
      </c>
      <c r="P57" s="354"/>
      <c r="Q57" s="356"/>
      <c r="R57" s="357"/>
      <c r="S57" s="358"/>
    </row>
    <row r="58" spans="1:21" ht="20.25" customHeight="1" thickBot="1" x14ac:dyDescent="0.3">
      <c r="A58" s="359" t="s">
        <v>339</v>
      </c>
      <c r="B58" s="326" t="s">
        <v>80</v>
      </c>
      <c r="C58" s="339" t="s">
        <v>314</v>
      </c>
      <c r="D58" s="333"/>
      <c r="E58" s="360"/>
      <c r="F58" s="360"/>
      <c r="G58" s="360"/>
      <c r="H58" s="360"/>
      <c r="I58" s="334"/>
      <c r="J58" s="331">
        <v>72</v>
      </c>
      <c r="K58" s="332"/>
      <c r="L58" s="333"/>
      <c r="M58" s="334"/>
      <c r="N58" s="331"/>
      <c r="O58" s="332">
        <v>72</v>
      </c>
      <c r="P58" s="333"/>
      <c r="Q58" s="334"/>
      <c r="R58" s="331"/>
      <c r="S58" s="332"/>
    </row>
    <row r="59" spans="1:21" ht="24" customHeight="1" thickBot="1" x14ac:dyDescent="0.3">
      <c r="A59" s="267" t="s">
        <v>70</v>
      </c>
      <c r="B59" s="268" t="s">
        <v>106</v>
      </c>
      <c r="C59" s="346" t="s">
        <v>359</v>
      </c>
      <c r="D59" s="347">
        <f>D60</f>
        <v>204</v>
      </c>
      <c r="E59" s="347">
        <f t="shared" ref="E59:I59" si="31">E60</f>
        <v>68</v>
      </c>
      <c r="F59" s="347">
        <f t="shared" si="31"/>
        <v>136</v>
      </c>
      <c r="G59" s="347">
        <f t="shared" si="31"/>
        <v>66</v>
      </c>
      <c r="H59" s="347">
        <f t="shared" si="31"/>
        <v>70</v>
      </c>
      <c r="I59" s="347">
        <f t="shared" si="31"/>
        <v>0</v>
      </c>
      <c r="J59" s="347"/>
      <c r="K59" s="350"/>
      <c r="L59" s="347">
        <f t="shared" ref="L59" si="32">L60</f>
        <v>0</v>
      </c>
      <c r="M59" s="347">
        <f t="shared" ref="M59" si="33">M60</f>
        <v>0</v>
      </c>
      <c r="N59" s="347">
        <f t="shared" ref="N59" si="34">N60</f>
        <v>0</v>
      </c>
      <c r="O59" s="347">
        <f t="shared" ref="O59" si="35">O60</f>
        <v>136</v>
      </c>
      <c r="P59" s="347">
        <f t="shared" ref="P59" si="36">P60</f>
        <v>0</v>
      </c>
      <c r="Q59" s="361">
        <f t="shared" ref="Q59" si="37">Q60</f>
        <v>0</v>
      </c>
      <c r="R59" s="347">
        <f t="shared" ref="R59" si="38">R60</f>
        <v>0</v>
      </c>
      <c r="S59" s="362">
        <f t="shared" ref="S59" si="39">S60</f>
        <v>0</v>
      </c>
    </row>
    <row r="60" spans="1:21" ht="21.75" customHeight="1" x14ac:dyDescent="0.25">
      <c r="A60" s="352" t="s">
        <v>71</v>
      </c>
      <c r="B60" s="353" t="s">
        <v>107</v>
      </c>
      <c r="C60" s="339" t="s">
        <v>314</v>
      </c>
      <c r="D60" s="354">
        <f>E60+F60</f>
        <v>204</v>
      </c>
      <c r="E60" s="355">
        <f>F60/2</f>
        <v>68</v>
      </c>
      <c r="F60" s="355">
        <f>N60+O60+P60+Q60+R60+S60</f>
        <v>136</v>
      </c>
      <c r="G60" s="355">
        <f>F60-H60</f>
        <v>66</v>
      </c>
      <c r="H60" s="355">
        <v>70</v>
      </c>
      <c r="I60" s="356"/>
      <c r="J60" s="357"/>
      <c r="K60" s="358"/>
      <c r="L60" s="354"/>
      <c r="M60" s="356"/>
      <c r="N60" s="357"/>
      <c r="O60" s="358">
        <v>136</v>
      </c>
      <c r="P60" s="354"/>
      <c r="Q60" s="356"/>
      <c r="R60" s="357"/>
      <c r="S60" s="358"/>
    </row>
    <row r="61" spans="1:21" ht="21.75" customHeight="1" thickBot="1" x14ac:dyDescent="0.3">
      <c r="A61" s="359" t="s">
        <v>340</v>
      </c>
      <c r="B61" s="326" t="s">
        <v>80</v>
      </c>
      <c r="C61" s="339" t="s">
        <v>314</v>
      </c>
      <c r="D61" s="333"/>
      <c r="E61" s="360"/>
      <c r="F61" s="360"/>
      <c r="G61" s="360"/>
      <c r="H61" s="360"/>
      <c r="I61" s="334"/>
      <c r="J61" s="331">
        <v>72</v>
      </c>
      <c r="K61" s="332"/>
      <c r="L61" s="333"/>
      <c r="M61" s="334"/>
      <c r="N61" s="331"/>
      <c r="O61" s="332">
        <v>72</v>
      </c>
      <c r="P61" s="333"/>
      <c r="Q61" s="334"/>
      <c r="R61" s="331"/>
      <c r="S61" s="332"/>
    </row>
    <row r="62" spans="1:21" ht="37.5" customHeight="1" thickBot="1" x14ac:dyDescent="0.3">
      <c r="A62" s="267" t="s">
        <v>72</v>
      </c>
      <c r="B62" s="268" t="s">
        <v>108</v>
      </c>
      <c r="C62" s="346" t="s">
        <v>360</v>
      </c>
      <c r="D62" s="347">
        <f t="shared" ref="D62:I62" si="40">SUM(D63:D64)</f>
        <v>1107</v>
      </c>
      <c r="E62" s="347">
        <f t="shared" si="40"/>
        <v>369</v>
      </c>
      <c r="F62" s="347">
        <f t="shared" si="40"/>
        <v>738</v>
      </c>
      <c r="G62" s="347">
        <f t="shared" si="40"/>
        <v>262</v>
      </c>
      <c r="H62" s="347">
        <f t="shared" si="40"/>
        <v>446</v>
      </c>
      <c r="I62" s="347">
        <f t="shared" si="40"/>
        <v>30</v>
      </c>
      <c r="J62" s="363"/>
      <c r="K62" s="350"/>
      <c r="L62" s="347">
        <f t="shared" ref="L62:M62" si="41">SUM(L63:L64)</f>
        <v>0</v>
      </c>
      <c r="M62" s="347">
        <f t="shared" si="41"/>
        <v>0</v>
      </c>
      <c r="N62" s="347">
        <f>SUM(N63:N64)</f>
        <v>0</v>
      </c>
      <c r="O62" s="347">
        <f t="shared" ref="O62:S62" si="42">SUM(O63:O64)</f>
        <v>100</v>
      </c>
      <c r="P62" s="347">
        <f t="shared" si="42"/>
        <v>130</v>
      </c>
      <c r="Q62" s="361">
        <f t="shared" si="42"/>
        <v>122</v>
      </c>
      <c r="R62" s="347">
        <f t="shared" si="42"/>
        <v>318</v>
      </c>
      <c r="S62" s="362">
        <f t="shared" si="42"/>
        <v>68</v>
      </c>
    </row>
    <row r="63" spans="1:21" ht="24" x14ac:dyDescent="0.25">
      <c r="A63" s="352" t="s">
        <v>73</v>
      </c>
      <c r="B63" s="353" t="s">
        <v>109</v>
      </c>
      <c r="C63" s="339" t="s">
        <v>350</v>
      </c>
      <c r="D63" s="354">
        <f t="shared" ref="D63:D64" si="43">E63+F63</f>
        <v>345</v>
      </c>
      <c r="E63" s="355">
        <f t="shared" ref="E63:E64" si="44">F63/2</f>
        <v>115</v>
      </c>
      <c r="F63" s="355">
        <f t="shared" ref="F63:F64" si="45">N63+O63+P63+Q63+R63+S63</f>
        <v>230</v>
      </c>
      <c r="G63" s="355">
        <f t="shared" ref="G63" si="46">F63-H63</f>
        <v>130</v>
      </c>
      <c r="H63" s="355">
        <v>100</v>
      </c>
      <c r="I63" s="356"/>
      <c r="J63" s="357"/>
      <c r="K63" s="358"/>
      <c r="L63" s="354"/>
      <c r="M63" s="356"/>
      <c r="N63" s="357"/>
      <c r="O63" s="358">
        <v>100</v>
      </c>
      <c r="P63" s="354">
        <v>130</v>
      </c>
      <c r="Q63" s="356"/>
      <c r="R63" s="357"/>
      <c r="S63" s="358"/>
    </row>
    <row r="64" spans="1:21" ht="24" x14ac:dyDescent="0.25">
      <c r="A64" s="364" t="s">
        <v>110</v>
      </c>
      <c r="B64" s="344" t="s">
        <v>111</v>
      </c>
      <c r="C64" s="365" t="s">
        <v>349</v>
      </c>
      <c r="D64" s="354">
        <f t="shared" si="43"/>
        <v>762</v>
      </c>
      <c r="E64" s="355">
        <f t="shared" si="44"/>
        <v>254</v>
      </c>
      <c r="F64" s="355">
        <f t="shared" si="45"/>
        <v>508</v>
      </c>
      <c r="G64" s="355">
        <f>F64-H64-I64</f>
        <v>132</v>
      </c>
      <c r="H64" s="366">
        <v>346</v>
      </c>
      <c r="I64" s="367">
        <v>30</v>
      </c>
      <c r="J64" s="368"/>
      <c r="K64" s="369"/>
      <c r="L64" s="370"/>
      <c r="M64" s="367"/>
      <c r="N64" s="368"/>
      <c r="O64" s="369"/>
      <c r="P64" s="370"/>
      <c r="Q64" s="367">
        <v>122</v>
      </c>
      <c r="R64" s="368">
        <v>318</v>
      </c>
      <c r="S64" s="369">
        <v>68</v>
      </c>
    </row>
    <row r="65" spans="1:21" ht="24" customHeight="1" thickBot="1" x14ac:dyDescent="0.3">
      <c r="A65" s="359" t="s">
        <v>74</v>
      </c>
      <c r="B65" s="326" t="s">
        <v>69</v>
      </c>
      <c r="C65" s="371" t="s">
        <v>349</v>
      </c>
      <c r="D65" s="333"/>
      <c r="E65" s="360"/>
      <c r="F65" s="360"/>
      <c r="G65" s="360"/>
      <c r="H65" s="360"/>
      <c r="I65" s="334"/>
      <c r="J65" s="331"/>
      <c r="K65" s="332">
        <f>Q65+R65+S65</f>
        <v>576</v>
      </c>
      <c r="L65" s="333"/>
      <c r="M65" s="334"/>
      <c r="N65" s="331"/>
      <c r="O65" s="332"/>
      <c r="P65" s="333"/>
      <c r="Q65" s="334">
        <v>324</v>
      </c>
      <c r="R65" s="331">
        <v>108</v>
      </c>
      <c r="S65" s="332">
        <v>144</v>
      </c>
    </row>
    <row r="66" spans="1:21" ht="35.25" customHeight="1" thickBot="1" x14ac:dyDescent="0.3">
      <c r="A66" s="267" t="s">
        <v>75</v>
      </c>
      <c r="B66" s="268" t="s">
        <v>79</v>
      </c>
      <c r="C66" s="346" t="s">
        <v>359</v>
      </c>
      <c r="D66" s="347">
        <f>D67</f>
        <v>168</v>
      </c>
      <c r="E66" s="347">
        <f t="shared" ref="E66:I66" si="47">E67</f>
        <v>56</v>
      </c>
      <c r="F66" s="347">
        <f t="shared" si="47"/>
        <v>112</v>
      </c>
      <c r="G66" s="347">
        <f t="shared" si="47"/>
        <v>26</v>
      </c>
      <c r="H66" s="347">
        <f t="shared" si="47"/>
        <v>66</v>
      </c>
      <c r="I66" s="347">
        <f t="shared" si="47"/>
        <v>20</v>
      </c>
      <c r="J66" s="347"/>
      <c r="K66" s="350"/>
      <c r="L66" s="347">
        <f t="shared" ref="L66:S66" si="48">L67</f>
        <v>0</v>
      </c>
      <c r="M66" s="347">
        <f t="shared" si="48"/>
        <v>0</v>
      </c>
      <c r="N66" s="347">
        <f t="shared" si="48"/>
        <v>0</v>
      </c>
      <c r="O66" s="347">
        <f t="shared" si="48"/>
        <v>0</v>
      </c>
      <c r="P66" s="347">
        <f t="shared" si="48"/>
        <v>0</v>
      </c>
      <c r="Q66" s="361">
        <f t="shared" si="48"/>
        <v>0</v>
      </c>
      <c r="R66" s="347">
        <f t="shared" si="48"/>
        <v>0</v>
      </c>
      <c r="S66" s="362">
        <f t="shared" si="48"/>
        <v>112</v>
      </c>
    </row>
    <row r="67" spans="1:21" ht="24" x14ac:dyDescent="0.25">
      <c r="A67" s="352" t="s">
        <v>76</v>
      </c>
      <c r="B67" s="353" t="s">
        <v>328</v>
      </c>
      <c r="C67" s="336" t="s">
        <v>314</v>
      </c>
      <c r="D67" s="354">
        <f t="shared" ref="D67" si="49">E67+F67</f>
        <v>168</v>
      </c>
      <c r="E67" s="355">
        <f t="shared" ref="E67" si="50">F67/2</f>
        <v>56</v>
      </c>
      <c r="F67" s="355">
        <f t="shared" ref="F67" si="51">N67+O67+P67+Q67+R67+S67</f>
        <v>112</v>
      </c>
      <c r="G67" s="355">
        <f>F67-H67-I67</f>
        <v>26</v>
      </c>
      <c r="H67" s="355">
        <v>66</v>
      </c>
      <c r="I67" s="356">
        <v>20</v>
      </c>
      <c r="J67" s="357"/>
      <c r="K67" s="358"/>
      <c r="L67" s="354"/>
      <c r="M67" s="356"/>
      <c r="N67" s="357"/>
      <c r="O67" s="358"/>
      <c r="P67" s="354"/>
      <c r="Q67" s="356"/>
      <c r="R67" s="357"/>
      <c r="S67" s="358">
        <v>112</v>
      </c>
    </row>
    <row r="68" spans="1:21" ht="27" customHeight="1" thickBot="1" x14ac:dyDescent="0.3">
      <c r="A68" s="372" t="s">
        <v>77</v>
      </c>
      <c r="B68" s="326" t="s">
        <v>112</v>
      </c>
      <c r="C68" s="336" t="s">
        <v>314</v>
      </c>
      <c r="D68" s="331"/>
      <c r="E68" s="360"/>
      <c r="F68" s="360"/>
      <c r="G68" s="360"/>
      <c r="H68" s="360"/>
      <c r="I68" s="332"/>
      <c r="J68" s="331"/>
      <c r="K68" s="332">
        <v>72</v>
      </c>
      <c r="L68" s="331"/>
      <c r="M68" s="332"/>
      <c r="N68" s="331"/>
      <c r="O68" s="332"/>
      <c r="P68" s="331"/>
      <c r="Q68" s="332"/>
      <c r="R68" s="331"/>
      <c r="S68" s="332">
        <v>72</v>
      </c>
    </row>
    <row r="69" spans="1:21" ht="36.75" customHeight="1" thickBot="1" x14ac:dyDescent="0.3">
      <c r="A69" s="267" t="s">
        <v>78</v>
      </c>
      <c r="B69" s="268" t="s">
        <v>338</v>
      </c>
      <c r="C69" s="346" t="s">
        <v>359</v>
      </c>
      <c r="D69" s="349">
        <f>D70</f>
        <v>225</v>
      </c>
      <c r="E69" s="349">
        <f t="shared" ref="E69:I69" si="52">E70</f>
        <v>75</v>
      </c>
      <c r="F69" s="349">
        <f t="shared" si="52"/>
        <v>150</v>
      </c>
      <c r="G69" s="349">
        <f t="shared" si="52"/>
        <v>74</v>
      </c>
      <c r="H69" s="349">
        <f t="shared" si="52"/>
        <v>76</v>
      </c>
      <c r="I69" s="349">
        <f t="shared" si="52"/>
        <v>0</v>
      </c>
      <c r="J69" s="347"/>
      <c r="K69" s="350"/>
      <c r="L69" s="347">
        <v>0</v>
      </c>
      <c r="M69" s="349">
        <v>0</v>
      </c>
      <c r="N69" s="349">
        <f t="shared" ref="N69" si="53">N70</f>
        <v>0</v>
      </c>
      <c r="O69" s="349">
        <f t="shared" ref="O69" si="54">O70</f>
        <v>0</v>
      </c>
      <c r="P69" s="349">
        <f t="shared" ref="P69" si="55">P70</f>
        <v>0</v>
      </c>
      <c r="Q69" s="349">
        <f t="shared" ref="Q69" si="56">Q70</f>
        <v>150</v>
      </c>
      <c r="R69" s="349">
        <f t="shared" ref="R69" si="57">R70</f>
        <v>0</v>
      </c>
      <c r="S69" s="350">
        <f t="shared" ref="S69" si="58">S70</f>
        <v>0</v>
      </c>
    </row>
    <row r="70" spans="1:21" ht="20.25" customHeight="1" x14ac:dyDescent="0.25">
      <c r="A70" s="352" t="s">
        <v>337</v>
      </c>
      <c r="B70" s="373" t="s">
        <v>336</v>
      </c>
      <c r="C70" s="336" t="s">
        <v>314</v>
      </c>
      <c r="D70" s="354">
        <f>E70+F70</f>
        <v>225</v>
      </c>
      <c r="E70" s="355">
        <f>F70/2</f>
        <v>75</v>
      </c>
      <c r="F70" s="355">
        <v>150</v>
      </c>
      <c r="G70" s="355">
        <f>F70-H70</f>
        <v>74</v>
      </c>
      <c r="H70" s="355">
        <v>76</v>
      </c>
      <c r="I70" s="356"/>
      <c r="J70" s="357"/>
      <c r="K70" s="358"/>
      <c r="L70" s="354"/>
      <c r="M70" s="356"/>
      <c r="N70" s="374"/>
      <c r="O70" s="375"/>
      <c r="P70" s="354"/>
      <c r="Q70" s="356">
        <v>150</v>
      </c>
      <c r="R70" s="374"/>
      <c r="S70" s="375"/>
    </row>
    <row r="71" spans="1:21" x14ac:dyDescent="0.25">
      <c r="A71" s="376" t="s">
        <v>81</v>
      </c>
      <c r="B71" s="344" t="s">
        <v>80</v>
      </c>
      <c r="C71" s="336" t="s">
        <v>314</v>
      </c>
      <c r="D71" s="370"/>
      <c r="E71" s="366"/>
      <c r="F71" s="366"/>
      <c r="G71" s="366"/>
      <c r="H71" s="366"/>
      <c r="I71" s="367"/>
      <c r="J71" s="368">
        <v>108</v>
      </c>
      <c r="K71" s="369"/>
      <c r="L71" s="370"/>
      <c r="M71" s="367"/>
      <c r="N71" s="368"/>
      <c r="O71" s="369"/>
      <c r="P71" s="370"/>
      <c r="Q71" s="367">
        <v>108</v>
      </c>
      <c r="R71" s="368"/>
      <c r="S71" s="369"/>
    </row>
    <row r="72" spans="1:21" ht="15.75" thickBot="1" x14ac:dyDescent="0.3">
      <c r="A72" s="247"/>
      <c r="B72" s="248"/>
      <c r="C72" s="91"/>
      <c r="D72" s="205"/>
      <c r="E72" s="206"/>
      <c r="F72" s="206"/>
      <c r="G72" s="206"/>
      <c r="H72" s="206"/>
      <c r="I72" s="207"/>
      <c r="J72" s="171"/>
      <c r="K72" s="172"/>
      <c r="L72" s="205"/>
      <c r="M72" s="207"/>
      <c r="N72" s="171"/>
      <c r="O72" s="172"/>
      <c r="P72" s="205"/>
      <c r="Q72" s="207"/>
      <c r="R72" s="208"/>
      <c r="S72" s="209"/>
    </row>
    <row r="73" spans="1:21" ht="15.75" thickBot="1" x14ac:dyDescent="0.3">
      <c r="A73" s="252"/>
      <c r="B73" s="253" t="s">
        <v>82</v>
      </c>
      <c r="C73" s="254" t="s">
        <v>368</v>
      </c>
      <c r="D73" s="255">
        <f t="shared" ref="D73:I73" si="59">D7+D26</f>
        <v>6642</v>
      </c>
      <c r="E73" s="255">
        <f t="shared" si="59"/>
        <v>2214</v>
      </c>
      <c r="F73" s="255">
        <f t="shared" si="59"/>
        <v>4428</v>
      </c>
      <c r="G73" s="255">
        <f t="shared" si="59"/>
        <v>2177</v>
      </c>
      <c r="H73" s="255">
        <f t="shared" si="59"/>
        <v>2201</v>
      </c>
      <c r="I73" s="255">
        <f t="shared" si="59"/>
        <v>50</v>
      </c>
      <c r="J73" s="177"/>
      <c r="K73" s="178"/>
      <c r="L73" s="255">
        <f t="shared" ref="L73:S73" si="60">L7+L26</f>
        <v>612</v>
      </c>
      <c r="M73" s="255">
        <f t="shared" si="60"/>
        <v>792</v>
      </c>
      <c r="N73" s="255">
        <f t="shared" si="60"/>
        <v>576</v>
      </c>
      <c r="O73" s="255">
        <f t="shared" si="60"/>
        <v>684</v>
      </c>
      <c r="P73" s="255">
        <f t="shared" si="60"/>
        <v>576</v>
      </c>
      <c r="Q73" s="255">
        <f t="shared" si="60"/>
        <v>432</v>
      </c>
      <c r="R73" s="255">
        <f t="shared" si="60"/>
        <v>504</v>
      </c>
      <c r="S73" s="256">
        <f t="shared" si="60"/>
        <v>252</v>
      </c>
    </row>
    <row r="74" spans="1:21" ht="27.75" customHeight="1" x14ac:dyDescent="0.25">
      <c r="A74" s="249" t="s">
        <v>83</v>
      </c>
      <c r="B74" s="250" t="s">
        <v>84</v>
      </c>
      <c r="C74" s="251"/>
      <c r="D74" s="101"/>
      <c r="E74" s="102"/>
      <c r="F74" s="102"/>
      <c r="G74" s="102"/>
      <c r="H74" s="102"/>
      <c r="I74" s="103"/>
      <c r="J74" s="196">
        <f>J58+J61+J71</f>
        <v>252</v>
      </c>
      <c r="K74" s="197">
        <f>K65+K68</f>
        <v>648</v>
      </c>
      <c r="L74" s="101"/>
      <c r="M74" s="103"/>
      <c r="N74" s="104"/>
      <c r="O74" s="105"/>
      <c r="P74" s="101"/>
      <c r="Q74" s="103"/>
      <c r="R74" s="106"/>
      <c r="S74" s="107" t="s">
        <v>341</v>
      </c>
      <c r="U74" s="261"/>
    </row>
    <row r="75" spans="1:21" ht="22.5" customHeight="1" x14ac:dyDescent="0.25">
      <c r="A75" s="121" t="s">
        <v>86</v>
      </c>
      <c r="B75" s="124" t="s">
        <v>87</v>
      </c>
      <c r="C75" s="90"/>
      <c r="D75" s="108"/>
      <c r="E75" s="109"/>
      <c r="F75" s="109"/>
      <c r="G75" s="109"/>
      <c r="H75" s="109"/>
      <c r="I75" s="110"/>
      <c r="J75" s="111"/>
      <c r="K75" s="112"/>
      <c r="L75" s="108"/>
      <c r="M75" s="110"/>
      <c r="N75" s="111"/>
      <c r="O75" s="112"/>
      <c r="P75" s="108"/>
      <c r="Q75" s="110"/>
      <c r="R75" s="113"/>
      <c r="S75" s="114" t="s">
        <v>137</v>
      </c>
    </row>
    <row r="76" spans="1:21" ht="25.5" customHeight="1" x14ac:dyDescent="0.25">
      <c r="A76" s="88"/>
      <c r="B76" s="124" t="s">
        <v>88</v>
      </c>
      <c r="C76" s="91"/>
      <c r="D76" s="115"/>
      <c r="E76" s="116"/>
      <c r="F76" s="116"/>
      <c r="G76" s="116"/>
      <c r="H76" s="116"/>
      <c r="I76" s="117"/>
      <c r="J76" s="118"/>
      <c r="K76" s="119"/>
      <c r="L76" s="115"/>
      <c r="M76" s="117"/>
      <c r="N76" s="118"/>
      <c r="O76" s="119"/>
      <c r="P76" s="115"/>
      <c r="Q76" s="117"/>
      <c r="R76" s="113"/>
      <c r="S76" s="114"/>
    </row>
    <row r="77" spans="1:21" ht="37.5" customHeight="1" x14ac:dyDescent="0.25">
      <c r="A77" s="88" t="s">
        <v>89</v>
      </c>
      <c r="B77" s="122" t="s">
        <v>90</v>
      </c>
      <c r="C77" s="91"/>
      <c r="D77" s="115"/>
      <c r="E77" s="116"/>
      <c r="F77" s="116"/>
      <c r="G77" s="116"/>
      <c r="H77" s="116"/>
      <c r="I77" s="117"/>
      <c r="J77" s="118"/>
      <c r="K77" s="119"/>
      <c r="L77" s="115"/>
      <c r="M77" s="117"/>
      <c r="N77" s="118"/>
      <c r="O77" s="119"/>
      <c r="P77" s="115"/>
      <c r="Q77" s="117"/>
      <c r="R77" s="113"/>
      <c r="S77" s="114" t="s">
        <v>85</v>
      </c>
    </row>
    <row r="78" spans="1:21" ht="30.75" customHeight="1" thickBot="1" x14ac:dyDescent="0.3">
      <c r="A78" s="120" t="s">
        <v>91</v>
      </c>
      <c r="B78" s="122" t="s">
        <v>92</v>
      </c>
      <c r="C78" s="143"/>
      <c r="D78" s="115"/>
      <c r="E78" s="116"/>
      <c r="F78" s="116"/>
      <c r="G78" s="116"/>
      <c r="H78" s="116"/>
      <c r="I78" s="117"/>
      <c r="J78" s="118"/>
      <c r="K78" s="119"/>
      <c r="L78" s="115"/>
      <c r="M78" s="117"/>
      <c r="N78" s="138"/>
      <c r="O78" s="139"/>
      <c r="P78" s="115"/>
      <c r="Q78" s="117"/>
      <c r="R78" s="242"/>
      <c r="S78" s="243" t="s">
        <v>93</v>
      </c>
    </row>
    <row r="79" spans="1:21" ht="26.25" customHeight="1" x14ac:dyDescent="0.25">
      <c r="A79" s="144" t="s">
        <v>94</v>
      </c>
      <c r="B79" s="436" t="s">
        <v>95</v>
      </c>
      <c r="C79" s="436"/>
      <c r="D79" s="436"/>
      <c r="E79" s="437"/>
      <c r="F79" s="440" t="s">
        <v>96</v>
      </c>
      <c r="G79" s="443" t="s">
        <v>97</v>
      </c>
      <c r="H79" s="444"/>
      <c r="I79" s="444"/>
      <c r="J79" s="444"/>
      <c r="K79" s="444"/>
      <c r="L79" s="235">
        <f t="shared" ref="L79:S79" si="61">L7+L27+L34+L39+L56+L59+L62+L66+L69</f>
        <v>612</v>
      </c>
      <c r="M79" s="236">
        <f t="shared" si="61"/>
        <v>792</v>
      </c>
      <c r="N79" s="240">
        <f t="shared" si="61"/>
        <v>576</v>
      </c>
      <c r="O79" s="241">
        <f t="shared" si="61"/>
        <v>684</v>
      </c>
      <c r="P79" s="237">
        <f t="shared" si="61"/>
        <v>576</v>
      </c>
      <c r="Q79" s="236">
        <f t="shared" si="61"/>
        <v>432</v>
      </c>
      <c r="R79" s="240">
        <f t="shared" si="61"/>
        <v>504</v>
      </c>
      <c r="S79" s="241">
        <f t="shared" si="61"/>
        <v>252</v>
      </c>
    </row>
    <row r="80" spans="1:21" x14ac:dyDescent="0.25">
      <c r="A80" s="145"/>
      <c r="B80" s="1"/>
      <c r="C80" s="85"/>
      <c r="D80" s="85"/>
      <c r="E80" s="438"/>
      <c r="F80" s="441"/>
      <c r="G80" s="445" t="s">
        <v>98</v>
      </c>
      <c r="H80" s="446"/>
      <c r="I80" s="446"/>
      <c r="J80" s="446"/>
      <c r="K80" s="446"/>
      <c r="L80" s="201">
        <f t="shared" ref="L80:S80" si="62">L58+L61+L71</f>
        <v>0</v>
      </c>
      <c r="M80" s="229">
        <f t="shared" si="62"/>
        <v>0</v>
      </c>
      <c r="N80" s="238">
        <f t="shared" si="62"/>
        <v>0</v>
      </c>
      <c r="O80" s="239">
        <f t="shared" si="62"/>
        <v>144</v>
      </c>
      <c r="P80" s="231">
        <f t="shared" si="62"/>
        <v>0</v>
      </c>
      <c r="Q80" s="229">
        <f t="shared" si="62"/>
        <v>108</v>
      </c>
      <c r="R80" s="238">
        <f t="shared" si="62"/>
        <v>0</v>
      </c>
      <c r="S80" s="239">
        <f t="shared" si="62"/>
        <v>0</v>
      </c>
    </row>
    <row r="81" spans="1:21" ht="24" customHeight="1" x14ac:dyDescent="0.25">
      <c r="A81" s="146"/>
      <c r="B81" s="6"/>
      <c r="C81" s="262"/>
      <c r="D81" s="85"/>
      <c r="E81" s="438"/>
      <c r="F81" s="441"/>
      <c r="G81" s="447" t="s">
        <v>99</v>
      </c>
      <c r="H81" s="448"/>
      <c r="I81" s="448"/>
      <c r="J81" s="448"/>
      <c r="K81" s="448"/>
      <c r="L81" s="228">
        <f t="shared" ref="L81:R81" si="63">L65+L68</f>
        <v>0</v>
      </c>
      <c r="M81" s="230">
        <f t="shared" si="63"/>
        <v>0</v>
      </c>
      <c r="N81" s="233">
        <f t="shared" si="63"/>
        <v>0</v>
      </c>
      <c r="O81" s="234">
        <f t="shared" si="63"/>
        <v>0</v>
      </c>
      <c r="P81" s="232">
        <f t="shared" si="63"/>
        <v>0</v>
      </c>
      <c r="Q81" s="230">
        <f t="shared" si="63"/>
        <v>324</v>
      </c>
      <c r="R81" s="233">
        <f t="shared" si="63"/>
        <v>108</v>
      </c>
      <c r="S81" s="234" t="s">
        <v>342</v>
      </c>
    </row>
    <row r="82" spans="1:21" x14ac:dyDescent="0.25">
      <c r="A82" s="145"/>
      <c r="B82" s="1"/>
      <c r="C82" s="85"/>
      <c r="D82" s="85"/>
      <c r="E82" s="438"/>
      <c r="F82" s="441"/>
      <c r="G82" s="445" t="s">
        <v>100</v>
      </c>
      <c r="H82" s="446"/>
      <c r="I82" s="446"/>
      <c r="J82" s="446"/>
      <c r="K82" s="446"/>
      <c r="L82" s="84"/>
      <c r="M82" s="8">
        <v>3</v>
      </c>
      <c r="N82" s="92">
        <v>3</v>
      </c>
      <c r="O82" s="93" t="s">
        <v>357</v>
      </c>
      <c r="P82" s="86">
        <v>4</v>
      </c>
      <c r="Q82" s="8" t="s">
        <v>354</v>
      </c>
      <c r="R82" s="97"/>
      <c r="S82" s="98" t="s">
        <v>351</v>
      </c>
    </row>
    <row r="83" spans="1:21" x14ac:dyDescent="0.25">
      <c r="A83" s="145"/>
      <c r="B83" s="1"/>
      <c r="C83" s="85"/>
      <c r="D83" s="85"/>
      <c r="E83" s="438"/>
      <c r="F83" s="441"/>
      <c r="G83" s="445" t="s">
        <v>101</v>
      </c>
      <c r="H83" s="446"/>
      <c r="I83" s="446"/>
      <c r="J83" s="446"/>
      <c r="K83" s="446"/>
      <c r="L83" s="84"/>
      <c r="M83" s="7"/>
      <c r="N83" s="94"/>
      <c r="O83" s="95"/>
      <c r="P83" s="89"/>
      <c r="Q83" s="7"/>
      <c r="R83" s="97"/>
      <c r="S83" s="98">
        <v>2</v>
      </c>
    </row>
    <row r="84" spans="1:21" x14ac:dyDescent="0.25">
      <c r="A84" s="145"/>
      <c r="B84" s="1"/>
      <c r="C84" s="85"/>
      <c r="D84" s="85"/>
      <c r="E84" s="438"/>
      <c r="F84" s="441"/>
      <c r="G84" s="431" t="s">
        <v>102</v>
      </c>
      <c r="H84" s="432"/>
      <c r="I84" s="432"/>
      <c r="J84" s="432"/>
      <c r="K84" s="432"/>
      <c r="L84" s="7"/>
      <c r="M84" s="96">
        <v>9</v>
      </c>
      <c r="N84" s="97">
        <v>2</v>
      </c>
      <c r="O84" s="98">
        <v>8</v>
      </c>
      <c r="P84" s="9">
        <v>4</v>
      </c>
      <c r="Q84" s="96">
        <v>6</v>
      </c>
      <c r="R84" s="92">
        <v>2</v>
      </c>
      <c r="S84" s="93">
        <v>6</v>
      </c>
    </row>
    <row r="85" spans="1:21" ht="15.75" thickBot="1" x14ac:dyDescent="0.3">
      <c r="A85" s="147"/>
      <c r="B85" s="148"/>
      <c r="C85" s="149"/>
      <c r="D85" s="149"/>
      <c r="E85" s="439"/>
      <c r="F85" s="442"/>
      <c r="G85" s="433" t="s">
        <v>103</v>
      </c>
      <c r="H85" s="434"/>
      <c r="I85" s="434"/>
      <c r="J85" s="434"/>
      <c r="K85" s="435"/>
      <c r="L85" s="140"/>
      <c r="M85" s="141"/>
      <c r="N85" s="99"/>
      <c r="O85" s="100"/>
      <c r="P85" s="142"/>
      <c r="Q85" s="141"/>
      <c r="R85" s="99"/>
      <c r="S85" s="100"/>
    </row>
    <row r="88" spans="1:21" x14ac:dyDescent="0.25">
      <c r="U88" s="261"/>
    </row>
  </sheetData>
  <mergeCells count="28">
    <mergeCell ref="L5:M5"/>
    <mergeCell ref="N5:O5"/>
    <mergeCell ref="G84:K84"/>
    <mergeCell ref="G85:K85"/>
    <mergeCell ref="B79:D79"/>
    <mergeCell ref="E79:E85"/>
    <mergeCell ref="F79:F85"/>
    <mergeCell ref="G79:K79"/>
    <mergeCell ref="G80:K80"/>
    <mergeCell ref="G81:K81"/>
    <mergeCell ref="G82:K82"/>
    <mergeCell ref="G83:K83"/>
    <mergeCell ref="A1:Q1"/>
    <mergeCell ref="A3:A6"/>
    <mergeCell ref="B3:B6"/>
    <mergeCell ref="C3:C5"/>
    <mergeCell ref="D3:I3"/>
    <mergeCell ref="J3:K4"/>
    <mergeCell ref="L3:S4"/>
    <mergeCell ref="D4:D6"/>
    <mergeCell ref="E4:E6"/>
    <mergeCell ref="F4:I4"/>
    <mergeCell ref="P5:Q5"/>
    <mergeCell ref="R5:S5"/>
    <mergeCell ref="F5:F6"/>
    <mergeCell ref="G5:I5"/>
    <mergeCell ref="J5:J6"/>
    <mergeCell ref="K5:K6"/>
  </mergeCells>
  <pageMargins left="0.70866141732283472" right="0.70866141732283472" top="0.74803149606299213" bottom="0.74803149606299213" header="0.31496062992125984" footer="0.31496062992125984"/>
  <pageSetup paperSize="12" scale="9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4"/>
  <sheetViews>
    <sheetView workbookViewId="0">
      <selection sqref="A1:BK24"/>
    </sheetView>
  </sheetViews>
  <sheetFormatPr defaultRowHeight="15" x14ac:dyDescent="0.25"/>
  <cols>
    <col min="1" max="1" width="4.28515625" customWidth="1"/>
    <col min="2" max="2" width="0.42578125" customWidth="1"/>
    <col min="3" max="55" width="2.140625" customWidth="1"/>
    <col min="56" max="56" width="3.28515625" customWidth="1"/>
    <col min="57" max="57" width="3.140625" customWidth="1"/>
    <col min="58" max="58" width="3.28515625" customWidth="1"/>
    <col min="59" max="60" width="2.140625" customWidth="1"/>
    <col min="61" max="61" width="3.42578125" customWidth="1"/>
    <col min="62" max="62" width="3.28515625" customWidth="1"/>
    <col min="63" max="63" width="4.140625" customWidth="1"/>
  </cols>
  <sheetData>
    <row r="1" spans="1:63" ht="47.25" customHeight="1" thickBot="1" x14ac:dyDescent="0.3">
      <c r="A1" s="461" t="s">
        <v>138</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1"/>
      <c r="AW1" s="461"/>
      <c r="AX1" s="461"/>
      <c r="AY1" s="461"/>
      <c r="AZ1" s="461"/>
      <c r="BA1" s="461"/>
      <c r="BB1" s="461"/>
      <c r="BC1" s="462" t="s">
        <v>139</v>
      </c>
      <c r="BD1" s="462"/>
      <c r="BE1" s="462"/>
      <c r="BF1" s="462"/>
      <c r="BG1" s="462"/>
      <c r="BH1" s="462"/>
      <c r="BI1" s="462"/>
      <c r="BJ1" s="462"/>
      <c r="BK1" s="462"/>
    </row>
    <row r="2" spans="1:63" ht="15.75" thickBot="1" x14ac:dyDescent="0.3">
      <c r="A2" s="463" t="s">
        <v>140</v>
      </c>
      <c r="B2" s="463"/>
      <c r="C2" s="455" t="s">
        <v>141</v>
      </c>
      <c r="D2" s="455"/>
      <c r="E2" s="455"/>
      <c r="F2" s="455"/>
      <c r="G2" s="456" t="s">
        <v>142</v>
      </c>
      <c r="H2" s="455" t="s">
        <v>143</v>
      </c>
      <c r="I2" s="455"/>
      <c r="J2" s="455"/>
      <c r="K2" s="456" t="s">
        <v>144</v>
      </c>
      <c r="L2" s="455" t="s">
        <v>145</v>
      </c>
      <c r="M2" s="455"/>
      <c r="N2" s="455"/>
      <c r="O2" s="455"/>
      <c r="P2" s="455" t="s">
        <v>146</v>
      </c>
      <c r="Q2" s="455"/>
      <c r="R2" s="455"/>
      <c r="S2" s="455"/>
      <c r="T2" s="457" t="s">
        <v>147</v>
      </c>
      <c r="U2" s="455" t="s">
        <v>148</v>
      </c>
      <c r="V2" s="455"/>
      <c r="W2" s="455"/>
      <c r="X2" s="456" t="s">
        <v>149</v>
      </c>
      <c r="Y2" s="455" t="s">
        <v>150</v>
      </c>
      <c r="Z2" s="455"/>
      <c r="AA2" s="455"/>
      <c r="AB2" s="456" t="s">
        <v>151</v>
      </c>
      <c r="AC2" s="455" t="s">
        <v>152</v>
      </c>
      <c r="AD2" s="455"/>
      <c r="AE2" s="455"/>
      <c r="AF2" s="455"/>
      <c r="AG2" s="456" t="s">
        <v>153</v>
      </c>
      <c r="AH2" s="455" t="s">
        <v>154</v>
      </c>
      <c r="AI2" s="455"/>
      <c r="AJ2" s="455"/>
      <c r="AK2" s="456" t="s">
        <v>155</v>
      </c>
      <c r="AL2" s="455" t="s">
        <v>156</v>
      </c>
      <c r="AM2" s="455"/>
      <c r="AN2" s="455"/>
      <c r="AO2" s="455"/>
      <c r="AP2" s="455" t="s">
        <v>157</v>
      </c>
      <c r="AQ2" s="455"/>
      <c r="AR2" s="455"/>
      <c r="AS2" s="455"/>
      <c r="AT2" s="456" t="s">
        <v>158</v>
      </c>
      <c r="AU2" s="455" t="s">
        <v>159</v>
      </c>
      <c r="AV2" s="455"/>
      <c r="AW2" s="455"/>
      <c r="AX2" s="456" t="s">
        <v>160</v>
      </c>
      <c r="AY2" s="472" t="s">
        <v>161</v>
      </c>
      <c r="AZ2" s="472"/>
      <c r="BA2" s="472"/>
      <c r="BB2" s="472"/>
      <c r="BC2" s="473" t="s">
        <v>140</v>
      </c>
      <c r="BD2" s="468" t="s">
        <v>162</v>
      </c>
      <c r="BE2" s="454" t="s">
        <v>80</v>
      </c>
      <c r="BF2" s="453" t="s">
        <v>163</v>
      </c>
      <c r="BG2" s="453"/>
      <c r="BH2" s="454" t="s">
        <v>164</v>
      </c>
      <c r="BI2" s="454" t="s">
        <v>165</v>
      </c>
      <c r="BJ2" s="465" t="s">
        <v>166</v>
      </c>
      <c r="BK2" s="454" t="s">
        <v>96</v>
      </c>
    </row>
    <row r="3" spans="1:63" ht="15.75" thickBot="1" x14ac:dyDescent="0.3">
      <c r="A3" s="463"/>
      <c r="B3" s="463"/>
      <c r="C3" s="455"/>
      <c r="D3" s="455"/>
      <c r="E3" s="455"/>
      <c r="F3" s="455"/>
      <c r="G3" s="456"/>
      <c r="H3" s="455"/>
      <c r="I3" s="455"/>
      <c r="J3" s="455"/>
      <c r="K3" s="456"/>
      <c r="L3" s="455"/>
      <c r="M3" s="455"/>
      <c r="N3" s="455"/>
      <c r="O3" s="455"/>
      <c r="P3" s="455"/>
      <c r="Q3" s="455"/>
      <c r="R3" s="455"/>
      <c r="S3" s="455"/>
      <c r="T3" s="457"/>
      <c r="U3" s="455"/>
      <c r="V3" s="455"/>
      <c r="W3" s="455"/>
      <c r="X3" s="456"/>
      <c r="Y3" s="455"/>
      <c r="Z3" s="455"/>
      <c r="AA3" s="455"/>
      <c r="AB3" s="456"/>
      <c r="AC3" s="455"/>
      <c r="AD3" s="455"/>
      <c r="AE3" s="455"/>
      <c r="AF3" s="455"/>
      <c r="AG3" s="456"/>
      <c r="AH3" s="455"/>
      <c r="AI3" s="455"/>
      <c r="AJ3" s="455"/>
      <c r="AK3" s="456"/>
      <c r="AL3" s="455"/>
      <c r="AM3" s="458"/>
      <c r="AN3" s="455"/>
      <c r="AO3" s="455"/>
      <c r="AP3" s="455"/>
      <c r="AQ3" s="455"/>
      <c r="AR3" s="455"/>
      <c r="AS3" s="455"/>
      <c r="AT3" s="456"/>
      <c r="AU3" s="455"/>
      <c r="AV3" s="455"/>
      <c r="AW3" s="455"/>
      <c r="AX3" s="456"/>
      <c r="AY3" s="472"/>
      <c r="AZ3" s="472"/>
      <c r="BA3" s="472"/>
      <c r="BB3" s="472"/>
      <c r="BC3" s="473"/>
      <c r="BD3" s="468"/>
      <c r="BE3" s="454"/>
      <c r="BF3" s="453"/>
      <c r="BG3" s="453"/>
      <c r="BH3" s="454"/>
      <c r="BI3" s="454"/>
      <c r="BJ3" s="465"/>
      <c r="BK3" s="454"/>
    </row>
    <row r="4" spans="1:63" ht="15.75" thickBot="1" x14ac:dyDescent="0.3">
      <c r="A4" s="463"/>
      <c r="B4" s="463"/>
      <c r="C4" s="11"/>
      <c r="D4" s="11"/>
      <c r="E4" s="11"/>
      <c r="F4" s="12"/>
      <c r="G4" s="456"/>
      <c r="H4" s="11"/>
      <c r="I4" s="11"/>
      <c r="J4" s="12"/>
      <c r="K4" s="456"/>
      <c r="L4" s="11"/>
      <c r="M4" s="11"/>
      <c r="N4" s="11"/>
      <c r="O4" s="11"/>
      <c r="P4" s="11"/>
      <c r="Q4" s="11"/>
      <c r="R4" s="11"/>
      <c r="S4" s="12"/>
      <c r="T4" s="457"/>
      <c r="U4" s="11"/>
      <c r="V4" s="11"/>
      <c r="W4" s="12"/>
      <c r="X4" s="456"/>
      <c r="Y4" s="11"/>
      <c r="Z4" s="11"/>
      <c r="AA4" s="12"/>
      <c r="AB4" s="456"/>
      <c r="AC4" s="11"/>
      <c r="AD4" s="11"/>
      <c r="AE4" s="11"/>
      <c r="AF4" s="12"/>
      <c r="AG4" s="456"/>
      <c r="AH4" s="11"/>
      <c r="AI4" s="11"/>
      <c r="AJ4" s="12"/>
      <c r="AK4" s="456"/>
      <c r="AL4" s="13"/>
      <c r="AM4" s="14"/>
      <c r="AN4" s="15"/>
      <c r="AO4" s="11"/>
      <c r="AP4" s="11"/>
      <c r="AQ4" s="11"/>
      <c r="AR4" s="11"/>
      <c r="AS4" s="12"/>
      <c r="AT4" s="456"/>
      <c r="AU4" s="11"/>
      <c r="AV4" s="11"/>
      <c r="AW4" s="12"/>
      <c r="AX4" s="456"/>
      <c r="AY4" s="11"/>
      <c r="AZ4" s="11"/>
      <c r="BA4" s="11"/>
      <c r="BB4" s="16"/>
      <c r="BC4" s="473"/>
      <c r="BD4" s="468"/>
      <c r="BE4" s="454"/>
      <c r="BF4" s="466" t="s">
        <v>167</v>
      </c>
      <c r="BG4" s="467" t="s">
        <v>168</v>
      </c>
      <c r="BH4" s="454"/>
      <c r="BI4" s="454"/>
      <c r="BJ4" s="465"/>
      <c r="BK4" s="454"/>
    </row>
    <row r="5" spans="1:63" ht="15.75" thickBot="1" x14ac:dyDescent="0.3">
      <c r="A5" s="463"/>
      <c r="B5" s="463"/>
      <c r="C5" s="17"/>
      <c r="D5" s="17"/>
      <c r="E5" s="17"/>
      <c r="F5" s="18"/>
      <c r="G5" s="456"/>
      <c r="H5" s="17"/>
      <c r="I5" s="17"/>
      <c r="J5" s="18"/>
      <c r="K5" s="456"/>
      <c r="L5" s="17"/>
      <c r="M5" s="17"/>
      <c r="N5" s="17"/>
      <c r="O5" s="17"/>
      <c r="P5" s="17"/>
      <c r="Q5" s="17"/>
      <c r="R5" s="17"/>
      <c r="S5" s="18"/>
      <c r="T5" s="457"/>
      <c r="U5" s="17"/>
      <c r="V5" s="17"/>
      <c r="W5" s="18"/>
      <c r="X5" s="456"/>
      <c r="Y5" s="17"/>
      <c r="Z5" s="17"/>
      <c r="AA5" s="18"/>
      <c r="AB5" s="456"/>
      <c r="AC5" s="17"/>
      <c r="AD5" s="17"/>
      <c r="AE5" s="17"/>
      <c r="AF5" s="18"/>
      <c r="AG5" s="456"/>
      <c r="AH5" s="17"/>
      <c r="AI5" s="17"/>
      <c r="AJ5" s="18"/>
      <c r="AK5" s="456"/>
      <c r="AL5" s="19"/>
      <c r="AM5" s="20"/>
      <c r="AN5" s="18"/>
      <c r="AO5" s="17"/>
      <c r="AP5" s="17"/>
      <c r="AQ5" s="17"/>
      <c r="AR5" s="17"/>
      <c r="AS5" s="18"/>
      <c r="AT5" s="456"/>
      <c r="AU5" s="17"/>
      <c r="AV5" s="17"/>
      <c r="AW5" s="18"/>
      <c r="AX5" s="456"/>
      <c r="AY5" s="17"/>
      <c r="AZ5" s="17"/>
      <c r="BA5" s="17"/>
      <c r="BB5" s="16"/>
      <c r="BC5" s="473"/>
      <c r="BD5" s="468"/>
      <c r="BE5" s="454"/>
      <c r="BF5" s="466"/>
      <c r="BG5" s="467"/>
      <c r="BH5" s="454"/>
      <c r="BI5" s="454"/>
      <c r="BJ5" s="465"/>
      <c r="BK5" s="454"/>
    </row>
    <row r="6" spans="1:63" ht="15.75" thickBot="1" x14ac:dyDescent="0.3">
      <c r="A6" s="463"/>
      <c r="B6" s="463"/>
      <c r="C6" s="17">
        <v>1</v>
      </c>
      <c r="D6" s="17">
        <v>8</v>
      </c>
      <c r="E6" s="17">
        <v>15</v>
      </c>
      <c r="F6" s="17">
        <v>22</v>
      </c>
      <c r="G6" s="456"/>
      <c r="H6" s="17">
        <v>6</v>
      </c>
      <c r="I6" s="17">
        <v>13</v>
      </c>
      <c r="J6" s="17">
        <v>20</v>
      </c>
      <c r="K6" s="456"/>
      <c r="L6" s="17">
        <v>3</v>
      </c>
      <c r="M6" s="18">
        <v>10</v>
      </c>
      <c r="N6" s="17">
        <v>17</v>
      </c>
      <c r="O6" s="17">
        <v>24</v>
      </c>
      <c r="P6" s="17">
        <v>1</v>
      </c>
      <c r="Q6" s="17">
        <v>8</v>
      </c>
      <c r="R6" s="17">
        <v>15</v>
      </c>
      <c r="S6" s="17">
        <v>22</v>
      </c>
      <c r="T6" s="457"/>
      <c r="U6" s="17">
        <v>5</v>
      </c>
      <c r="V6" s="17">
        <v>12</v>
      </c>
      <c r="W6" s="17">
        <v>19</v>
      </c>
      <c r="X6" s="456"/>
      <c r="Y6" s="17">
        <v>2</v>
      </c>
      <c r="Z6" s="17">
        <v>9</v>
      </c>
      <c r="AA6" s="17">
        <v>16</v>
      </c>
      <c r="AB6" s="456"/>
      <c r="AC6" s="17">
        <v>2</v>
      </c>
      <c r="AD6" s="17">
        <v>9</v>
      </c>
      <c r="AE6" s="17">
        <v>16</v>
      </c>
      <c r="AF6" s="17">
        <v>23</v>
      </c>
      <c r="AG6" s="456"/>
      <c r="AH6" s="17">
        <v>6</v>
      </c>
      <c r="AI6" s="17">
        <v>13</v>
      </c>
      <c r="AJ6" s="17">
        <v>20</v>
      </c>
      <c r="AK6" s="456"/>
      <c r="AL6" s="19">
        <v>4</v>
      </c>
      <c r="AM6" s="20">
        <v>11</v>
      </c>
      <c r="AN6" s="18">
        <v>18</v>
      </c>
      <c r="AO6" s="17">
        <v>25</v>
      </c>
      <c r="AP6" s="17">
        <v>1</v>
      </c>
      <c r="AQ6" s="17">
        <v>8</v>
      </c>
      <c r="AR6" s="17">
        <v>15</v>
      </c>
      <c r="AS6" s="17">
        <v>22</v>
      </c>
      <c r="AT6" s="456"/>
      <c r="AU6" s="17">
        <v>6</v>
      </c>
      <c r="AV6" s="17">
        <v>13</v>
      </c>
      <c r="AW6" s="17">
        <v>20</v>
      </c>
      <c r="AX6" s="456"/>
      <c r="AY6" s="17">
        <v>3</v>
      </c>
      <c r="AZ6" s="17">
        <v>10</v>
      </c>
      <c r="BA6" s="17">
        <v>17</v>
      </c>
      <c r="BB6" s="21">
        <v>24</v>
      </c>
      <c r="BC6" s="473"/>
      <c r="BD6" s="468"/>
      <c r="BE6" s="454"/>
      <c r="BF6" s="466"/>
      <c r="BG6" s="467"/>
      <c r="BH6" s="454"/>
      <c r="BI6" s="454"/>
      <c r="BJ6" s="465"/>
      <c r="BK6" s="454"/>
    </row>
    <row r="7" spans="1:63" ht="15.75" thickBot="1" x14ac:dyDescent="0.3">
      <c r="A7" s="463"/>
      <c r="B7" s="463"/>
      <c r="C7" s="17">
        <v>7</v>
      </c>
      <c r="D7" s="17">
        <v>14</v>
      </c>
      <c r="E7" s="17">
        <v>21</v>
      </c>
      <c r="F7" s="17">
        <v>28</v>
      </c>
      <c r="G7" s="456"/>
      <c r="H7" s="17">
        <v>12</v>
      </c>
      <c r="I7" s="17">
        <v>19</v>
      </c>
      <c r="J7" s="17">
        <v>26</v>
      </c>
      <c r="K7" s="456"/>
      <c r="L7" s="17">
        <v>9</v>
      </c>
      <c r="M7" s="17">
        <v>16</v>
      </c>
      <c r="N7" s="17">
        <v>23</v>
      </c>
      <c r="O7" s="17">
        <v>30</v>
      </c>
      <c r="P7" s="17">
        <v>7</v>
      </c>
      <c r="Q7" s="17">
        <v>14</v>
      </c>
      <c r="R7" s="17">
        <v>21</v>
      </c>
      <c r="S7" s="17">
        <v>28</v>
      </c>
      <c r="T7" s="457"/>
      <c r="U7" s="17">
        <v>11</v>
      </c>
      <c r="V7" s="17">
        <v>18</v>
      </c>
      <c r="W7" s="17">
        <v>25</v>
      </c>
      <c r="X7" s="456"/>
      <c r="Y7" s="17">
        <v>8</v>
      </c>
      <c r="Z7" s="17">
        <v>15</v>
      </c>
      <c r="AA7" s="17">
        <v>22</v>
      </c>
      <c r="AB7" s="456"/>
      <c r="AC7" s="17">
        <v>8</v>
      </c>
      <c r="AD7" s="17">
        <v>15</v>
      </c>
      <c r="AE7" s="17">
        <v>22</v>
      </c>
      <c r="AF7" s="17">
        <v>29</v>
      </c>
      <c r="AG7" s="456"/>
      <c r="AH7" s="17">
        <v>12</v>
      </c>
      <c r="AI7" s="17">
        <v>19</v>
      </c>
      <c r="AJ7" s="17">
        <v>26</v>
      </c>
      <c r="AK7" s="456"/>
      <c r="AL7" s="19">
        <v>10</v>
      </c>
      <c r="AM7" s="20">
        <v>17</v>
      </c>
      <c r="AN7" s="18">
        <v>24</v>
      </c>
      <c r="AO7" s="17">
        <v>31</v>
      </c>
      <c r="AP7" s="17">
        <v>7</v>
      </c>
      <c r="AQ7" s="17">
        <v>14</v>
      </c>
      <c r="AR7" s="17">
        <v>21</v>
      </c>
      <c r="AS7" s="17">
        <v>28</v>
      </c>
      <c r="AT7" s="456"/>
      <c r="AU7" s="17">
        <v>12</v>
      </c>
      <c r="AV7" s="17">
        <v>19</v>
      </c>
      <c r="AW7" s="17">
        <v>26</v>
      </c>
      <c r="AX7" s="456"/>
      <c r="AY7" s="17">
        <v>9</v>
      </c>
      <c r="AZ7" s="17">
        <v>16</v>
      </c>
      <c r="BA7" s="17">
        <v>23</v>
      </c>
      <c r="BB7" s="21">
        <v>31</v>
      </c>
      <c r="BC7" s="473"/>
      <c r="BD7" s="468"/>
      <c r="BE7" s="454"/>
      <c r="BF7" s="466"/>
      <c r="BG7" s="467"/>
      <c r="BH7" s="454"/>
      <c r="BI7" s="454"/>
      <c r="BJ7" s="465"/>
      <c r="BK7" s="454"/>
    </row>
    <row r="8" spans="1:63" ht="15.75" thickBot="1" x14ac:dyDescent="0.3">
      <c r="A8" s="463"/>
      <c r="B8" s="463"/>
      <c r="C8" s="17"/>
      <c r="D8" s="17"/>
      <c r="E8" s="17"/>
      <c r="F8" s="17"/>
      <c r="G8" s="456"/>
      <c r="H8" s="17"/>
      <c r="I8" s="17"/>
      <c r="J8" s="17"/>
      <c r="K8" s="456"/>
      <c r="L8" s="17"/>
      <c r="M8" s="17"/>
      <c r="N8" s="17"/>
      <c r="O8" s="17"/>
      <c r="P8" s="17"/>
      <c r="Q8" s="17"/>
      <c r="R8" s="17"/>
      <c r="S8" s="17"/>
      <c r="T8" s="457"/>
      <c r="U8" s="17"/>
      <c r="V8" s="17"/>
      <c r="W8" s="17"/>
      <c r="X8" s="456"/>
      <c r="Y8" s="17"/>
      <c r="Z8" s="17"/>
      <c r="AA8" s="17"/>
      <c r="AB8" s="456"/>
      <c r="AC8" s="17"/>
      <c r="AD8" s="17"/>
      <c r="AE8" s="17"/>
      <c r="AF8" s="17"/>
      <c r="AG8" s="456"/>
      <c r="AH8" s="17"/>
      <c r="AI8" s="17"/>
      <c r="AJ8" s="17"/>
      <c r="AK8" s="456"/>
      <c r="AL8" s="19"/>
      <c r="AM8" s="20"/>
      <c r="AN8" s="18"/>
      <c r="AO8" s="17"/>
      <c r="AP8" s="17"/>
      <c r="AQ8" s="17"/>
      <c r="AR8" s="17"/>
      <c r="AS8" s="17"/>
      <c r="AT8" s="456"/>
      <c r="AU8" s="17"/>
      <c r="AV8" s="17"/>
      <c r="AW8" s="17"/>
      <c r="AX8" s="456"/>
      <c r="AY8" s="17"/>
      <c r="AZ8" s="17"/>
      <c r="BA8" s="17"/>
      <c r="BB8" s="21"/>
      <c r="BC8" s="473"/>
      <c r="BD8" s="468"/>
      <c r="BE8" s="454"/>
      <c r="BF8" s="466"/>
      <c r="BG8" s="467"/>
      <c r="BH8" s="454"/>
      <c r="BI8" s="454"/>
      <c r="BJ8" s="465"/>
      <c r="BK8" s="454"/>
    </row>
    <row r="9" spans="1:63" ht="15.75" thickBot="1" x14ac:dyDescent="0.3">
      <c r="A9" s="463"/>
      <c r="B9" s="463"/>
      <c r="C9" s="17"/>
      <c r="D9" s="17"/>
      <c r="E9" s="17"/>
      <c r="F9" s="17"/>
      <c r="G9" s="456"/>
      <c r="H9" s="17"/>
      <c r="I9" s="17"/>
      <c r="J9" s="17"/>
      <c r="K9" s="456"/>
      <c r="L9" s="17"/>
      <c r="M9" s="17"/>
      <c r="N9" s="17"/>
      <c r="O9" s="17"/>
      <c r="P9" s="17"/>
      <c r="Q9" s="17"/>
      <c r="R9" s="17"/>
      <c r="S9" s="17"/>
      <c r="T9" s="457"/>
      <c r="U9" s="17"/>
      <c r="V9" s="17"/>
      <c r="W9" s="17"/>
      <c r="X9" s="456"/>
      <c r="Y9" s="17"/>
      <c r="Z9" s="17"/>
      <c r="AA9" s="17"/>
      <c r="AB9" s="456"/>
      <c r="AC9" s="17"/>
      <c r="AD9" s="17"/>
      <c r="AE9" s="17"/>
      <c r="AF9" s="17"/>
      <c r="AG9" s="456"/>
      <c r="AH9" s="17"/>
      <c r="AI9" s="17"/>
      <c r="AJ9" s="17"/>
      <c r="AK9" s="456"/>
      <c r="AL9" s="19"/>
      <c r="AM9" s="20"/>
      <c r="AN9" s="18"/>
      <c r="AO9" s="17"/>
      <c r="AP9" s="17"/>
      <c r="AQ9" s="17"/>
      <c r="AR9" s="17"/>
      <c r="AS9" s="17"/>
      <c r="AT9" s="456"/>
      <c r="AU9" s="17"/>
      <c r="AV9" s="17"/>
      <c r="AW9" s="17"/>
      <c r="AX9" s="456"/>
      <c r="AY9" s="17"/>
      <c r="AZ9" s="17"/>
      <c r="BA9" s="17"/>
      <c r="BB9" s="21"/>
      <c r="BC9" s="473"/>
      <c r="BD9" s="468"/>
      <c r="BE9" s="454"/>
      <c r="BF9" s="466"/>
      <c r="BG9" s="467"/>
      <c r="BH9" s="454"/>
      <c r="BI9" s="454"/>
      <c r="BJ9" s="465"/>
      <c r="BK9" s="454"/>
    </row>
    <row r="10" spans="1:63" ht="15.75" thickBot="1" x14ac:dyDescent="0.3">
      <c r="A10" s="463"/>
      <c r="B10" s="463"/>
      <c r="C10" s="17"/>
      <c r="D10" s="17"/>
      <c r="E10" s="17"/>
      <c r="F10" s="17"/>
      <c r="G10" s="456"/>
      <c r="H10" s="17"/>
      <c r="I10" s="17"/>
      <c r="J10" s="17"/>
      <c r="K10" s="456"/>
      <c r="L10" s="17"/>
      <c r="M10" s="17"/>
      <c r="N10" s="17"/>
      <c r="O10" s="17"/>
      <c r="P10" s="17"/>
      <c r="Q10" s="17"/>
      <c r="R10" s="17"/>
      <c r="S10" s="17"/>
      <c r="T10" s="457"/>
      <c r="U10" s="17"/>
      <c r="V10" s="17"/>
      <c r="W10" s="17"/>
      <c r="X10" s="456"/>
      <c r="Y10" s="17"/>
      <c r="Z10" s="17"/>
      <c r="AA10" s="17"/>
      <c r="AB10" s="456"/>
      <c r="AC10" s="17"/>
      <c r="AD10" s="17"/>
      <c r="AE10" s="17"/>
      <c r="AF10" s="17"/>
      <c r="AG10" s="456"/>
      <c r="AH10" s="17"/>
      <c r="AI10" s="17"/>
      <c r="AJ10" s="17"/>
      <c r="AK10" s="456"/>
      <c r="AL10" s="19"/>
      <c r="AM10" s="20"/>
      <c r="AN10" s="18"/>
      <c r="AO10" s="17"/>
      <c r="AP10" s="17"/>
      <c r="AQ10" s="17"/>
      <c r="AR10" s="17"/>
      <c r="AS10" s="17"/>
      <c r="AT10" s="456"/>
      <c r="AU10" s="17"/>
      <c r="AV10" s="17"/>
      <c r="AW10" s="17"/>
      <c r="AX10" s="456"/>
      <c r="AY10" s="17"/>
      <c r="AZ10" s="17"/>
      <c r="BA10" s="17"/>
      <c r="BB10" s="21"/>
      <c r="BC10" s="473"/>
      <c r="BD10" s="468"/>
      <c r="BE10" s="454"/>
      <c r="BF10" s="466"/>
      <c r="BG10" s="467"/>
      <c r="BH10" s="454"/>
      <c r="BI10" s="454"/>
      <c r="BJ10" s="465"/>
      <c r="BK10" s="454"/>
    </row>
    <row r="11" spans="1:63" ht="153.75" customHeight="1" thickBot="1" x14ac:dyDescent="0.3">
      <c r="A11" s="464"/>
      <c r="B11" s="464"/>
      <c r="C11" s="17"/>
      <c r="D11" s="17"/>
      <c r="E11" s="17"/>
      <c r="F11" s="17"/>
      <c r="G11" s="457"/>
      <c r="H11" s="17"/>
      <c r="I11" s="17"/>
      <c r="J11" s="17"/>
      <c r="K11" s="457"/>
      <c r="L11" s="17"/>
      <c r="M11" s="17"/>
      <c r="N11" s="17"/>
      <c r="O11" s="17"/>
      <c r="P11" s="17"/>
      <c r="Q11" s="17"/>
      <c r="R11" s="17"/>
      <c r="S11" s="17"/>
      <c r="T11" s="457"/>
      <c r="U11" s="17"/>
      <c r="V11" s="17"/>
      <c r="W11" s="17"/>
      <c r="X11" s="457"/>
      <c r="Y11" s="17"/>
      <c r="Z11" s="17"/>
      <c r="AA11" s="17"/>
      <c r="AB11" s="457"/>
      <c r="AC11" s="17"/>
      <c r="AD11" s="17"/>
      <c r="AE11" s="17"/>
      <c r="AF11" s="17"/>
      <c r="AG11" s="457"/>
      <c r="AH11" s="17"/>
      <c r="AI11" s="17"/>
      <c r="AJ11" s="17"/>
      <c r="AK11" s="457"/>
      <c r="AL11" s="19"/>
      <c r="AM11" s="22"/>
      <c r="AN11" s="18"/>
      <c r="AO11" s="17"/>
      <c r="AP11" s="17"/>
      <c r="AQ11" s="17"/>
      <c r="AR11" s="17"/>
      <c r="AS11" s="17"/>
      <c r="AT11" s="457"/>
      <c r="AU11" s="17"/>
      <c r="AV11" s="17"/>
      <c r="AW11" s="17"/>
      <c r="AX11" s="457"/>
      <c r="AY11" s="17"/>
      <c r="AZ11" s="17"/>
      <c r="BA11" s="17"/>
      <c r="BB11" s="21"/>
      <c r="BC11" s="473"/>
      <c r="BD11" s="468"/>
      <c r="BE11" s="454"/>
      <c r="BF11" s="466"/>
      <c r="BG11" s="467"/>
      <c r="BH11" s="454"/>
      <c r="BI11" s="454"/>
      <c r="BJ11" s="465"/>
      <c r="BK11" s="454"/>
    </row>
    <row r="12" spans="1:63" x14ac:dyDescent="0.25">
      <c r="A12" s="459">
        <v>1</v>
      </c>
      <c r="B12" s="460"/>
      <c r="C12" s="23"/>
      <c r="D12" s="23"/>
      <c r="E12" s="23"/>
      <c r="F12" s="23"/>
      <c r="G12" s="23"/>
      <c r="H12" s="24"/>
      <c r="I12" s="25">
        <v>17</v>
      </c>
      <c r="J12" s="25"/>
      <c r="K12" s="25"/>
      <c r="L12" s="25"/>
      <c r="M12" s="25"/>
      <c r="N12" s="25" t="s">
        <v>36</v>
      </c>
      <c r="O12" s="25"/>
      <c r="P12" s="25"/>
      <c r="Q12" s="25"/>
      <c r="R12" s="25"/>
      <c r="S12" s="25"/>
      <c r="T12" s="25" t="s">
        <v>169</v>
      </c>
      <c r="U12" s="25" t="s">
        <v>169</v>
      </c>
      <c r="V12" s="26"/>
      <c r="W12" s="25"/>
      <c r="X12" s="25"/>
      <c r="Y12" s="25"/>
      <c r="Z12" s="25">
        <v>22</v>
      </c>
      <c r="AA12" s="25"/>
      <c r="AB12" s="25"/>
      <c r="AC12" s="25"/>
      <c r="AD12" s="25"/>
      <c r="AE12" s="25"/>
      <c r="AF12" s="25"/>
      <c r="AG12" s="25"/>
      <c r="AH12" s="25"/>
      <c r="AI12" s="25"/>
      <c r="AJ12" s="25"/>
      <c r="AK12" s="25"/>
      <c r="AL12" s="25"/>
      <c r="AM12" s="27"/>
      <c r="AN12" s="245"/>
      <c r="AO12" s="245"/>
      <c r="AP12" s="245"/>
      <c r="AQ12" s="245"/>
      <c r="AR12" s="246" t="s">
        <v>170</v>
      </c>
      <c r="AS12" s="24" t="s">
        <v>170</v>
      </c>
      <c r="AT12" s="28" t="s">
        <v>169</v>
      </c>
      <c r="AU12" s="28" t="s">
        <v>169</v>
      </c>
      <c r="AV12" s="28" t="s">
        <v>169</v>
      </c>
      <c r="AW12" s="28" t="s">
        <v>169</v>
      </c>
      <c r="AX12" s="29" t="s">
        <v>169</v>
      </c>
      <c r="AY12" s="29" t="s">
        <v>169</v>
      </c>
      <c r="AZ12" s="29" t="s">
        <v>169</v>
      </c>
      <c r="BA12" s="29" t="s">
        <v>169</v>
      </c>
      <c r="BB12" s="30" t="s">
        <v>169</v>
      </c>
      <c r="BC12" s="31">
        <v>1</v>
      </c>
      <c r="BD12" s="32">
        <v>39</v>
      </c>
      <c r="BE12" s="32" t="s">
        <v>36</v>
      </c>
      <c r="BF12" s="32" t="s">
        <v>36</v>
      </c>
      <c r="BG12" s="32"/>
      <c r="BH12" s="32">
        <v>2</v>
      </c>
      <c r="BI12" s="32"/>
      <c r="BJ12" s="33">
        <v>11</v>
      </c>
      <c r="BK12" s="34">
        <v>52</v>
      </c>
    </row>
    <row r="13" spans="1:63" x14ac:dyDescent="0.25">
      <c r="A13" s="449">
        <v>2</v>
      </c>
      <c r="B13" s="450"/>
      <c r="C13" s="4"/>
      <c r="D13" s="4"/>
      <c r="E13" s="4"/>
      <c r="F13" s="4"/>
      <c r="G13" s="35"/>
      <c r="H13" s="36"/>
      <c r="I13" s="37">
        <v>16</v>
      </c>
      <c r="J13" s="37"/>
      <c r="K13" s="37"/>
      <c r="L13" s="37"/>
      <c r="M13" s="37"/>
      <c r="N13" s="37"/>
      <c r="O13" s="37"/>
      <c r="P13" s="37"/>
      <c r="Q13" s="37"/>
      <c r="R13" s="37"/>
      <c r="S13" s="36" t="s">
        <v>170</v>
      </c>
      <c r="T13" s="37" t="s">
        <v>169</v>
      </c>
      <c r="U13" s="37" t="s">
        <v>169</v>
      </c>
      <c r="V13" s="38"/>
      <c r="W13" s="37"/>
      <c r="X13" s="37"/>
      <c r="Y13" s="37"/>
      <c r="Z13" s="37">
        <v>19</v>
      </c>
      <c r="AA13" s="37"/>
      <c r="AB13" s="37"/>
      <c r="AC13" s="37"/>
      <c r="AD13" s="37"/>
      <c r="AE13" s="37"/>
      <c r="AF13" s="37"/>
      <c r="AG13" s="37"/>
      <c r="AH13" s="37"/>
      <c r="AI13" s="37"/>
      <c r="AJ13" s="37"/>
      <c r="AK13" s="37"/>
      <c r="AL13" s="36"/>
      <c r="AM13" s="39"/>
      <c r="AN13" s="244"/>
      <c r="AO13" s="46">
        <v>0</v>
      </c>
      <c r="AP13" s="46">
        <v>0</v>
      </c>
      <c r="AQ13" s="46">
        <v>0</v>
      </c>
      <c r="AR13" s="46">
        <v>0</v>
      </c>
      <c r="AS13" s="36" t="s">
        <v>170</v>
      </c>
      <c r="AT13" s="40" t="s">
        <v>169</v>
      </c>
      <c r="AU13" s="40" t="s">
        <v>169</v>
      </c>
      <c r="AV13" s="40" t="s">
        <v>169</v>
      </c>
      <c r="AW13" s="40" t="s">
        <v>169</v>
      </c>
      <c r="AX13" s="41" t="s">
        <v>169</v>
      </c>
      <c r="AY13" s="3" t="s">
        <v>169</v>
      </c>
      <c r="AZ13" s="3" t="s">
        <v>169</v>
      </c>
      <c r="BA13" s="3" t="s">
        <v>169</v>
      </c>
      <c r="BB13" s="42" t="s">
        <v>169</v>
      </c>
      <c r="BC13" s="43">
        <v>2</v>
      </c>
      <c r="BD13" s="34">
        <v>35</v>
      </c>
      <c r="BE13" s="34">
        <v>4</v>
      </c>
      <c r="BF13" s="34"/>
      <c r="BG13" s="34"/>
      <c r="BH13" s="34">
        <v>2</v>
      </c>
      <c r="BI13" s="34"/>
      <c r="BJ13" s="44">
        <v>11</v>
      </c>
      <c r="BK13" s="34">
        <v>52</v>
      </c>
    </row>
    <row r="14" spans="1:63" x14ac:dyDescent="0.25">
      <c r="A14" s="449">
        <v>3</v>
      </c>
      <c r="B14" s="450"/>
      <c r="C14" s="4"/>
      <c r="D14" s="4"/>
      <c r="E14" s="4"/>
      <c r="F14" s="4"/>
      <c r="G14" s="4"/>
      <c r="H14" s="45"/>
      <c r="I14" s="46">
        <v>16</v>
      </c>
      <c r="J14" s="46"/>
      <c r="K14" s="46"/>
      <c r="L14" s="46"/>
      <c r="M14" s="46"/>
      <c r="N14" s="46"/>
      <c r="O14" s="45"/>
      <c r="P14" s="46"/>
      <c r="Q14" s="46"/>
      <c r="R14" s="46"/>
      <c r="S14" s="45" t="s">
        <v>170</v>
      </c>
      <c r="T14" s="46" t="s">
        <v>169</v>
      </c>
      <c r="U14" s="46" t="s">
        <v>169</v>
      </c>
      <c r="V14" s="47"/>
      <c r="W14" s="46"/>
      <c r="X14" s="46"/>
      <c r="Y14" s="46"/>
      <c r="Z14" s="46">
        <v>12</v>
      </c>
      <c r="AA14" s="46"/>
      <c r="AB14" s="46"/>
      <c r="AC14" s="46"/>
      <c r="AD14" s="46"/>
      <c r="AE14" s="46"/>
      <c r="AF14" s="45"/>
      <c r="AG14" s="46"/>
      <c r="AH14" s="46">
        <v>0</v>
      </c>
      <c r="AI14" s="46">
        <v>0</v>
      </c>
      <c r="AJ14" s="46">
        <v>0</v>
      </c>
      <c r="AK14" s="49">
        <v>8</v>
      </c>
      <c r="AL14" s="49">
        <v>8</v>
      </c>
      <c r="AM14" s="49">
        <v>8</v>
      </c>
      <c r="AN14" s="49">
        <v>8</v>
      </c>
      <c r="AO14" s="49">
        <v>8</v>
      </c>
      <c r="AP14" s="49">
        <v>8</v>
      </c>
      <c r="AQ14" s="49">
        <v>8</v>
      </c>
      <c r="AR14" s="49">
        <v>8</v>
      </c>
      <c r="AS14" s="49">
        <v>8</v>
      </c>
      <c r="AT14" s="48" t="s">
        <v>170</v>
      </c>
      <c r="AU14" s="50" t="s">
        <v>169</v>
      </c>
      <c r="AV14" s="50" t="s">
        <v>169</v>
      </c>
      <c r="AW14" s="50" t="s">
        <v>169</v>
      </c>
      <c r="AX14" s="3" t="s">
        <v>169</v>
      </c>
      <c r="AY14" s="3" t="s">
        <v>169</v>
      </c>
      <c r="AZ14" s="3" t="s">
        <v>169</v>
      </c>
      <c r="BA14" s="3" t="s">
        <v>169</v>
      </c>
      <c r="BB14" s="42" t="s">
        <v>169</v>
      </c>
      <c r="BC14" s="43">
        <v>3</v>
      </c>
      <c r="BD14" s="34">
        <v>28</v>
      </c>
      <c r="BE14" s="34">
        <v>3</v>
      </c>
      <c r="BF14" s="34">
        <v>9</v>
      </c>
      <c r="BG14" s="34"/>
      <c r="BH14" s="34">
        <v>2</v>
      </c>
      <c r="BI14" s="34"/>
      <c r="BJ14" s="44">
        <v>10</v>
      </c>
      <c r="BK14" s="34">
        <v>52</v>
      </c>
    </row>
    <row r="15" spans="1:63" ht="15.75" thickBot="1" x14ac:dyDescent="0.3">
      <c r="A15" s="451">
        <v>4</v>
      </c>
      <c r="B15" s="452"/>
      <c r="C15" s="51"/>
      <c r="D15" s="51"/>
      <c r="E15" s="51"/>
      <c r="F15" s="51"/>
      <c r="G15" s="51"/>
      <c r="H15" s="51"/>
      <c r="I15" s="51">
        <v>14</v>
      </c>
      <c r="J15" s="51"/>
      <c r="K15" s="51"/>
      <c r="L15" s="51"/>
      <c r="M15" s="51"/>
      <c r="N15" s="51"/>
      <c r="O15" s="51"/>
      <c r="P15" s="51"/>
      <c r="Q15" s="52">
        <v>8</v>
      </c>
      <c r="R15" s="52">
        <v>8</v>
      </c>
      <c r="S15" s="52">
        <v>8</v>
      </c>
      <c r="T15" s="52" t="s">
        <v>169</v>
      </c>
      <c r="U15" s="52" t="s">
        <v>169</v>
      </c>
      <c r="V15" s="51"/>
      <c r="W15" s="51"/>
      <c r="X15" s="51"/>
      <c r="Y15" s="51"/>
      <c r="Z15" s="51">
        <v>7</v>
      </c>
      <c r="AA15" s="51"/>
      <c r="AB15" s="51"/>
      <c r="AC15" s="54">
        <v>8</v>
      </c>
      <c r="AD15" s="54">
        <v>8</v>
      </c>
      <c r="AE15" s="54">
        <v>8</v>
      </c>
      <c r="AF15" s="54">
        <v>8</v>
      </c>
      <c r="AG15" s="54">
        <v>8</v>
      </c>
      <c r="AH15" s="54">
        <v>8</v>
      </c>
      <c r="AI15" s="53" t="s">
        <v>170</v>
      </c>
      <c r="AJ15" s="51" t="s">
        <v>171</v>
      </c>
      <c r="AK15" s="51" t="s">
        <v>171</v>
      </c>
      <c r="AL15" s="51" t="s">
        <v>171</v>
      </c>
      <c r="AM15" s="51" t="s">
        <v>171</v>
      </c>
      <c r="AN15" s="52" t="s">
        <v>172</v>
      </c>
      <c r="AO15" s="52" t="s">
        <v>172</v>
      </c>
      <c r="AP15" s="52" t="s">
        <v>172</v>
      </c>
      <c r="AQ15" s="52" t="s">
        <v>172</v>
      </c>
      <c r="AR15" s="51" t="s">
        <v>173</v>
      </c>
      <c r="AS15" s="51" t="s">
        <v>173</v>
      </c>
      <c r="AT15" s="51"/>
      <c r="AU15" s="51"/>
      <c r="AV15" s="51"/>
      <c r="AW15" s="51"/>
      <c r="AX15" s="51"/>
      <c r="AY15" s="51"/>
      <c r="AZ15" s="51"/>
      <c r="BA15" s="51"/>
      <c r="BB15" s="55"/>
      <c r="BC15" s="56">
        <v>4</v>
      </c>
      <c r="BD15" s="34">
        <v>21</v>
      </c>
      <c r="BE15" s="57"/>
      <c r="BF15" s="57">
        <v>9</v>
      </c>
      <c r="BG15" s="57">
        <v>4</v>
      </c>
      <c r="BH15" s="57">
        <v>1</v>
      </c>
      <c r="BI15" s="57">
        <v>6</v>
      </c>
      <c r="BJ15" s="58">
        <v>2</v>
      </c>
      <c r="BK15" s="57">
        <v>43</v>
      </c>
    </row>
    <row r="16" spans="1:63" ht="15.75" thickBot="1" x14ac:dyDescent="0.3">
      <c r="A16" s="10"/>
      <c r="B16" s="59"/>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470" t="s">
        <v>82</v>
      </c>
      <c r="BC16" s="471"/>
      <c r="BD16" s="60">
        <f>BD12+BD13+BD14+BD15</f>
        <v>123</v>
      </c>
      <c r="BE16" s="60">
        <v>7</v>
      </c>
      <c r="BF16" s="60">
        <v>18</v>
      </c>
      <c r="BG16" s="60">
        <f t="shared" ref="BG16:BK16" si="0">BG12+BG13+BG14+BG15</f>
        <v>4</v>
      </c>
      <c r="BH16" s="60">
        <f t="shared" si="0"/>
        <v>7</v>
      </c>
      <c r="BI16" s="60">
        <f t="shared" si="0"/>
        <v>6</v>
      </c>
      <c r="BJ16" s="60">
        <f t="shared" si="0"/>
        <v>34</v>
      </c>
      <c r="BK16" s="60">
        <f t="shared" si="0"/>
        <v>199</v>
      </c>
    </row>
    <row r="17" spans="1:63" x14ac:dyDescent="0.25">
      <c r="A17" s="469" t="s">
        <v>174</v>
      </c>
      <c r="B17" s="469"/>
      <c r="C17" s="469"/>
      <c r="D17" s="469"/>
      <c r="E17" s="469"/>
      <c r="F17" s="469"/>
      <c r="G17" s="1"/>
      <c r="H17" s="469" t="s">
        <v>175</v>
      </c>
      <c r="I17" s="469"/>
      <c r="J17" s="469"/>
      <c r="K17" s="469"/>
      <c r="L17" s="469"/>
      <c r="M17" s="469"/>
      <c r="N17" s="469"/>
      <c r="O17" s="1"/>
      <c r="P17" s="469" t="s">
        <v>176</v>
      </c>
      <c r="Q17" s="469"/>
      <c r="R17" s="469"/>
      <c r="S17" s="469"/>
      <c r="T17" s="469"/>
      <c r="U17" s="469"/>
      <c r="V17" s="469"/>
      <c r="W17" s="61"/>
      <c r="X17" s="469" t="s">
        <v>177</v>
      </c>
      <c r="Y17" s="469"/>
      <c r="Z17" s="469"/>
      <c r="AA17" s="469"/>
      <c r="AB17" s="469"/>
      <c r="AC17" s="469"/>
      <c r="AD17" s="469"/>
      <c r="AE17" s="1"/>
      <c r="AF17" s="469" t="s">
        <v>178</v>
      </c>
      <c r="AG17" s="469"/>
      <c r="AH17" s="469"/>
      <c r="AI17" s="469"/>
      <c r="AJ17" s="469"/>
      <c r="AK17" s="469"/>
      <c r="AL17" s="469"/>
      <c r="AM17" s="1"/>
      <c r="AN17" s="469" t="s">
        <v>179</v>
      </c>
      <c r="AO17" s="469"/>
      <c r="AP17" s="469"/>
      <c r="AQ17" s="469"/>
      <c r="AR17" s="469"/>
      <c r="AS17" s="469"/>
      <c r="AT17" s="469"/>
      <c r="AU17" s="1"/>
      <c r="AV17" s="469" t="s">
        <v>87</v>
      </c>
      <c r="AW17" s="469"/>
      <c r="AX17" s="469"/>
      <c r="AY17" s="469"/>
      <c r="AZ17" s="469"/>
      <c r="BA17" s="469"/>
      <c r="BB17" s="469"/>
      <c r="BC17" s="10"/>
      <c r="BD17" s="469" t="s">
        <v>180</v>
      </c>
      <c r="BE17" s="469"/>
      <c r="BF17" s="469"/>
      <c r="BG17" s="469" t="s">
        <v>166</v>
      </c>
      <c r="BH17" s="469"/>
      <c r="BI17" s="469"/>
      <c r="BJ17" s="469"/>
      <c r="BK17" s="1"/>
    </row>
    <row r="18" spans="1:63" x14ac:dyDescent="0.25">
      <c r="A18" s="469"/>
      <c r="B18" s="469"/>
      <c r="C18" s="469"/>
      <c r="D18" s="469"/>
      <c r="E18" s="469"/>
      <c r="F18" s="469"/>
      <c r="G18" s="1"/>
      <c r="H18" s="469"/>
      <c r="I18" s="469"/>
      <c r="J18" s="469"/>
      <c r="K18" s="469"/>
      <c r="L18" s="469"/>
      <c r="M18" s="469"/>
      <c r="N18" s="469"/>
      <c r="O18" s="1"/>
      <c r="P18" s="469"/>
      <c r="Q18" s="469"/>
      <c r="R18" s="469"/>
      <c r="S18" s="469"/>
      <c r="T18" s="469"/>
      <c r="U18" s="469"/>
      <c r="V18" s="469"/>
      <c r="W18" s="61"/>
      <c r="X18" s="469"/>
      <c r="Y18" s="469"/>
      <c r="Z18" s="469"/>
      <c r="AA18" s="469"/>
      <c r="AB18" s="469"/>
      <c r="AC18" s="469"/>
      <c r="AD18" s="469"/>
      <c r="AE18" s="1"/>
      <c r="AF18" s="469"/>
      <c r="AG18" s="469"/>
      <c r="AH18" s="469"/>
      <c r="AI18" s="469"/>
      <c r="AJ18" s="469"/>
      <c r="AK18" s="469"/>
      <c r="AL18" s="469"/>
      <c r="AM18" s="1"/>
      <c r="AN18" s="469"/>
      <c r="AO18" s="469"/>
      <c r="AP18" s="469"/>
      <c r="AQ18" s="469"/>
      <c r="AR18" s="469"/>
      <c r="AS18" s="469"/>
      <c r="AT18" s="469"/>
      <c r="AU18" s="1"/>
      <c r="AV18" s="469"/>
      <c r="AW18" s="469"/>
      <c r="AX18" s="469"/>
      <c r="AY18" s="469"/>
      <c r="AZ18" s="469"/>
      <c r="BA18" s="469"/>
      <c r="BB18" s="469"/>
      <c r="BC18" s="10"/>
      <c r="BD18" s="469"/>
      <c r="BE18" s="469"/>
      <c r="BF18" s="469"/>
      <c r="BG18" s="469"/>
      <c r="BH18" s="469"/>
      <c r="BI18" s="469"/>
      <c r="BJ18" s="469"/>
      <c r="BK18" s="1"/>
    </row>
    <row r="19" spans="1:63" x14ac:dyDescent="0.25">
      <c r="A19" s="469"/>
      <c r="B19" s="469"/>
      <c r="C19" s="469"/>
      <c r="D19" s="469"/>
      <c r="E19" s="469"/>
      <c r="F19" s="469"/>
      <c r="G19" s="1"/>
      <c r="H19" s="469"/>
      <c r="I19" s="469"/>
      <c r="J19" s="469"/>
      <c r="K19" s="469"/>
      <c r="L19" s="469"/>
      <c r="M19" s="469"/>
      <c r="N19" s="469"/>
      <c r="O19" s="1"/>
      <c r="P19" s="469"/>
      <c r="Q19" s="469"/>
      <c r="R19" s="469"/>
      <c r="S19" s="469"/>
      <c r="T19" s="469"/>
      <c r="U19" s="469"/>
      <c r="V19" s="469"/>
      <c r="W19" s="61"/>
      <c r="X19" s="469"/>
      <c r="Y19" s="469"/>
      <c r="Z19" s="469"/>
      <c r="AA19" s="469"/>
      <c r="AB19" s="469"/>
      <c r="AC19" s="469"/>
      <c r="AD19" s="469"/>
      <c r="AE19" s="1"/>
      <c r="AF19" s="469"/>
      <c r="AG19" s="469"/>
      <c r="AH19" s="469"/>
      <c r="AI19" s="469"/>
      <c r="AJ19" s="469"/>
      <c r="AK19" s="469"/>
      <c r="AL19" s="469"/>
      <c r="AM19" s="1"/>
      <c r="AN19" s="469"/>
      <c r="AO19" s="469"/>
      <c r="AP19" s="469"/>
      <c r="AQ19" s="469"/>
      <c r="AR19" s="469"/>
      <c r="AS19" s="469"/>
      <c r="AT19" s="469"/>
      <c r="AU19" s="1"/>
      <c r="AV19" s="469"/>
      <c r="AW19" s="469"/>
      <c r="AX19" s="469"/>
      <c r="AY19" s="469"/>
      <c r="AZ19" s="469"/>
      <c r="BA19" s="469"/>
      <c r="BB19" s="469"/>
      <c r="BC19" s="10"/>
      <c r="BD19" s="469"/>
      <c r="BE19" s="469"/>
      <c r="BF19" s="469"/>
      <c r="BG19" s="469"/>
      <c r="BH19" s="469"/>
      <c r="BI19" s="469"/>
      <c r="BJ19" s="469"/>
      <c r="BK19" s="1"/>
    </row>
    <row r="20" spans="1:63" x14ac:dyDescent="0.25">
      <c r="A20" s="469"/>
      <c r="B20" s="469"/>
      <c r="C20" s="469"/>
      <c r="D20" s="469"/>
      <c r="E20" s="469"/>
      <c r="F20" s="469"/>
      <c r="G20" s="1"/>
      <c r="H20" s="469"/>
      <c r="I20" s="469"/>
      <c r="J20" s="469"/>
      <c r="K20" s="469"/>
      <c r="L20" s="469"/>
      <c r="M20" s="469"/>
      <c r="N20" s="469"/>
      <c r="O20" s="1"/>
      <c r="P20" s="469"/>
      <c r="Q20" s="469"/>
      <c r="R20" s="469"/>
      <c r="S20" s="469"/>
      <c r="T20" s="469"/>
      <c r="U20" s="469"/>
      <c r="V20" s="469"/>
      <c r="W20" s="61"/>
      <c r="X20" s="469"/>
      <c r="Y20" s="469"/>
      <c r="Z20" s="469"/>
      <c r="AA20" s="469"/>
      <c r="AB20" s="469"/>
      <c r="AC20" s="469"/>
      <c r="AD20" s="469"/>
      <c r="AE20" s="1"/>
      <c r="AF20" s="469"/>
      <c r="AG20" s="469"/>
      <c r="AH20" s="469"/>
      <c r="AI20" s="469"/>
      <c r="AJ20" s="469"/>
      <c r="AK20" s="469"/>
      <c r="AL20" s="469"/>
      <c r="AM20" s="1"/>
      <c r="AN20" s="469"/>
      <c r="AO20" s="469"/>
      <c r="AP20" s="469"/>
      <c r="AQ20" s="469"/>
      <c r="AR20" s="469"/>
      <c r="AS20" s="469"/>
      <c r="AT20" s="469"/>
      <c r="AU20" s="1"/>
      <c r="AV20" s="469"/>
      <c r="AW20" s="469"/>
      <c r="AX20" s="469"/>
      <c r="AY20" s="469"/>
      <c r="AZ20" s="469"/>
      <c r="BA20" s="469"/>
      <c r="BB20" s="469"/>
      <c r="BC20" s="10"/>
      <c r="BD20" s="469"/>
      <c r="BE20" s="469"/>
      <c r="BF20" s="469"/>
      <c r="BG20" s="469"/>
      <c r="BH20" s="469"/>
      <c r="BI20" s="469"/>
      <c r="BJ20" s="469"/>
      <c r="BK20" s="1"/>
    </row>
    <row r="21" spans="1:63" x14ac:dyDescent="0.25">
      <c r="A21" s="469"/>
      <c r="B21" s="469"/>
      <c r="C21" s="469"/>
      <c r="D21" s="469"/>
      <c r="E21" s="469"/>
      <c r="F21" s="469"/>
      <c r="G21" s="1"/>
      <c r="H21" s="469"/>
      <c r="I21" s="469"/>
      <c r="J21" s="469"/>
      <c r="K21" s="469"/>
      <c r="L21" s="469"/>
      <c r="M21" s="469"/>
      <c r="N21" s="469"/>
      <c r="O21" s="1"/>
      <c r="P21" s="469"/>
      <c r="Q21" s="469"/>
      <c r="R21" s="469"/>
      <c r="S21" s="469"/>
      <c r="T21" s="469"/>
      <c r="U21" s="469"/>
      <c r="V21" s="469"/>
      <c r="W21" s="61"/>
      <c r="X21" s="469"/>
      <c r="Y21" s="469"/>
      <c r="Z21" s="469"/>
      <c r="AA21" s="469"/>
      <c r="AB21" s="469"/>
      <c r="AC21" s="469"/>
      <c r="AD21" s="469"/>
      <c r="AE21" s="1"/>
      <c r="AF21" s="469"/>
      <c r="AG21" s="469"/>
      <c r="AH21" s="469"/>
      <c r="AI21" s="469"/>
      <c r="AJ21" s="469"/>
      <c r="AK21" s="469"/>
      <c r="AL21" s="469"/>
      <c r="AM21" s="1"/>
      <c r="AN21" s="469"/>
      <c r="AO21" s="469"/>
      <c r="AP21" s="469"/>
      <c r="AQ21" s="469"/>
      <c r="AR21" s="469"/>
      <c r="AS21" s="469"/>
      <c r="AT21" s="469"/>
      <c r="AU21" s="1"/>
      <c r="AV21" s="469"/>
      <c r="AW21" s="469"/>
      <c r="AX21" s="469"/>
      <c r="AY21" s="469"/>
      <c r="AZ21" s="469"/>
      <c r="BA21" s="469"/>
      <c r="BB21" s="469"/>
      <c r="BC21" s="10"/>
      <c r="BD21" s="469"/>
      <c r="BE21" s="469"/>
      <c r="BF21" s="469"/>
      <c r="BG21" s="469"/>
      <c r="BH21" s="469"/>
      <c r="BI21" s="469"/>
      <c r="BJ21" s="469"/>
      <c r="BK21" s="1"/>
    </row>
    <row r="22" spans="1:63" x14ac:dyDescent="0.25">
      <c r="A22" s="10"/>
      <c r="B22" s="59"/>
      <c r="C22" s="62"/>
      <c r="D22" s="62"/>
      <c r="E22" s="62"/>
      <c r="F22" s="62"/>
      <c r="G22" s="62"/>
      <c r="H22" s="62"/>
      <c r="I22" s="1"/>
      <c r="J22" s="1"/>
      <c r="K22" s="1"/>
      <c r="L22" s="62"/>
      <c r="M22" s="62"/>
      <c r="N22" s="62"/>
      <c r="O22" s="62"/>
      <c r="P22" s="62"/>
      <c r="Q22" s="63"/>
      <c r="R22" s="64"/>
      <c r="S22" s="62"/>
      <c r="T22" s="62"/>
      <c r="U22" s="62"/>
      <c r="V22" s="62"/>
      <c r="W22" s="62"/>
      <c r="X22" s="62"/>
      <c r="Y22" s="62"/>
      <c r="Z22" s="62"/>
      <c r="AA22" s="65"/>
      <c r="AB22" s="65"/>
      <c r="AC22" s="62"/>
      <c r="AD22" s="62"/>
      <c r="AE22" s="62"/>
      <c r="AF22" s="62"/>
      <c r="AG22" s="62"/>
      <c r="AH22" s="62"/>
      <c r="AI22" s="1"/>
      <c r="AJ22" s="1"/>
      <c r="AK22" s="1"/>
      <c r="AL22" s="62"/>
      <c r="AM22" s="62"/>
      <c r="AN22" s="62"/>
      <c r="AO22" s="62"/>
      <c r="AP22" s="62"/>
      <c r="AQ22" s="65"/>
      <c r="AR22" s="65"/>
      <c r="AS22" s="62"/>
      <c r="AT22" s="62"/>
      <c r="AU22" s="62"/>
      <c r="AV22" s="62"/>
      <c r="AW22" s="62"/>
      <c r="AX22" s="62"/>
      <c r="AY22" s="65"/>
      <c r="AZ22" s="65"/>
      <c r="BA22" s="62"/>
      <c r="BB22" s="62"/>
      <c r="BC22" s="62"/>
      <c r="BD22" s="65"/>
      <c r="BE22" s="62"/>
      <c r="BF22" s="62"/>
      <c r="BG22" s="65"/>
      <c r="BH22" s="1"/>
      <c r="BI22" s="1"/>
      <c r="BJ22" s="1"/>
      <c r="BK22" s="1"/>
    </row>
    <row r="23" spans="1:63" x14ac:dyDescent="0.25">
      <c r="A23" s="10"/>
      <c r="B23" s="10"/>
      <c r="C23" s="10"/>
      <c r="D23" s="10"/>
      <c r="E23" s="10"/>
      <c r="F23" s="10"/>
      <c r="G23" s="10"/>
      <c r="H23" s="10"/>
      <c r="I23" s="10"/>
      <c r="J23" s="474"/>
      <c r="K23" s="474"/>
      <c r="L23" s="474"/>
      <c r="M23" s="10"/>
      <c r="N23" s="10"/>
      <c r="O23" s="1"/>
      <c r="P23" s="1"/>
      <c r="Q23" s="10"/>
      <c r="R23" s="474" t="s">
        <v>181</v>
      </c>
      <c r="S23" s="474"/>
      <c r="T23" s="474"/>
      <c r="U23" s="10"/>
      <c r="V23" s="10"/>
      <c r="W23" s="10"/>
      <c r="X23" s="10"/>
      <c r="Y23" s="10"/>
      <c r="Z23" s="474">
        <v>8</v>
      </c>
      <c r="AA23" s="474"/>
      <c r="AB23" s="474"/>
      <c r="AC23" s="10"/>
      <c r="AD23" s="10"/>
      <c r="AE23" s="10"/>
      <c r="AF23" s="10"/>
      <c r="AG23" s="10"/>
      <c r="AH23" s="474" t="s">
        <v>182</v>
      </c>
      <c r="AI23" s="474"/>
      <c r="AJ23" s="474"/>
      <c r="AK23" s="10"/>
      <c r="AL23" s="10"/>
      <c r="AM23" s="10"/>
      <c r="AN23" s="10"/>
      <c r="AO23" s="10"/>
      <c r="AP23" s="474" t="s">
        <v>183</v>
      </c>
      <c r="AQ23" s="474"/>
      <c r="AR23" s="474"/>
      <c r="AS23" s="10"/>
      <c r="AT23" s="10"/>
      <c r="AU23" s="10"/>
      <c r="AV23" s="10"/>
      <c r="AW23" s="10"/>
      <c r="AX23" s="474" t="s">
        <v>173</v>
      </c>
      <c r="AY23" s="474"/>
      <c r="AZ23" s="474"/>
      <c r="BA23" s="10"/>
      <c r="BB23" s="10"/>
      <c r="BC23" s="10"/>
      <c r="BD23" s="10"/>
      <c r="BE23" s="475" t="s">
        <v>172</v>
      </c>
      <c r="BF23" s="475"/>
      <c r="BG23" s="10"/>
      <c r="BH23" s="475" t="s">
        <v>184</v>
      </c>
      <c r="BI23" s="475"/>
      <c r="BJ23" s="1"/>
      <c r="BK23" s="1"/>
    </row>
    <row r="24" spans="1:63" x14ac:dyDescent="0.25">
      <c r="A24" s="10"/>
      <c r="B24" s="10"/>
      <c r="C24" s="10"/>
      <c r="D24" s="10"/>
      <c r="E24" s="10"/>
      <c r="F24" s="10"/>
      <c r="G24" s="10"/>
      <c r="H24" s="10"/>
      <c r="I24" s="10"/>
      <c r="J24" s="474"/>
      <c r="K24" s="474"/>
      <c r="L24" s="474"/>
      <c r="M24" s="10"/>
      <c r="N24" s="10"/>
      <c r="O24" s="1"/>
      <c r="P24" s="1"/>
      <c r="Q24" s="10"/>
      <c r="R24" s="474"/>
      <c r="S24" s="474"/>
      <c r="T24" s="474"/>
      <c r="U24" s="10"/>
      <c r="V24" s="10"/>
      <c r="W24" s="10"/>
      <c r="X24" s="10"/>
      <c r="Y24" s="10"/>
      <c r="Z24" s="474"/>
      <c r="AA24" s="474"/>
      <c r="AB24" s="474"/>
      <c r="AC24" s="10"/>
      <c r="AD24" s="10"/>
      <c r="AE24" s="10"/>
      <c r="AF24" s="10"/>
      <c r="AG24" s="10"/>
      <c r="AH24" s="474"/>
      <c r="AI24" s="474"/>
      <c r="AJ24" s="474"/>
      <c r="AK24" s="10"/>
      <c r="AL24" s="10"/>
      <c r="AM24" s="10"/>
      <c r="AN24" s="10"/>
      <c r="AO24" s="10"/>
      <c r="AP24" s="474"/>
      <c r="AQ24" s="474"/>
      <c r="AR24" s="474"/>
      <c r="AS24" s="10"/>
      <c r="AT24" s="10"/>
      <c r="AU24" s="10"/>
      <c r="AV24" s="10"/>
      <c r="AW24" s="10"/>
      <c r="AX24" s="474"/>
      <c r="AY24" s="474"/>
      <c r="AZ24" s="474"/>
      <c r="BA24" s="10"/>
      <c r="BB24" s="10"/>
      <c r="BC24" s="10"/>
      <c r="BD24" s="10"/>
      <c r="BE24" s="475"/>
      <c r="BF24" s="475"/>
      <c r="BG24" s="10"/>
      <c r="BH24" s="475"/>
      <c r="BI24" s="475"/>
      <c r="BJ24" s="1"/>
      <c r="BK24" s="1"/>
    </row>
  </sheetData>
  <mergeCells count="56">
    <mergeCell ref="AP23:AR24"/>
    <mergeCell ref="BE23:BF24"/>
    <mergeCell ref="BH23:BI24"/>
    <mergeCell ref="AN17:AT21"/>
    <mergeCell ref="AV17:BB21"/>
    <mergeCell ref="BD17:BF21"/>
    <mergeCell ref="BG17:BJ21"/>
    <mergeCell ref="AX23:AZ24"/>
    <mergeCell ref="Y2:AA3"/>
    <mergeCell ref="J23:L24"/>
    <mergeCell ref="R23:T24"/>
    <mergeCell ref="Z23:AB24"/>
    <mergeCell ref="AH23:AJ24"/>
    <mergeCell ref="BB16:BC16"/>
    <mergeCell ref="AT2:AT11"/>
    <mergeCell ref="AU2:AW3"/>
    <mergeCell ref="AX2:AX11"/>
    <mergeCell ref="AY2:BB3"/>
    <mergeCell ref="BC2:BC11"/>
    <mergeCell ref="A17:F21"/>
    <mergeCell ref="H17:N21"/>
    <mergeCell ref="P17:V21"/>
    <mergeCell ref="X17:AD21"/>
    <mergeCell ref="AF17:AL21"/>
    <mergeCell ref="A1:BB1"/>
    <mergeCell ref="BC1:BK1"/>
    <mergeCell ref="A2:B11"/>
    <mergeCell ref="C2:F3"/>
    <mergeCell ref="G2:G11"/>
    <mergeCell ref="H2:J3"/>
    <mergeCell ref="K2:K11"/>
    <mergeCell ref="L2:O3"/>
    <mergeCell ref="BI2:BI11"/>
    <mergeCell ref="BJ2:BJ11"/>
    <mergeCell ref="BK2:BK11"/>
    <mergeCell ref="BF4:BF11"/>
    <mergeCell ref="BG4:BG11"/>
    <mergeCell ref="BD2:BD11"/>
    <mergeCell ref="P2:S3"/>
    <mergeCell ref="T2:T11"/>
    <mergeCell ref="A13:B13"/>
    <mergeCell ref="A14:B14"/>
    <mergeCell ref="A15:B15"/>
    <mergeCell ref="BF2:BG3"/>
    <mergeCell ref="BH2:BH11"/>
    <mergeCell ref="BE2:BE11"/>
    <mergeCell ref="AH2:AJ3"/>
    <mergeCell ref="AK2:AK11"/>
    <mergeCell ref="AL2:AO3"/>
    <mergeCell ref="AP2:AS3"/>
    <mergeCell ref="AC2:AF3"/>
    <mergeCell ref="AG2:AG11"/>
    <mergeCell ref="AB2:AB11"/>
    <mergeCell ref="A12:B12"/>
    <mergeCell ref="U2:W3"/>
    <mergeCell ref="X2:X11"/>
  </mergeCells>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33" sqref="B32:B33"/>
    </sheetView>
  </sheetViews>
  <sheetFormatPr defaultRowHeight="15" x14ac:dyDescent="0.25"/>
  <cols>
    <col min="1" max="1" width="5.85546875" customWidth="1"/>
    <col min="2" max="2" width="78.7109375" customWidth="1"/>
  </cols>
  <sheetData>
    <row r="1" spans="1:2" ht="19.5" thickBot="1" x14ac:dyDescent="0.35">
      <c r="A1" s="74" t="s">
        <v>185</v>
      </c>
      <c r="B1" s="73"/>
    </row>
    <row r="2" spans="1:2" ht="28.5" customHeight="1" thickBot="1" x14ac:dyDescent="0.3">
      <c r="A2" s="66" t="s">
        <v>186</v>
      </c>
      <c r="B2" s="67" t="s">
        <v>187</v>
      </c>
    </row>
    <row r="3" spans="1:2" ht="16.5" customHeight="1" thickBot="1" x14ac:dyDescent="0.3">
      <c r="A3" s="68"/>
      <c r="B3" s="69" t="s">
        <v>188</v>
      </c>
    </row>
    <row r="4" spans="1:2" ht="15" customHeight="1" thickBot="1" x14ac:dyDescent="0.3">
      <c r="A4" s="70" t="s">
        <v>189</v>
      </c>
      <c r="B4" s="71" t="s">
        <v>190</v>
      </c>
    </row>
    <row r="5" spans="1:2" ht="15" customHeight="1" thickBot="1" x14ac:dyDescent="0.3">
      <c r="A5" s="70" t="s">
        <v>191</v>
      </c>
      <c r="B5" s="71" t="s">
        <v>192</v>
      </c>
    </row>
    <row r="6" spans="1:2" ht="15.75" customHeight="1" thickBot="1" x14ac:dyDescent="0.3">
      <c r="A6" s="70" t="s">
        <v>193</v>
      </c>
      <c r="B6" s="71" t="s">
        <v>194</v>
      </c>
    </row>
    <row r="7" spans="1:2" ht="15.75" customHeight="1" thickBot="1" x14ac:dyDescent="0.3">
      <c r="A7" s="70" t="s">
        <v>195</v>
      </c>
      <c r="B7" s="71" t="s">
        <v>196</v>
      </c>
    </row>
    <row r="8" spans="1:2" ht="14.25" customHeight="1" thickBot="1" x14ac:dyDescent="0.3">
      <c r="A8" s="70" t="s">
        <v>197</v>
      </c>
      <c r="B8" s="71" t="s">
        <v>198</v>
      </c>
    </row>
    <row r="9" spans="1:2" ht="14.25" customHeight="1" thickBot="1" x14ac:dyDescent="0.3">
      <c r="A9" s="70" t="s">
        <v>199</v>
      </c>
      <c r="B9" s="71" t="s">
        <v>200</v>
      </c>
    </row>
    <row r="10" spans="1:2" ht="15.75" customHeight="1" thickBot="1" x14ac:dyDescent="0.3">
      <c r="A10" s="70" t="s">
        <v>201</v>
      </c>
      <c r="B10" s="71" t="s">
        <v>202</v>
      </c>
    </row>
    <row r="11" spans="1:2" ht="30.75" customHeight="1" thickBot="1" x14ac:dyDescent="0.3">
      <c r="A11" s="70" t="s">
        <v>203</v>
      </c>
      <c r="B11" s="71" t="s">
        <v>220</v>
      </c>
    </row>
    <row r="12" spans="1:2" ht="16.5" thickBot="1" x14ac:dyDescent="0.3">
      <c r="A12" s="70" t="s">
        <v>204</v>
      </c>
      <c r="B12" s="71" t="s">
        <v>205</v>
      </c>
    </row>
    <row r="13" spans="1:2" ht="15" customHeight="1" thickBot="1" x14ac:dyDescent="0.3">
      <c r="A13" s="68"/>
      <c r="B13" s="69" t="s">
        <v>206</v>
      </c>
    </row>
    <row r="14" spans="1:2" ht="16.5" thickBot="1" x14ac:dyDescent="0.3">
      <c r="A14" s="70" t="s">
        <v>189</v>
      </c>
      <c r="B14" s="71" t="s">
        <v>207</v>
      </c>
    </row>
    <row r="15" spans="1:2" ht="14.25" customHeight="1" thickBot="1" x14ac:dyDescent="0.3">
      <c r="A15" s="70" t="s">
        <v>191</v>
      </c>
      <c r="B15" s="71" t="s">
        <v>208</v>
      </c>
    </row>
    <row r="16" spans="1:2" ht="15.75" customHeight="1" thickBot="1" x14ac:dyDescent="0.3">
      <c r="A16" s="70" t="s">
        <v>193</v>
      </c>
      <c r="B16" s="71" t="s">
        <v>209</v>
      </c>
    </row>
    <row r="17" spans="1:2" ht="15" customHeight="1" thickBot="1" x14ac:dyDescent="0.3">
      <c r="A17" s="70" t="s">
        <v>195</v>
      </c>
      <c r="B17" s="71" t="s">
        <v>210</v>
      </c>
    </row>
    <row r="18" spans="1:2" ht="15" customHeight="1" thickBot="1" x14ac:dyDescent="0.3">
      <c r="A18" s="70" t="s">
        <v>197</v>
      </c>
      <c r="B18" s="71" t="s">
        <v>211</v>
      </c>
    </row>
    <row r="19" spans="1:2" ht="15" customHeight="1" thickBot="1" x14ac:dyDescent="0.3">
      <c r="A19" s="70" t="s">
        <v>199</v>
      </c>
      <c r="B19" s="71" t="s">
        <v>212</v>
      </c>
    </row>
    <row r="20" spans="1:2" ht="15" customHeight="1" thickBot="1" x14ac:dyDescent="0.3">
      <c r="A20" s="68"/>
      <c r="B20" s="69" t="s">
        <v>213</v>
      </c>
    </row>
    <row r="21" spans="1:2" ht="14.25" customHeight="1" thickBot="1" x14ac:dyDescent="0.3">
      <c r="A21" s="70" t="s">
        <v>189</v>
      </c>
      <c r="B21" s="71" t="s">
        <v>214</v>
      </c>
    </row>
    <row r="22" spans="1:2" ht="15" customHeight="1" thickBot="1" x14ac:dyDescent="0.3">
      <c r="A22" s="70" t="s">
        <v>191</v>
      </c>
      <c r="B22" s="71" t="s">
        <v>215</v>
      </c>
    </row>
    <row r="23" spans="1:2" ht="15" customHeight="1" thickBot="1" x14ac:dyDescent="0.3">
      <c r="A23" s="70" t="s">
        <v>193</v>
      </c>
      <c r="B23" s="71" t="s">
        <v>216</v>
      </c>
    </row>
    <row r="24" spans="1:2" ht="16.5" customHeight="1" thickBot="1" x14ac:dyDescent="0.3">
      <c r="A24" s="68"/>
      <c r="B24" s="69" t="s">
        <v>217</v>
      </c>
    </row>
    <row r="25" spans="1:2" ht="15.75" customHeight="1" thickBot="1" x14ac:dyDescent="0.3">
      <c r="A25" s="70" t="s">
        <v>189</v>
      </c>
      <c r="B25" s="71" t="s">
        <v>218</v>
      </c>
    </row>
    <row r="26" spans="1:2" ht="14.25" customHeight="1" thickBot="1" x14ac:dyDescent="0.3">
      <c r="A26" s="70" t="s">
        <v>191</v>
      </c>
      <c r="B26" s="71" t="s">
        <v>219</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94"/>
  <sheetViews>
    <sheetView topLeftCell="A28" workbookViewId="0">
      <selection activeCell="A3" sqref="A3"/>
    </sheetView>
  </sheetViews>
  <sheetFormatPr defaultRowHeight="15" x14ac:dyDescent="0.25"/>
  <cols>
    <col min="1" max="1" width="146.7109375" customWidth="1"/>
  </cols>
  <sheetData>
    <row r="1" spans="1:85" ht="19.5" customHeight="1" x14ac:dyDescent="0.3">
      <c r="A1" s="83" t="s">
        <v>307</v>
      </c>
    </row>
    <row r="2" spans="1:85" ht="22.5" customHeight="1" x14ac:dyDescent="0.3">
      <c r="A2" s="83" t="s">
        <v>229</v>
      </c>
    </row>
    <row r="3" spans="1:85" ht="22.5" customHeight="1" x14ac:dyDescent="0.3">
      <c r="A3" s="76" t="s">
        <v>230</v>
      </c>
    </row>
    <row r="4" spans="1:85" ht="31.5" customHeight="1" x14ac:dyDescent="0.25">
      <c r="A4" s="78" t="s">
        <v>231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row>
    <row r="5" spans="1:85" ht="41.25" customHeight="1" x14ac:dyDescent="0.25">
      <c r="A5" s="78" t="s">
        <v>232</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row>
    <row r="6" spans="1:85" ht="126" x14ac:dyDescent="0.25">
      <c r="A6" s="78" t="s">
        <v>233</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row>
    <row r="7" spans="1:85" ht="63" x14ac:dyDescent="0.25">
      <c r="A7" s="78" t="s">
        <v>234</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row>
    <row r="8" spans="1:85" ht="47.25" x14ac:dyDescent="0.25">
      <c r="A8" s="78" t="s">
        <v>235</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row>
    <row r="9" spans="1:85" ht="31.5" x14ac:dyDescent="0.25">
      <c r="A9" s="78" t="s">
        <v>236</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row>
    <row r="10" spans="1:85" ht="47.25" x14ac:dyDescent="0.25">
      <c r="A10" s="78" t="s">
        <v>237</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row>
    <row r="11" spans="1:85" ht="31.5" x14ac:dyDescent="0.25">
      <c r="A11" s="78" t="s">
        <v>238</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row>
    <row r="12" spans="1:85" ht="31.5" x14ac:dyDescent="0.25">
      <c r="A12" s="78" t="s">
        <v>239</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row>
    <row r="13" spans="1:85" ht="31.5" x14ac:dyDescent="0.25">
      <c r="A13" s="78" t="s">
        <v>240</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row>
    <row r="14" spans="1:85" ht="15.75" x14ac:dyDescent="0.25">
      <c r="A14" s="78" t="s">
        <v>241</v>
      </c>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row>
    <row r="15" spans="1:85" ht="15.75" x14ac:dyDescent="0.25">
      <c r="A15" s="78" t="s">
        <v>242</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row>
    <row r="16" spans="1:85" ht="15.75" x14ac:dyDescent="0.25">
      <c r="A16" s="78" t="s">
        <v>243</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row>
    <row r="17" spans="1:1" ht="15.75" x14ac:dyDescent="0.25">
      <c r="A17" s="79" t="s">
        <v>244</v>
      </c>
    </row>
    <row r="18" spans="1:1" ht="15" customHeight="1" x14ac:dyDescent="0.25">
      <c r="A18" s="78" t="s">
        <v>245</v>
      </c>
    </row>
    <row r="19" spans="1:1" ht="15.75" x14ac:dyDescent="0.25">
      <c r="A19" s="78" t="s">
        <v>246</v>
      </c>
    </row>
    <row r="20" spans="1:1" ht="31.5" x14ac:dyDescent="0.25">
      <c r="A20" s="78" t="s">
        <v>247</v>
      </c>
    </row>
    <row r="21" spans="1:1" ht="17.25" customHeight="1" x14ac:dyDescent="0.25">
      <c r="A21" s="78" t="s">
        <v>248</v>
      </c>
    </row>
    <row r="22" spans="1:1" ht="63" x14ac:dyDescent="0.25">
      <c r="A22" s="78" t="s">
        <v>249</v>
      </c>
    </row>
    <row r="23" spans="1:1" ht="47.25" x14ac:dyDescent="0.25">
      <c r="A23" s="78" t="s">
        <v>250</v>
      </c>
    </row>
    <row r="24" spans="1:1" ht="47.25" x14ac:dyDescent="0.25">
      <c r="A24" s="78" t="s">
        <v>251</v>
      </c>
    </row>
    <row r="25" spans="1:1" ht="63" x14ac:dyDescent="0.25">
      <c r="A25" s="78" t="s">
        <v>252</v>
      </c>
    </row>
    <row r="26" spans="1:1" ht="31.5" x14ac:dyDescent="0.25">
      <c r="A26" s="78" t="s">
        <v>253</v>
      </c>
    </row>
    <row r="27" spans="1:1" ht="146.25" customHeight="1" x14ac:dyDescent="0.25">
      <c r="A27" s="78" t="s">
        <v>254</v>
      </c>
    </row>
    <row r="28" spans="1:1" ht="47.25" x14ac:dyDescent="0.25">
      <c r="A28" s="78" t="s">
        <v>255</v>
      </c>
    </row>
    <row r="29" spans="1:1" ht="31.5" x14ac:dyDescent="0.25">
      <c r="A29" s="78" t="s">
        <v>256</v>
      </c>
    </row>
    <row r="30" spans="1:1" ht="47.25" x14ac:dyDescent="0.25">
      <c r="A30" s="78" t="s">
        <v>257</v>
      </c>
    </row>
    <row r="31" spans="1:1" ht="15.75" x14ac:dyDescent="0.25">
      <c r="A31" s="78" t="s">
        <v>258</v>
      </c>
    </row>
    <row r="32" spans="1:1" ht="49.5" customHeight="1" x14ac:dyDescent="0.25">
      <c r="A32" s="78" t="s">
        <v>259</v>
      </c>
    </row>
    <row r="33" spans="1:1" ht="78.75" x14ac:dyDescent="0.25">
      <c r="A33" s="78" t="s">
        <v>260</v>
      </c>
    </row>
    <row r="34" spans="1:1" ht="15.75" x14ac:dyDescent="0.25">
      <c r="A34" s="78" t="s">
        <v>261</v>
      </c>
    </row>
    <row r="35" spans="1:1" ht="15.75" x14ac:dyDescent="0.25">
      <c r="A35" s="78" t="s">
        <v>262</v>
      </c>
    </row>
    <row r="36" spans="1:1" ht="15.75" x14ac:dyDescent="0.25">
      <c r="A36" s="78" t="s">
        <v>263</v>
      </c>
    </row>
    <row r="37" spans="1:1" ht="15.75" x14ac:dyDescent="0.25">
      <c r="A37" s="78" t="s">
        <v>264</v>
      </c>
    </row>
    <row r="38" spans="1:1" ht="15.75" x14ac:dyDescent="0.25">
      <c r="A38" s="78" t="s">
        <v>265</v>
      </c>
    </row>
    <row r="39" spans="1:1" ht="31.5" x14ac:dyDescent="0.25">
      <c r="A39" s="78" t="s">
        <v>266</v>
      </c>
    </row>
    <row r="40" spans="1:1" ht="15.75" x14ac:dyDescent="0.25">
      <c r="A40" s="78" t="s">
        <v>267</v>
      </c>
    </row>
    <row r="41" spans="1:1" ht="15.75" x14ac:dyDescent="0.25">
      <c r="A41" s="78" t="s">
        <v>268</v>
      </c>
    </row>
    <row r="42" spans="1:1" ht="63" x14ac:dyDescent="0.25">
      <c r="A42" s="78" t="s">
        <v>269</v>
      </c>
    </row>
    <row r="43" spans="1:1" ht="15.75" x14ac:dyDescent="0.25">
      <c r="A43" s="78" t="s">
        <v>270</v>
      </c>
    </row>
    <row r="44" spans="1:1" ht="15.75" x14ac:dyDescent="0.25">
      <c r="A44" s="78" t="s">
        <v>271</v>
      </c>
    </row>
    <row r="45" spans="1:1" ht="15.75" x14ac:dyDescent="0.25">
      <c r="A45" s="78" t="s">
        <v>272</v>
      </c>
    </row>
    <row r="46" spans="1:1" ht="15.75" x14ac:dyDescent="0.25">
      <c r="A46" s="78" t="s">
        <v>273</v>
      </c>
    </row>
    <row r="47" spans="1:1" ht="31.5" x14ac:dyDescent="0.25">
      <c r="A47" s="78" t="s">
        <v>274</v>
      </c>
    </row>
    <row r="48" spans="1:1" ht="15.75" x14ac:dyDescent="0.25">
      <c r="A48" s="78" t="s">
        <v>275</v>
      </c>
    </row>
    <row r="49" spans="1:1" ht="15.75" x14ac:dyDescent="0.25">
      <c r="A49" s="78" t="s">
        <v>276</v>
      </c>
    </row>
    <row r="50" spans="1:1" ht="15.75" x14ac:dyDescent="0.25">
      <c r="A50" s="78" t="s">
        <v>277</v>
      </c>
    </row>
    <row r="51" spans="1:1" ht="31.5" x14ac:dyDescent="0.25">
      <c r="A51" s="78" t="s">
        <v>278</v>
      </c>
    </row>
    <row r="52" spans="1:1" ht="47.25" x14ac:dyDescent="0.25">
      <c r="A52" s="78" t="s">
        <v>279</v>
      </c>
    </row>
    <row r="53" spans="1:1" ht="15.75" x14ac:dyDescent="0.25">
      <c r="A53" s="78" t="s">
        <v>280</v>
      </c>
    </row>
    <row r="54" spans="1:1" ht="15.75" x14ac:dyDescent="0.25">
      <c r="A54" s="72" t="s">
        <v>281</v>
      </c>
    </row>
    <row r="55" spans="1:1" ht="36" customHeight="1" x14ac:dyDescent="0.25">
      <c r="A55" s="78" t="s">
        <v>282</v>
      </c>
    </row>
    <row r="56" spans="1:1" ht="66.75" customHeight="1" x14ac:dyDescent="0.25">
      <c r="A56" s="78" t="s">
        <v>283</v>
      </c>
    </row>
    <row r="57" spans="1:1" ht="31.5" x14ac:dyDescent="0.25">
      <c r="A57" s="78" t="s">
        <v>284</v>
      </c>
    </row>
    <row r="58" spans="1:1" ht="78.75" x14ac:dyDescent="0.25">
      <c r="A58" s="78" t="s">
        <v>285</v>
      </c>
    </row>
    <row r="59" spans="1:1" ht="47.25" x14ac:dyDescent="0.25">
      <c r="A59" s="78" t="s">
        <v>286</v>
      </c>
    </row>
    <row r="60" spans="1:1" ht="33.75" customHeight="1" x14ac:dyDescent="0.25">
      <c r="A60" s="78" t="s">
        <v>287</v>
      </c>
    </row>
    <row r="61" spans="1:1" ht="60.75" customHeight="1" x14ac:dyDescent="0.25">
      <c r="A61" s="78" t="s">
        <v>288</v>
      </c>
    </row>
    <row r="62" spans="1:1" ht="15.75" x14ac:dyDescent="0.25">
      <c r="A62" s="73" t="s">
        <v>289</v>
      </c>
    </row>
    <row r="63" spans="1:1" ht="63" x14ac:dyDescent="0.25">
      <c r="A63" s="81" t="s">
        <v>290</v>
      </c>
    </row>
    <row r="64" spans="1:1" ht="15.75" x14ac:dyDescent="0.25">
      <c r="A64" s="82" t="s">
        <v>291</v>
      </c>
    </row>
    <row r="65" spans="1:1" ht="47.25" x14ac:dyDescent="0.25">
      <c r="A65" s="80" t="s">
        <v>292</v>
      </c>
    </row>
    <row r="66" spans="1:1" ht="189" x14ac:dyDescent="0.25">
      <c r="A66" s="78" t="s">
        <v>293</v>
      </c>
    </row>
    <row r="67" spans="1:1" ht="15.75" customHeight="1" x14ac:dyDescent="0.25">
      <c r="A67" s="73" t="s">
        <v>294</v>
      </c>
    </row>
    <row r="68" spans="1:1" ht="63" x14ac:dyDescent="0.25">
      <c r="A68" s="78" t="s">
        <v>295</v>
      </c>
    </row>
    <row r="69" spans="1:1" ht="31.5" x14ac:dyDescent="0.25">
      <c r="A69" s="78" t="s">
        <v>296</v>
      </c>
    </row>
    <row r="70" spans="1:1" ht="78.75" x14ac:dyDescent="0.25">
      <c r="A70" s="78" t="s">
        <v>297</v>
      </c>
    </row>
    <row r="71" spans="1:1" ht="31.5" x14ac:dyDescent="0.25">
      <c r="A71" s="78" t="s">
        <v>298</v>
      </c>
    </row>
    <row r="72" spans="1:1" ht="47.25" x14ac:dyDescent="0.25">
      <c r="A72" s="78" t="s">
        <v>299</v>
      </c>
    </row>
    <row r="73" spans="1:1" ht="47.25" x14ac:dyDescent="0.25">
      <c r="A73" s="78" t="s">
        <v>300</v>
      </c>
    </row>
    <row r="74" spans="1:1" ht="15.75" x14ac:dyDescent="0.25">
      <c r="A74" s="73" t="s">
        <v>301</v>
      </c>
    </row>
    <row r="75" spans="1:1" ht="31.5" x14ac:dyDescent="0.25">
      <c r="A75" s="78" t="s">
        <v>302</v>
      </c>
    </row>
    <row r="76" spans="1:1" ht="31.5" x14ac:dyDescent="0.25">
      <c r="A76" s="78" t="s">
        <v>303</v>
      </c>
    </row>
    <row r="77" spans="1:1" ht="78.75" x14ac:dyDescent="0.25">
      <c r="A77" s="78" t="s">
        <v>304</v>
      </c>
    </row>
    <row r="78" spans="1:1" ht="47.25" x14ac:dyDescent="0.25">
      <c r="A78" s="78" t="s">
        <v>305</v>
      </c>
    </row>
    <row r="79" spans="1:1" ht="31.5" x14ac:dyDescent="0.25">
      <c r="A79" s="78" t="s">
        <v>306</v>
      </c>
    </row>
    <row r="80" spans="1:1" x14ac:dyDescent="0.25">
      <c r="A80" s="77"/>
    </row>
    <row r="81" spans="1:1" x14ac:dyDescent="0.25">
      <c r="A81" s="77"/>
    </row>
    <row r="82" spans="1:1" x14ac:dyDescent="0.25">
      <c r="A82" s="77"/>
    </row>
    <row r="83" spans="1:1" x14ac:dyDescent="0.25">
      <c r="A83" s="77"/>
    </row>
    <row r="84" spans="1:1" x14ac:dyDescent="0.25">
      <c r="A84" s="77"/>
    </row>
    <row r="85" spans="1:1" x14ac:dyDescent="0.25">
      <c r="A85" s="77"/>
    </row>
    <row r="86" spans="1:1" x14ac:dyDescent="0.25">
      <c r="A86" s="77"/>
    </row>
    <row r="87" spans="1:1" x14ac:dyDescent="0.25">
      <c r="A87" s="77"/>
    </row>
    <row r="88" spans="1:1" x14ac:dyDescent="0.25">
      <c r="A88" s="77"/>
    </row>
    <row r="89" spans="1:1" x14ac:dyDescent="0.25">
      <c r="A89" s="77"/>
    </row>
    <row r="90" spans="1:1" x14ac:dyDescent="0.25">
      <c r="A90" s="77"/>
    </row>
    <row r="91" spans="1:1" x14ac:dyDescent="0.25">
      <c r="A91" s="77"/>
    </row>
    <row r="92" spans="1:1" x14ac:dyDescent="0.25">
      <c r="A92" s="77"/>
    </row>
    <row r="93" spans="1:1" x14ac:dyDescent="0.25">
      <c r="A93" s="77"/>
    </row>
    <row r="94" spans="1:1" x14ac:dyDescent="0.25">
      <c r="A94" s="7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 с печ</vt:lpstr>
      <vt:lpstr>1. Титул</vt:lpstr>
      <vt:lpstr>учебный план</vt:lpstr>
      <vt:lpstr>календарный уч. график</vt:lpstr>
      <vt:lpstr>перечень кабинетов</vt:lpstr>
      <vt:lpstr>Лист2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MetodKab</cp:lastModifiedBy>
  <cp:lastPrinted>2018-06-21T06:47:35Z</cp:lastPrinted>
  <dcterms:created xsi:type="dcterms:W3CDTF">2016-08-18T10:47:43Z</dcterms:created>
  <dcterms:modified xsi:type="dcterms:W3CDTF">2019-03-21T13:17:28Z</dcterms:modified>
</cp:coreProperties>
</file>