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Уч планы с доп квал, Наборы с 25, 24, 23\Колесникова\"/>
    </mc:Choice>
  </mc:AlternateContent>
  <xr:revisionPtr revIDLastSave="0" documentId="13_ncr:1_{2AFFAAB6-E69E-4F36-A95B-3E4345FFD06E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9" i="21" l="1"/>
  <c r="H69" i="21"/>
  <c r="H33" i="21" l="1"/>
  <c r="H27" i="21"/>
  <c r="H28" i="21"/>
  <c r="H29" i="21"/>
  <c r="H30" i="21"/>
  <c r="H26" i="21"/>
  <c r="J27" i="21" l="1"/>
  <c r="L27" i="21" s="1"/>
  <c r="J28" i="21"/>
  <c r="L28" i="21" s="1"/>
  <c r="J29" i="21"/>
  <c r="J30" i="21"/>
  <c r="J26" i="21"/>
  <c r="L29" i="21"/>
  <c r="L30" i="21"/>
  <c r="L26" i="21"/>
  <c r="K26" i="21" l="1"/>
  <c r="H64" i="21" l="1"/>
  <c r="I68" i="21" l="1"/>
  <c r="K68" i="21" s="1"/>
  <c r="I50" i="21"/>
  <c r="I51" i="21"/>
  <c r="I52" i="21"/>
  <c r="I53" i="21"/>
  <c r="I54" i="21"/>
  <c r="I55" i="21"/>
  <c r="I56" i="21"/>
  <c r="I57" i="21"/>
  <c r="I58" i="21"/>
  <c r="I59" i="21"/>
  <c r="I49" i="21"/>
  <c r="H41" i="21"/>
  <c r="H43" i="21"/>
  <c r="H32" i="21"/>
  <c r="I33" i="21"/>
  <c r="I34" i="21"/>
  <c r="H34" i="21" s="1"/>
  <c r="I35" i="21"/>
  <c r="H35" i="21" s="1"/>
  <c r="I36" i="21"/>
  <c r="I37" i="21"/>
  <c r="H37" i="21" s="1"/>
  <c r="I38" i="21"/>
  <c r="H38" i="21" s="1"/>
  <c r="I39" i="21"/>
  <c r="I40" i="21"/>
  <c r="I41" i="21"/>
  <c r="I42" i="21"/>
  <c r="I43" i="21"/>
  <c r="I44" i="21"/>
  <c r="H44" i="21" s="1"/>
  <c r="I45" i="21"/>
  <c r="H45" i="21" s="1"/>
  <c r="I32" i="21"/>
  <c r="I27" i="21"/>
  <c r="I28" i="21"/>
  <c r="I29" i="21"/>
  <c r="I30" i="21"/>
  <c r="I26" i="21"/>
  <c r="AE65" i="21"/>
  <c r="AD65" i="21"/>
  <c r="AC65" i="21"/>
  <c r="AB65" i="21"/>
  <c r="AA65" i="21"/>
  <c r="Z65" i="21"/>
  <c r="Y65" i="21"/>
  <c r="X65" i="21"/>
  <c r="W65" i="21"/>
  <c r="V65" i="21"/>
  <c r="U65" i="21"/>
  <c r="AH72" i="21"/>
  <c r="AH31" i="21"/>
  <c r="AG31" i="21"/>
  <c r="N65" i="21"/>
  <c r="Q65" i="21"/>
  <c r="R65" i="21"/>
  <c r="S65" i="21"/>
  <c r="T65" i="21"/>
  <c r="AF65" i="21"/>
  <c r="AG65" i="21"/>
  <c r="AH65" i="21"/>
  <c r="Y77" i="21"/>
  <c r="AA7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32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U25" i="21"/>
  <c r="AF72" i="21"/>
  <c r="AE72" i="21"/>
  <c r="W72" i="21"/>
  <c r="AA60" i="21"/>
  <c r="J67" i="21"/>
  <c r="J68" i="21"/>
  <c r="J66" i="21"/>
  <c r="H40" i="21" l="1"/>
  <c r="H39" i="21"/>
  <c r="H36" i="21"/>
  <c r="H42" i="21"/>
  <c r="J65" i="21"/>
  <c r="H68" i="21"/>
  <c r="O65" i="21"/>
  <c r="P70" i="21"/>
  <c r="H70" i="21" l="1"/>
  <c r="P65" i="21"/>
  <c r="X87" i="21"/>
  <c r="X86" i="21"/>
  <c r="D46" i="21" l="1"/>
  <c r="E46" i="21"/>
  <c r="F46" i="21"/>
  <c r="G46" i="21"/>
  <c r="C46" i="21"/>
  <c r="D47" i="21"/>
  <c r="E47" i="21"/>
  <c r="F47" i="21"/>
  <c r="G47" i="21"/>
  <c r="C47" i="21"/>
  <c r="D8" i="21"/>
  <c r="E8" i="21"/>
  <c r="F8" i="21"/>
  <c r="G8" i="21"/>
  <c r="C8" i="21"/>
  <c r="F9" i="21"/>
  <c r="D9" i="21"/>
  <c r="E9" i="21"/>
  <c r="G9" i="21"/>
  <c r="C9" i="21"/>
  <c r="J50" i="21" l="1"/>
  <c r="J51" i="21"/>
  <c r="J52" i="21"/>
  <c r="J53" i="21"/>
  <c r="J54" i="21"/>
  <c r="J55" i="21"/>
  <c r="J56" i="21"/>
  <c r="J49" i="21"/>
  <c r="P58" i="21"/>
  <c r="O57" i="21"/>
  <c r="J48" i="21" l="1"/>
  <c r="AI33" i="19" l="1"/>
  <c r="AI34" i="19"/>
  <c r="AI35" i="19"/>
  <c r="AI32" i="19"/>
  <c r="AB33" i="19"/>
  <c r="AB34" i="19"/>
  <c r="AB35" i="19"/>
  <c r="AB32" i="19"/>
  <c r="S33" i="19"/>
  <c r="S34" i="19"/>
  <c r="S35" i="19"/>
  <c r="S32" i="19"/>
  <c r="S36" i="19" l="1"/>
  <c r="M70" i="21"/>
  <c r="L66" i="21" l="1"/>
  <c r="I67" i="21"/>
  <c r="I66" i="21"/>
  <c r="AE48" i="21"/>
  <c r="AF31" i="21"/>
  <c r="AE31" i="21"/>
  <c r="I65" i="21" l="1"/>
  <c r="H66" i="21"/>
  <c r="K66" i="21"/>
  <c r="H67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32" i="21"/>
  <c r="Q77" i="21"/>
  <c r="Q72" i="21"/>
  <c r="Q60" i="21"/>
  <c r="R48" i="21"/>
  <c r="S48" i="21"/>
  <c r="Q48" i="21"/>
  <c r="R31" i="21"/>
  <c r="S31" i="21"/>
  <c r="Q31" i="21"/>
  <c r="Q25" i="21"/>
  <c r="Q47" i="21" l="1"/>
  <c r="H81" i="21"/>
  <c r="H76" i="21"/>
  <c r="H71" i="21"/>
  <c r="H31" i="21" l="1"/>
  <c r="L77" i="21"/>
  <c r="N77" i="21"/>
  <c r="R77" i="21"/>
  <c r="S77" i="21"/>
  <c r="T77" i="21"/>
  <c r="U77" i="21"/>
  <c r="V77" i="21"/>
  <c r="W77" i="21"/>
  <c r="X77" i="21"/>
  <c r="Z77" i="21"/>
  <c r="AA77" i="21"/>
  <c r="AB77" i="21"/>
  <c r="AC77" i="21"/>
  <c r="AD77" i="21"/>
  <c r="AE77" i="21"/>
  <c r="AF77" i="21"/>
  <c r="AG77" i="21"/>
  <c r="AH77" i="21"/>
  <c r="N72" i="21"/>
  <c r="R72" i="21"/>
  <c r="S72" i="21"/>
  <c r="T72" i="21"/>
  <c r="U72" i="21"/>
  <c r="V72" i="21"/>
  <c r="X72" i="21"/>
  <c r="Y72" i="21"/>
  <c r="Z72" i="21"/>
  <c r="AB72" i="21"/>
  <c r="AC72" i="21"/>
  <c r="AD72" i="21"/>
  <c r="AG72" i="21"/>
  <c r="N60" i="21"/>
  <c r="R60" i="21"/>
  <c r="S60" i="21"/>
  <c r="T60" i="21"/>
  <c r="U60" i="21"/>
  <c r="V60" i="21"/>
  <c r="W60" i="21"/>
  <c r="X60" i="21"/>
  <c r="Y60" i="21"/>
  <c r="Z60" i="21"/>
  <c r="AB60" i="21"/>
  <c r="AC60" i="21"/>
  <c r="AD60" i="21"/>
  <c r="AE60" i="21"/>
  <c r="AE47" i="21" s="1"/>
  <c r="AF60" i="21"/>
  <c r="AG60" i="21"/>
  <c r="AH60" i="21"/>
  <c r="N48" i="21"/>
  <c r="O48" i="21"/>
  <c r="T48" i="21"/>
  <c r="T47" i="21" s="1"/>
  <c r="U48" i="21"/>
  <c r="U47" i="21" s="1"/>
  <c r="V48" i="21"/>
  <c r="V47" i="21" s="1"/>
  <c r="W48" i="21"/>
  <c r="W47" i="21" s="1"/>
  <c r="X48" i="21"/>
  <c r="X47" i="21" s="1"/>
  <c r="Y48" i="21"/>
  <c r="Y47" i="21" s="1"/>
  <c r="Z48" i="21"/>
  <c r="AA48" i="21"/>
  <c r="AA47" i="21" s="1"/>
  <c r="AB48" i="21"/>
  <c r="AB47" i="21" s="1"/>
  <c r="AC48" i="21"/>
  <c r="AC47" i="21" s="1"/>
  <c r="AD48" i="21"/>
  <c r="AF48" i="21"/>
  <c r="AG48" i="21"/>
  <c r="AH48" i="21"/>
  <c r="AH47" i="21" s="1"/>
  <c r="M31" i="21"/>
  <c r="N31" i="21"/>
  <c r="O31" i="21"/>
  <c r="P31" i="21"/>
  <c r="T31" i="21"/>
  <c r="U31" i="21"/>
  <c r="V31" i="21"/>
  <c r="W31" i="21"/>
  <c r="X31" i="21"/>
  <c r="Y31" i="21"/>
  <c r="Z31" i="21"/>
  <c r="AA31" i="21"/>
  <c r="AB31" i="21"/>
  <c r="AC31" i="21"/>
  <c r="AD31" i="21"/>
  <c r="J25" i="21"/>
  <c r="L25" i="21"/>
  <c r="M25" i="21"/>
  <c r="N25" i="21"/>
  <c r="O25" i="21"/>
  <c r="P25" i="21"/>
  <c r="R25" i="21"/>
  <c r="S25" i="21"/>
  <c r="T25" i="21"/>
  <c r="AG47" i="21" l="1"/>
  <c r="Z47" i="21"/>
  <c r="AE46" i="21"/>
  <c r="V46" i="21"/>
  <c r="S47" i="21"/>
  <c r="N47" i="21"/>
  <c r="R47" i="21"/>
  <c r="AF47" i="21"/>
  <c r="U46" i="21"/>
  <c r="AD47" i="21"/>
  <c r="AC46" i="21"/>
  <c r="AD46" i="21"/>
  <c r="W46" i="21"/>
  <c r="N46" i="21"/>
  <c r="R46" i="21"/>
  <c r="AG46" i="21"/>
  <c r="AB46" i="21"/>
  <c r="T46" i="21"/>
  <c r="AA46" i="21"/>
  <c r="S46" i="21"/>
  <c r="Y46" i="21"/>
  <c r="Q46" i="21"/>
  <c r="Z46" i="21"/>
  <c r="AH46" i="21"/>
  <c r="AF46" i="21"/>
  <c r="X46" i="21"/>
  <c r="K82" i="21" l="1"/>
  <c r="P80" i="21" l="1"/>
  <c r="P77" i="21" s="1"/>
  <c r="O79" i="21"/>
  <c r="O77" i="21" s="1"/>
  <c r="M69" i="21"/>
  <c r="M65" i="21" s="1"/>
  <c r="M58" i="21"/>
  <c r="M57" i="21"/>
  <c r="K57" i="21" l="1"/>
  <c r="M48" i="21"/>
  <c r="M80" i="21"/>
  <c r="M79" i="21"/>
  <c r="M77" i="21" s="1"/>
  <c r="K40" i="21"/>
  <c r="K41" i="21"/>
  <c r="K42" i="21"/>
  <c r="K43" i="21"/>
  <c r="K44" i="21"/>
  <c r="K45" i="21"/>
  <c r="K39" i="21"/>
  <c r="V87" i="21" l="1"/>
  <c r="W87" i="21"/>
  <c r="Y87" i="21"/>
  <c r="Z87" i="21"/>
  <c r="AA87" i="21"/>
  <c r="AB87" i="21"/>
  <c r="AC87" i="21"/>
  <c r="AD87" i="21"/>
  <c r="AE87" i="21"/>
  <c r="AF87" i="21"/>
  <c r="AG87" i="21"/>
  <c r="AH87" i="21"/>
  <c r="U87" i="21"/>
  <c r="V86" i="21"/>
  <c r="W86" i="21"/>
  <c r="Y86" i="21"/>
  <c r="Z86" i="21"/>
  <c r="AA86" i="21"/>
  <c r="AB86" i="21"/>
  <c r="AC86" i="21"/>
  <c r="AD86" i="21"/>
  <c r="AE86" i="21"/>
  <c r="AF86" i="21"/>
  <c r="AG86" i="21"/>
  <c r="AH86" i="21"/>
  <c r="U86" i="21"/>
  <c r="M64" i="21" l="1"/>
  <c r="J78" i="21"/>
  <c r="J79" i="21"/>
  <c r="J80" i="21"/>
  <c r="I79" i="21"/>
  <c r="I80" i="21"/>
  <c r="H79" i="21" l="1"/>
  <c r="H80" i="21"/>
  <c r="J77" i="21"/>
  <c r="K81" i="21"/>
  <c r="I78" i="21"/>
  <c r="I77" i="21" s="1"/>
  <c r="K76" i="21"/>
  <c r="P75" i="21"/>
  <c r="P72" i="21" s="1"/>
  <c r="O74" i="21"/>
  <c r="O72" i="21" s="1"/>
  <c r="J73" i="21"/>
  <c r="J72" i="21" s="1"/>
  <c r="I73" i="21"/>
  <c r="I72" i="21" s="1"/>
  <c r="AH88" i="21"/>
  <c r="K71" i="21"/>
  <c r="K75" i="21" l="1"/>
  <c r="M75" i="21"/>
  <c r="K74" i="21"/>
  <c r="M74" i="21"/>
  <c r="K78" i="21"/>
  <c r="H78" i="21"/>
  <c r="H77" i="21" s="1"/>
  <c r="K80" i="21"/>
  <c r="K79" i="21"/>
  <c r="H73" i="21"/>
  <c r="H74" i="21"/>
  <c r="L73" i="21"/>
  <c r="L72" i="21" s="1"/>
  <c r="H75" i="21"/>
  <c r="L67" i="21"/>
  <c r="L65" i="21" s="1"/>
  <c r="K67" i="21" l="1"/>
  <c r="K77" i="21"/>
  <c r="M72" i="21"/>
  <c r="H72" i="21"/>
  <c r="K73" i="21"/>
  <c r="K72" i="21" s="1"/>
  <c r="L55" i="21"/>
  <c r="L56" i="21"/>
  <c r="H54" i="21"/>
  <c r="H55" i="21"/>
  <c r="H56" i="21"/>
  <c r="L53" i="21"/>
  <c r="H53" i="21"/>
  <c r="L52" i="21"/>
  <c r="H52" i="21"/>
  <c r="K56" i="21" l="1"/>
  <c r="K53" i="21"/>
  <c r="K52" i="21"/>
  <c r="K55" i="21"/>
  <c r="L54" i="21"/>
  <c r="K54" i="21" s="1"/>
  <c r="H24" i="21" l="1"/>
  <c r="J14" i="21" l="1"/>
  <c r="H14" i="21" s="1"/>
  <c r="J12" i="21" l="1"/>
  <c r="H12" i="21" s="1"/>
  <c r="K12" i="21" l="1"/>
  <c r="K13" i="21"/>
  <c r="K14" i="21"/>
  <c r="K15" i="21"/>
  <c r="K16" i="21"/>
  <c r="K17" i="21"/>
  <c r="K18" i="21"/>
  <c r="K19" i="21"/>
  <c r="K20" i="21"/>
  <c r="K21" i="21"/>
  <c r="K22" i="21"/>
  <c r="K23" i="21"/>
  <c r="K11" i="21"/>
  <c r="J13" i="21"/>
  <c r="H13" i="21" s="1"/>
  <c r="J15" i="21"/>
  <c r="H15" i="21" s="1"/>
  <c r="J16" i="21"/>
  <c r="H16" i="21" s="1"/>
  <c r="J17" i="21"/>
  <c r="H17" i="21" s="1"/>
  <c r="J18" i="21"/>
  <c r="H18" i="21" s="1"/>
  <c r="J19" i="21"/>
  <c r="H19" i="21" s="1"/>
  <c r="J20" i="21"/>
  <c r="H20" i="21" s="1"/>
  <c r="J22" i="21"/>
  <c r="H22" i="21" s="1"/>
  <c r="J23" i="21"/>
  <c r="H23" i="21" s="1"/>
  <c r="J11" i="21"/>
  <c r="H11" i="21" s="1"/>
  <c r="J61" i="21" l="1"/>
  <c r="L49" i="21"/>
  <c r="L61" i="21" l="1"/>
  <c r="L60" i="21" s="1"/>
  <c r="L51" i="21" l="1"/>
  <c r="L50" i="21"/>
  <c r="L48" i="21" s="1"/>
  <c r="L47" i="21" s="1"/>
  <c r="J31" i="21"/>
  <c r="L46" i="21" l="1"/>
  <c r="H49" i="21"/>
  <c r="H51" i="21"/>
  <c r="K51" i="21" l="1"/>
  <c r="K49" i="21"/>
  <c r="H59" i="21"/>
  <c r="H58" i="21"/>
  <c r="H57" i="21"/>
  <c r="M36" i="19" l="1"/>
  <c r="G36" i="19"/>
  <c r="K70" i="21" l="1"/>
  <c r="K69" i="21" l="1"/>
  <c r="K65" i="21" s="1"/>
  <c r="I61" i="21"/>
  <c r="H61" i="21" s="1"/>
  <c r="H50" i="21"/>
  <c r="H48" i="21" s="1"/>
  <c r="K61" i="21" l="1"/>
  <c r="K50" i="21"/>
  <c r="U10" i="21"/>
  <c r="U9" i="21" l="1"/>
  <c r="U84" i="21" s="1"/>
  <c r="U8" i="21"/>
  <c r="I31" i="21"/>
  <c r="J59" i="21"/>
  <c r="K27" i="21" l="1"/>
  <c r="K28" i="21"/>
  <c r="K29" i="21"/>
  <c r="K30" i="21"/>
  <c r="K25" i="21"/>
  <c r="P49" i="21"/>
  <c r="P48" i="21" s="1"/>
  <c r="K59" i="21" l="1"/>
  <c r="W10" i="21" l="1"/>
  <c r="X10" i="21"/>
  <c r="Y10" i="21"/>
  <c r="Z10" i="21"/>
  <c r="AA10" i="21"/>
  <c r="AB10" i="21"/>
  <c r="AC10" i="21"/>
  <c r="AD10" i="21"/>
  <c r="AE10" i="21"/>
  <c r="AF10" i="21"/>
  <c r="AG10" i="21"/>
  <c r="AH10" i="21"/>
  <c r="V10" i="21"/>
  <c r="AD9" i="21" l="1"/>
  <c r="AD84" i="21" s="1"/>
  <c r="AD8" i="21"/>
  <c r="AC9" i="21"/>
  <c r="AC84" i="21" s="1"/>
  <c r="AC8" i="21"/>
  <c r="AG9" i="21"/>
  <c r="AG84" i="21" s="1"/>
  <c r="AG8" i="21"/>
  <c r="AB9" i="21"/>
  <c r="AB84" i="21" s="1"/>
  <c r="AB8" i="21"/>
  <c r="Y9" i="21"/>
  <c r="Y84" i="21" s="1"/>
  <c r="Y8" i="21"/>
  <c r="V9" i="21"/>
  <c r="V84" i="21" s="1"/>
  <c r="V8" i="21"/>
  <c r="AE9" i="21"/>
  <c r="AE84" i="21" s="1"/>
  <c r="AE8" i="21"/>
  <c r="Z9" i="21"/>
  <c r="Z84" i="21" s="1"/>
  <c r="Z8" i="21"/>
  <c r="W9" i="21"/>
  <c r="W84" i="21" s="1"/>
  <c r="W8" i="21"/>
  <c r="AH9" i="21"/>
  <c r="AH84" i="21" s="1"/>
  <c r="AH8" i="21"/>
  <c r="AF9" i="21"/>
  <c r="AF84" i="21" s="1"/>
  <c r="AF8" i="21"/>
  <c r="AA9" i="21"/>
  <c r="AA84" i="21" s="1"/>
  <c r="AA8" i="21"/>
  <c r="X9" i="21"/>
  <c r="X84" i="21" s="1"/>
  <c r="X8" i="21"/>
  <c r="H25" i="21"/>
  <c r="I25" i="21"/>
  <c r="N10" i="21"/>
  <c r="N9" i="21" l="1"/>
  <c r="N8" i="21"/>
  <c r="K10" i="21"/>
  <c r="M10" i="21" l="1"/>
  <c r="O10" i="21"/>
  <c r="P10" i="21"/>
  <c r="Q10" i="21"/>
  <c r="R10" i="21"/>
  <c r="S10" i="21"/>
  <c r="T10" i="21"/>
  <c r="T8" i="21" l="1"/>
  <c r="T9" i="21"/>
  <c r="Q9" i="21"/>
  <c r="Q8" i="21"/>
  <c r="S8" i="21"/>
  <c r="S9" i="21"/>
  <c r="R9" i="21"/>
  <c r="R8" i="21"/>
  <c r="I48" i="21"/>
  <c r="AI36" i="19"/>
  <c r="AB36" i="19"/>
  <c r="I62" i="21" l="1"/>
  <c r="I63" i="21"/>
  <c r="I64" i="21"/>
  <c r="I60" i="21" l="1"/>
  <c r="K32" i="21"/>
  <c r="I47" i="21" l="1"/>
  <c r="I46" i="21"/>
  <c r="K34" i="21"/>
  <c r="K35" i="21"/>
  <c r="K36" i="21"/>
  <c r="K37" i="21"/>
  <c r="K38" i="21"/>
  <c r="K33" i="21"/>
  <c r="P63" i="21"/>
  <c r="P60" i="21" s="1"/>
  <c r="P47" i="21" s="1"/>
  <c r="O62" i="21"/>
  <c r="K31" i="21" l="1"/>
  <c r="P46" i="21"/>
  <c r="M62" i="21"/>
  <c r="O60" i="21"/>
  <c r="O47" i="21" s="1"/>
  <c r="K62" i="21"/>
  <c r="M63" i="21"/>
  <c r="K63" i="21"/>
  <c r="K58" i="21"/>
  <c r="K48" i="21" s="1"/>
  <c r="H65" i="21"/>
  <c r="K60" i="21" l="1"/>
  <c r="K47" i="21" s="1"/>
  <c r="M60" i="21"/>
  <c r="M47" i="21" s="1"/>
  <c r="O46" i="21"/>
  <c r="K46" i="21"/>
  <c r="M46" i="21"/>
  <c r="I8" i="21"/>
  <c r="I9" i="21"/>
  <c r="O8" i="21"/>
  <c r="O9" i="21"/>
  <c r="M8" i="21"/>
  <c r="M9" i="21"/>
  <c r="P8" i="21"/>
  <c r="P9" i="21"/>
  <c r="K9" i="21"/>
  <c r="K8" i="21"/>
  <c r="J62" i="21"/>
  <c r="J63" i="21"/>
  <c r="J60" i="21" l="1"/>
  <c r="J47" i="21" s="1"/>
  <c r="J46" i="21"/>
  <c r="H62" i="21"/>
  <c r="H63" i="21"/>
  <c r="H60" i="21" l="1"/>
  <c r="L31" i="21"/>
  <c r="H46" i="21" l="1"/>
  <c r="H47" i="21"/>
  <c r="B33" i="19"/>
  <c r="D33" i="19" s="1"/>
  <c r="BC36" i="19" l="1"/>
  <c r="AW36" i="19"/>
  <c r="AP36" i="19"/>
  <c r="B34" i="19"/>
  <c r="B35" i="19"/>
  <c r="B32" i="19"/>
  <c r="BF32" i="19" s="1"/>
  <c r="P33" i="19"/>
  <c r="P34" i="19"/>
  <c r="P35" i="19"/>
  <c r="J33" i="19"/>
  <c r="J34" i="19"/>
  <c r="J35" i="19"/>
  <c r="P32" i="19"/>
  <c r="J32" i="19"/>
  <c r="J36" i="19" l="1"/>
  <c r="P36" i="19"/>
  <c r="D35" i="19"/>
  <c r="BF35" i="19"/>
  <c r="BF34" i="19"/>
  <c r="D34" i="19"/>
  <c r="D32" i="19"/>
  <c r="BF33" i="19"/>
  <c r="B36" i="19"/>
  <c r="BF36" i="19" s="1"/>
  <c r="D36" i="19" l="1"/>
  <c r="L10" i="21" l="1"/>
  <c r="J21" i="21"/>
  <c r="H21" i="21" s="1"/>
  <c r="H10" i="21" s="1"/>
  <c r="H8" i="21" s="1"/>
  <c r="H9" i="21" l="1"/>
  <c r="J10" i="21"/>
  <c r="L8" i="21" l="1"/>
  <c r="L9" i="21"/>
  <c r="J9" i="21" l="1"/>
  <c r="J8" i="21"/>
</calcChain>
</file>

<file path=xl/sharedStrings.xml><?xml version="1.0" encoding="utf-8"?>
<sst xmlns="http://schemas.openxmlformats.org/spreadsheetml/2006/main" count="467" uniqueCount="332">
  <si>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</si>
  <si>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</si>
  <si>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</si>
  <si>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</si>
  <si>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</si>
  <si>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</si>
  <si>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</si>
  <si>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</si>
  <si>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</si>
  <si>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</si>
  <si>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</si>
  <si>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</si>
  <si>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</si>
  <si>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</si>
  <si>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</si>
  <si>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</si>
  <si>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</si>
  <si>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</si>
  <si>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</si>
  <si>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</si>
  <si>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</si>
  <si>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</si>
  <si>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</si>
  <si>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</si>
  <si>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</si>
  <si>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</si>
  <si>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</si>
  <si>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</si>
  <si>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</si>
  <si>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</si>
  <si>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</si>
  <si>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</si>
  <si>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</si>
  <si>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</si>
  <si>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</si>
  <si>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</si>
  <si>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</si>
  <si>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</si>
  <si>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</si>
  <si>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</si>
  <si>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</si>
  <si>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</si>
  <si>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</si>
  <si>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</si>
  <si>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</si>
  <si>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</si>
  <si>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</si>
  <si>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</si>
  <si>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</si>
  <si>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</si>
  <si>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</si>
  <si>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</si>
  <si>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</si>
  <si>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</si>
  <si>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</si>
  <si>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</si>
  <si>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</si>
  <si>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</si>
  <si>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</si>
  <si>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</si>
  <si>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</si>
  <si>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</si>
  <si>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</si>
  <si>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</si>
  <si>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</si>
  <si>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</si>
  <si>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</si>
  <si>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</si>
  <si>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</si>
  <si>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</si>
  <si>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</si>
  <si>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</si>
  <si>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</si>
  <si>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</si>
  <si>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</si>
  <si>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</si>
  <si>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</si>
  <si>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</si>
  <si>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</si>
  <si>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</si>
  <si>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</si>
  <si>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</si>
  <si>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</si>
  <si>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</si>
  <si>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</si>
  <si>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 xml:space="preserve">Учебная практика </t>
  </si>
  <si>
    <t>ПП.01</t>
  </si>
  <si>
    <t xml:space="preserve">Производственная практика </t>
  </si>
  <si>
    <t>ПМ.02</t>
  </si>
  <si>
    <t>МДК.02.01</t>
  </si>
  <si>
    <t>ПМ.03</t>
  </si>
  <si>
    <t>МДК.03.01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</si>
  <si>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</si>
  <si>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</si>
  <si>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</si>
  <si>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</si>
  <si>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</si>
  <si>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</si>
  <si>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</si>
  <si>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</si>
  <si>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</si>
  <si>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</si>
  <si>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</si>
  <si>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</si>
  <si>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</si>
  <si>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</si>
  <si>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</si>
  <si>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</si>
  <si>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</si>
  <si>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</si>
  <si>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</si>
  <si>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</si>
  <si>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</si>
  <si>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</si>
  <si>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 xml:space="preserve">1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</si>
  <si>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</si>
  <si>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</si>
  <si>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</si>
  <si>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</si>
  <si>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</si>
  <si>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</si>
  <si>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</si>
  <si>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</si>
  <si>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</si>
  <si>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</si>
  <si>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</si>
  <si>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</si>
  <si>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</si>
  <si>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</si>
  <si>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</si>
  <si>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</si>
  <si>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</si>
  <si>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</si>
  <si>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</si>
  <si>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</si>
  <si>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</si>
  <si>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</si>
  <si>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</si>
  <si>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</si>
  <si>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</si>
  <si>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</si>
  <si>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</si>
  <si>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</si>
  <si>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</si>
  <si>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</si>
  <si>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</si>
  <si>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</si>
  <si>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</si>
  <si>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</si>
  <si>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</si>
  <si>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</si>
  <si>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</si>
  <si>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</si>
  <si>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</si>
  <si>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</si>
  <si>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</si>
  <si>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</si>
  <si>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</si>
  <si>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</si>
  <si>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</si>
  <si>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</si>
  <si>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</si>
  <si>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</si>
  <si>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</si>
  <si>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</si>
  <si>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</si>
  <si>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</si>
  <si>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</si>
  <si>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</si>
  <si>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</si>
  <si>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</si>
  <si>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</si>
  <si>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</si>
  <si>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</si>
  <si>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</si>
  <si>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</si>
  <si>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</si>
  <si>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</si>
  <si>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</si>
  <si>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</si>
  <si>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</si>
  <si>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</si>
  <si>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Промежуточная аттестация Консультации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</si>
  <si>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</si>
  <si>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</si>
  <si>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</si>
  <si>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</si>
  <si>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</si>
  <si>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</si>
  <si>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</si>
  <si>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</si>
  <si>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</si>
  <si>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</si>
  <si>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</si>
  <si>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</si>
  <si>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</si>
  <si>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</si>
  <si>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</si>
  <si>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</si>
  <si>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</si>
  <si>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</si>
  <si>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</si>
  <si>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</si>
  <si>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</si>
  <si>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ПМ.1.Э</t>
  </si>
  <si>
    <t>Экзамен по модулю</t>
  </si>
  <si>
    <t>ПМ.2.Э</t>
  </si>
  <si>
    <t>Квалификационный экзамен</t>
  </si>
  <si>
    <t>самостоятельная работа в рамках экзаменационной сессии</t>
  </si>
  <si>
    <t>консультации</t>
  </si>
  <si>
    <t>экзамен</t>
  </si>
  <si>
    <t>индивидуальный учебный проект*/ курсовая работа (проект)</t>
  </si>
  <si>
    <t xml:space="preserve">индивидуальный учебный проект*/курсовая работа (проект) 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</si>
  <si>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</si>
  <si>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</si>
  <si>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</si>
  <si>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</si>
  <si>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</si>
  <si>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</si>
  <si>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2*</t>
  </si>
  <si>
    <t>Обучение по дисциплинам и междисциплинарным курсам, самостоятельная работа</t>
  </si>
  <si>
    <t>Основы финансовой грамотности</t>
  </si>
  <si>
    <t>УП.01</t>
  </si>
  <si>
    <t>ПП.02</t>
  </si>
  <si>
    <t>УП.02</t>
  </si>
  <si>
    <t>Государственная итоговая аттестация</t>
  </si>
  <si>
    <t>Обществознание</t>
  </si>
  <si>
    <t>География</t>
  </si>
  <si>
    <t>Основы безопасности и защиты Родины</t>
  </si>
  <si>
    <t>Индивидуальный проект*</t>
  </si>
  <si>
    <t>В том числе в форме практической подготовки</t>
  </si>
  <si>
    <t>СГ 00</t>
  </si>
  <si>
    <t>Социально-гуманитарный цикл</t>
  </si>
  <si>
    <t>СГ 01</t>
  </si>
  <si>
    <t>История России</t>
  </si>
  <si>
    <t>СГ.02</t>
  </si>
  <si>
    <t>СГ.03</t>
  </si>
  <si>
    <t>СГ.04</t>
  </si>
  <si>
    <t>СГ.05</t>
  </si>
  <si>
    <t>МДК.01.02</t>
  </si>
  <si>
    <t>МДК.01.03</t>
  </si>
  <si>
    <t>2 сем.             22 недели</t>
  </si>
  <si>
    <t>УП.03</t>
  </si>
  <si>
    <t>ПП.03</t>
  </si>
  <si>
    <t xml:space="preserve">Индивидуальный учебный проект*/курсовая работа (проект) </t>
  </si>
  <si>
    <t>3 г 10 м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</si>
  <si>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</si>
  <si>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</si>
  <si>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</si>
  <si>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</si>
  <si>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</si>
  <si>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</si>
  <si>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</si>
  <si>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ООДп. 07</t>
  </si>
  <si>
    <t>ООДп. 08</t>
  </si>
  <si>
    <t>ООД. 09</t>
  </si>
  <si>
    <t>ООД.10</t>
  </si>
  <si>
    <t>ООДп.11</t>
  </si>
  <si>
    <t>ООД .12</t>
  </si>
  <si>
    <t>ООД .13</t>
  </si>
  <si>
    <t>«_____»__________________2026  г.</t>
  </si>
  <si>
    <t>44.02.02</t>
  </si>
  <si>
    <t>Преподавание в начальных классах</t>
  </si>
  <si>
    <t>Учитель начальных классов</t>
  </si>
  <si>
    <t>2026</t>
  </si>
  <si>
    <t>Основы педагогики</t>
  </si>
  <si>
    <t>Основы психологии</t>
  </si>
  <si>
    <t>Основы обучения лиц с особыми образовательными потребностями</t>
  </si>
  <si>
    <t>Русский язык и культура профессиональной коммуникации педагога</t>
  </si>
  <si>
    <t>Возрастная анатомия, физиология и гигиена</t>
  </si>
  <si>
    <t>Проектная и исследовательская деятельность в профессиональной сфере</t>
  </si>
  <si>
    <t>Информатика и информационно-коммуникационные технологии в профессиональной деятельности</t>
  </si>
  <si>
    <t>Математика в профессиональной деятельности</t>
  </si>
  <si>
    <t xml:space="preserve">Объем работы обучающихся </t>
  </si>
  <si>
    <t>Возрастная психология</t>
  </si>
  <si>
    <t>0П 10</t>
  </si>
  <si>
    <t>Педагогическая психология</t>
  </si>
  <si>
    <t>ОП 11</t>
  </si>
  <si>
    <t>Психология общения</t>
  </si>
  <si>
    <t>ОП 12</t>
  </si>
  <si>
    <t>ОП 13</t>
  </si>
  <si>
    <t>ОП.14</t>
  </si>
  <si>
    <t>Правовое обеспечение профессиональной деятельности</t>
  </si>
  <si>
    <t>Основы педагогического мастерства</t>
  </si>
  <si>
    <t>Основы специальной педагогики и психологии</t>
  </si>
  <si>
    <t>Теоретические основы организации обучения в начальных классах</t>
  </si>
  <si>
    <t>Русский язык с методикой преподавания</t>
  </si>
  <si>
    <t>Детская литература с практикумом по выразительному чтению</t>
  </si>
  <si>
    <t>МДК 01.04</t>
  </si>
  <si>
    <t>Теоретические основы начального курса математики с методикой преподавания</t>
  </si>
  <si>
    <t>МДК 01.05</t>
  </si>
  <si>
    <t>Естествознание с методикой преподавания</t>
  </si>
  <si>
    <t>МДК 01.06</t>
  </si>
  <si>
    <t>Обществознание с методикой преподавания</t>
  </si>
  <si>
    <t>МДК 01.07</t>
  </si>
  <si>
    <t>Методика обучения технологии с практикумом</t>
  </si>
  <si>
    <t>МДК 01.08</t>
  </si>
  <si>
    <t>Теория и методика физического воспитания с практикумом</t>
  </si>
  <si>
    <t>Проектирование, реализация и анализ процесса обучения в начальном общем образовании</t>
  </si>
  <si>
    <t>Основы реализации внеурочной деятельности</t>
  </si>
  <si>
    <t>Воспитательная деятельность, в том числе классное руководство</t>
  </si>
  <si>
    <t>Современные программы и технологии воспитания обучающихся начальных классов</t>
  </si>
  <si>
    <t>МДК 03.02</t>
  </si>
  <si>
    <t>Теоретические и методические основы деятельности классного руководителя</t>
  </si>
  <si>
    <t>ПМ.04</t>
  </si>
  <si>
    <t>МДК.04.01</t>
  </si>
  <si>
    <t>Теоретические и методические основы преподавания информатики в начальной школе</t>
  </si>
  <si>
    <t>УП.04</t>
  </si>
  <si>
    <t>ПП.04</t>
  </si>
  <si>
    <t>ПМ.05</t>
  </si>
  <si>
    <t>МДК.05.01</t>
  </si>
  <si>
    <t>УП.05</t>
  </si>
  <si>
    <t>ПП.05</t>
  </si>
  <si>
    <t>ПМ.5 КЭ</t>
  </si>
  <si>
    <t>1. Календарный  график учебного процесса 44.02.02 Преподавание в начальных классах</t>
  </si>
  <si>
    <t>3 сем.           10 недель</t>
  </si>
  <si>
    <t>Проектирование, реализация и анализ внеурочной деятельности обучающихся</t>
  </si>
  <si>
    <t>5 сем.          10 недель</t>
  </si>
  <si>
    <t>Основы организации деятельности вожатых в условиях детского оздоровительного лагеря</t>
  </si>
  <si>
    <t>Преподавание информатики в начальной школе</t>
  </si>
  <si>
    <t>ПМ.3 КЭ</t>
  </si>
  <si>
    <t>ПМ.4 Э</t>
  </si>
  <si>
    <t>7 сем.            10    недель</t>
  </si>
  <si>
    <t xml:space="preserve">8 сем.             10    недель </t>
  </si>
  <si>
    <t>МДК 03.03</t>
  </si>
  <si>
    <t>Освоение работ по одной или нескольким профессиям рабочих, должностям служащих: 16844 Помощник воспитателя</t>
  </si>
  <si>
    <t>Освоение работ по одной или нескольким профессиям рабочих, должностям служащих: 20434 Вожатый</t>
  </si>
  <si>
    <t>4 сем.      16 недель</t>
  </si>
  <si>
    <t>6 сем           15          недель</t>
  </si>
  <si>
    <t>_____________________ Ю.В.Джикия</t>
  </si>
  <si>
    <t>И.о. Директора ГБПОУ МО «Щелковский колледж»</t>
  </si>
  <si>
    <t>3636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</si>
</sst>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45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44">
    <xf numFmtId="0" fontId="0" fillId="0" borderId="0" xfId="0"/>
    <xf numFmtId="0" fontId="1" fillId="0" borderId="0" xfId="3"/>
    <xf numFmtId="0" fontId="1" fillId="0" borderId="0" xfId="3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0" xfId="3" applyAlignment="1" applyProtection="1">
      <alignment horizontal="left" vertical="center"/>
      <protection locked="0"/>
    </xf>
    <xf numFmtId="0" fontId="1" fillId="0" borderId="1" xfId="3" applyBorder="1" applyAlignment="1" applyProtection="1">
      <alignment horizontal="center" vertical="center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horizontal="center"/>
    </xf>
    <xf numFmtId="0" fontId="13" fillId="0" borderId="3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" fillId="0" borderId="39" xfId="3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center" vertical="center"/>
      <protection locked="0"/>
    </xf>
    <xf numFmtId="0" fontId="1" fillId="2" borderId="2" xfId="3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164" fontId="31" fillId="3" borderId="13" xfId="3" applyNumberFormat="1" applyFont="1" applyFill="1" applyBorder="1" applyAlignment="1" applyProtection="1">
      <alignment horizontal="center" vertical="center"/>
      <protection locked="0"/>
    </xf>
    <xf numFmtId="164" fontId="31" fillId="4" borderId="13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Alignment="1" applyProtection="1">
      <alignment horizontal="left" vertical="center"/>
      <protection locked="0"/>
    </xf>
    <xf numFmtId="0" fontId="32" fillId="0" borderId="0" xfId="3" applyFont="1"/>
    <xf numFmtId="0" fontId="34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 wrapText="1"/>
      <protection locked="0"/>
    </xf>
    <xf numFmtId="0" fontId="30" fillId="3" borderId="3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/>
    </xf>
    <xf numFmtId="0" fontId="30" fillId="3" borderId="29" xfId="0" applyFont="1" applyFill="1" applyBorder="1"/>
    <xf numFmtId="0" fontId="30" fillId="3" borderId="0" xfId="0" applyFont="1" applyFill="1"/>
    <xf numFmtId="0" fontId="15" fillId="3" borderId="43" xfId="0" applyFont="1" applyFill="1" applyBorder="1" applyAlignment="1">
      <alignment horizontal="center" vertical="center"/>
    </xf>
    <xf numFmtId="164" fontId="30" fillId="3" borderId="0" xfId="0" applyNumberFormat="1" applyFont="1" applyFill="1"/>
    <xf numFmtId="3" fontId="30" fillId="3" borderId="0" xfId="0" applyNumberFormat="1" applyFont="1" applyFill="1"/>
    <xf numFmtId="0" fontId="15" fillId="3" borderId="3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top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top"/>
    </xf>
    <xf numFmtId="0" fontId="29" fillId="3" borderId="0" xfId="0" applyFont="1" applyFill="1"/>
    <xf numFmtId="0" fontId="15" fillId="3" borderId="0" xfId="0" applyFont="1" applyFill="1"/>
    <xf numFmtId="0" fontId="15" fillId="3" borderId="3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top"/>
    </xf>
    <xf numFmtId="0" fontId="28" fillId="3" borderId="0" xfId="0" applyFont="1" applyFill="1"/>
    <xf numFmtId="0" fontId="15" fillId="3" borderId="14" xfId="0" applyFont="1" applyFill="1" applyBorder="1" applyAlignment="1">
      <alignment wrapText="1"/>
    </xf>
    <xf numFmtId="0" fontId="26" fillId="3" borderId="1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 vertical="top"/>
    </xf>
    <xf numFmtId="0" fontId="15" fillId="3" borderId="14" xfId="0" applyFont="1" applyFill="1" applyBorder="1" applyAlignment="1">
      <alignment horizontal="left" vertical="top"/>
    </xf>
    <xf numFmtId="0" fontId="15" fillId="3" borderId="18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0" fontId="17" fillId="3" borderId="0" xfId="0" applyFont="1" applyFill="1"/>
    <xf numFmtId="0" fontId="16" fillId="3" borderId="0" xfId="0" applyFont="1" applyFill="1"/>
    <xf numFmtId="0" fontId="16" fillId="3" borderId="0" xfId="0" applyFont="1" applyFill="1" applyAlignment="1">
      <alignment horizontal="left"/>
    </xf>
    <xf numFmtId="0" fontId="25" fillId="3" borderId="0" xfId="0" applyFont="1" applyFill="1"/>
    <xf numFmtId="0" fontId="16" fillId="3" borderId="0" xfId="0" applyFont="1" applyFill="1" applyAlignment="1">
      <alignment vertical="center"/>
    </xf>
    <xf numFmtId="0" fontId="16" fillId="3" borderId="8" xfId="0" applyFont="1" applyFill="1" applyBorder="1"/>
    <xf numFmtId="0" fontId="16" fillId="3" borderId="6" xfId="0" applyFont="1" applyFill="1" applyBorder="1" applyAlignment="1">
      <alignment horizontal="left"/>
    </xf>
    <xf numFmtId="0" fontId="17" fillId="3" borderId="8" xfId="0" applyFont="1" applyFill="1" applyBorder="1"/>
    <xf numFmtId="0" fontId="17" fillId="3" borderId="6" xfId="0" applyFont="1" applyFill="1" applyBorder="1"/>
    <xf numFmtId="0" fontId="16" fillId="3" borderId="8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8" fillId="2" borderId="19" xfId="3" applyFont="1" applyFill="1" applyBorder="1" applyAlignment="1" applyProtection="1">
      <alignment horizontal="left" vertical="top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3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6" fillId="0" borderId="12" xfId="3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center"/>
    </xf>
    <xf numFmtId="0" fontId="30" fillId="3" borderId="32" xfId="0" applyFont="1" applyFill="1" applyBorder="1" applyAlignment="1">
      <alignment horizontal="left" vertical="center" wrapText="1"/>
    </xf>
    <xf numFmtId="0" fontId="15" fillId="3" borderId="46" xfId="0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0" fontId="20" fillId="0" borderId="0" xfId="3" applyFont="1" applyAlignment="1" applyProtection="1">
      <alignment horizontal="center" vertical="center"/>
      <protection locked="0"/>
    </xf>
    <xf numFmtId="0" fontId="15" fillId="0" borderId="38" xfId="0" applyFont="1" applyBorder="1" applyAlignment="1">
      <alignment horizontal="center" vertical="top"/>
    </xf>
    <xf numFmtId="164" fontId="31" fillId="3" borderId="36" xfId="3" applyNumberFormat="1" applyFont="1" applyFill="1" applyBorder="1" applyAlignment="1" applyProtection="1">
      <alignment horizontal="center" vertical="center"/>
      <protection locked="0"/>
    </xf>
    <xf numFmtId="0" fontId="47" fillId="3" borderId="37" xfId="6" applyFont="1" applyFill="1" applyBorder="1" applyAlignment="1">
      <alignment horizontal="center" vertical="center"/>
    </xf>
    <xf numFmtId="0" fontId="47" fillId="3" borderId="4" xfId="6" applyFont="1" applyFill="1" applyBorder="1" applyAlignment="1">
      <alignment horizontal="center" vertical="center"/>
    </xf>
    <xf numFmtId="0" fontId="47" fillId="3" borderId="63" xfId="6" applyFont="1" applyFill="1" applyBorder="1" applyAlignment="1">
      <alignment horizontal="center" vertical="center"/>
    </xf>
    <xf numFmtId="0" fontId="47" fillId="3" borderId="13" xfId="6" applyFont="1" applyFill="1" applyBorder="1" applyAlignment="1">
      <alignment horizontal="center" vertical="center"/>
    </xf>
    <xf numFmtId="0" fontId="47" fillId="3" borderId="16" xfId="6" applyFont="1" applyFill="1" applyBorder="1" applyAlignment="1">
      <alignment horizontal="center" vertical="center"/>
    </xf>
    <xf numFmtId="0" fontId="47" fillId="3" borderId="52" xfId="6" applyFont="1" applyFill="1" applyBorder="1" applyAlignment="1">
      <alignment horizontal="center" vertical="center"/>
    </xf>
    <xf numFmtId="0" fontId="48" fillId="3" borderId="49" xfId="6" applyFont="1" applyFill="1" applyBorder="1" applyAlignment="1">
      <alignment horizontal="center" vertical="center"/>
    </xf>
    <xf numFmtId="0" fontId="48" fillId="3" borderId="7" xfId="6" applyFont="1" applyFill="1" applyBorder="1" applyAlignment="1">
      <alignment horizontal="center" vertical="center"/>
    </xf>
    <xf numFmtId="0" fontId="48" fillId="3" borderId="61" xfId="6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6" fillId="3" borderId="10" xfId="9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3" fontId="5" fillId="8" borderId="30" xfId="0" applyNumberFormat="1" applyFont="1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 wrapText="1"/>
    </xf>
    <xf numFmtId="0" fontId="26" fillId="8" borderId="30" xfId="0" applyFont="1" applyFill="1" applyBorder="1" applyAlignment="1">
      <alignment horizontal="center" vertical="center"/>
    </xf>
    <xf numFmtId="0" fontId="15" fillId="8" borderId="3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3" fontId="6" fillId="3" borderId="59" xfId="9" applyNumberFormat="1" applyFont="1" applyFill="1" applyBorder="1" applyAlignment="1">
      <alignment horizontal="center" vertical="center"/>
    </xf>
    <xf numFmtId="0" fontId="42" fillId="3" borderId="32" xfId="9" applyFont="1" applyFill="1" applyBorder="1" applyAlignment="1">
      <alignment horizontal="center" vertical="center"/>
    </xf>
    <xf numFmtId="0" fontId="42" fillId="3" borderId="35" xfId="9" applyFont="1" applyFill="1" applyBorder="1" applyAlignment="1">
      <alignment horizontal="center" vertical="center"/>
    </xf>
    <xf numFmtId="164" fontId="43" fillId="3" borderId="32" xfId="9" applyNumberFormat="1" applyFont="1" applyFill="1" applyBorder="1" applyAlignment="1">
      <alignment horizontal="center" vertical="center"/>
    </xf>
    <xf numFmtId="0" fontId="44" fillId="0" borderId="35" xfId="9" applyFont="1" applyBorder="1" applyAlignment="1">
      <alignment horizontal="center" vertical="center"/>
    </xf>
    <xf numFmtId="0" fontId="15" fillId="3" borderId="32" xfId="3" applyFont="1" applyFill="1" applyBorder="1" applyAlignment="1" applyProtection="1">
      <alignment horizontal="center" vertical="center"/>
      <protection locked="0"/>
    </xf>
    <xf numFmtId="0" fontId="47" fillId="0" borderId="13" xfId="6" applyFont="1" applyBorder="1" applyAlignment="1">
      <alignment horizontal="center" vertical="center"/>
    </xf>
    <xf numFmtId="0" fontId="47" fillId="0" borderId="16" xfId="6" applyFont="1" applyBorder="1" applyAlignment="1">
      <alignment horizontal="center" vertical="center"/>
    </xf>
    <xf numFmtId="0" fontId="47" fillId="0" borderId="52" xfId="6" applyFont="1" applyBorder="1" applyAlignment="1">
      <alignment horizontal="center" vertical="center"/>
    </xf>
    <xf numFmtId="0" fontId="42" fillId="0" borderId="35" xfId="9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/>
    </xf>
    <xf numFmtId="0" fontId="46" fillId="0" borderId="37" xfId="6" applyFont="1" applyBorder="1" applyAlignment="1">
      <alignment horizontal="center" vertical="center"/>
    </xf>
    <xf numFmtId="0" fontId="46" fillId="0" borderId="12" xfId="6" applyFont="1" applyBorder="1" applyAlignment="1">
      <alignment horizontal="center" vertical="center"/>
    </xf>
    <xf numFmtId="0" fontId="46" fillId="0" borderId="38" xfId="6" applyFont="1" applyBorder="1" applyAlignment="1">
      <alignment horizontal="center" vertical="center"/>
    </xf>
    <xf numFmtId="164" fontId="42" fillId="0" borderId="32" xfId="9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wrapText="1"/>
    </xf>
    <xf numFmtId="0" fontId="15" fillId="0" borderId="50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32" xfId="3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15" fillId="0" borderId="38" xfId="3" applyFont="1" applyBorder="1" applyAlignment="1" applyProtection="1">
      <alignment horizontal="center" vertical="center"/>
      <protection locked="0"/>
    </xf>
    <xf numFmtId="0" fontId="15" fillId="0" borderId="37" xfId="3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left" vertical="center" wrapText="1"/>
    </xf>
    <xf numFmtId="0" fontId="15" fillId="0" borderId="14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30" fillId="0" borderId="35" xfId="0" applyFont="1" applyBorder="1"/>
    <xf numFmtId="0" fontId="47" fillId="0" borderId="12" xfId="6" applyFont="1" applyBorder="1" applyAlignment="1">
      <alignment horizontal="center" vertical="center"/>
    </xf>
    <xf numFmtId="0" fontId="15" fillId="3" borderId="18" xfId="3" applyFont="1" applyFill="1" applyBorder="1" applyAlignment="1" applyProtection="1">
      <alignment horizontal="center" vertical="center"/>
      <protection locked="0"/>
    </xf>
    <xf numFmtId="0" fontId="15" fillId="3" borderId="63" xfId="0" applyFont="1" applyFill="1" applyBorder="1" applyAlignment="1">
      <alignment horizontal="center" vertical="center"/>
    </xf>
    <xf numFmtId="0" fontId="15" fillId="3" borderId="52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164" fontId="31" fillId="3" borderId="37" xfId="3" applyNumberFormat="1" applyFont="1" applyFill="1" applyBorder="1" applyAlignment="1" applyProtection="1">
      <alignment horizontal="center" vertical="center"/>
      <protection locked="0"/>
    </xf>
    <xf numFmtId="0" fontId="15" fillId="8" borderId="62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left" vertical="center"/>
    </xf>
    <xf numFmtId="0" fontId="15" fillId="3" borderId="52" xfId="0" applyFont="1" applyFill="1" applyBorder="1" applyAlignment="1">
      <alignment horizontal="left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left" vertical="center"/>
    </xf>
    <xf numFmtId="0" fontId="15" fillId="3" borderId="63" xfId="0" applyFont="1" applyFill="1" applyBorder="1" applyAlignment="1">
      <alignment horizontal="left" vertical="center"/>
    </xf>
    <xf numFmtId="164" fontId="5" fillId="3" borderId="32" xfId="0" applyNumberFormat="1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left" vertical="center" wrapText="1"/>
    </xf>
    <xf numFmtId="0" fontId="6" fillId="0" borderId="65" xfId="9" applyFont="1" applyBorder="1" applyAlignment="1">
      <alignment horizontal="center" vertical="center"/>
    </xf>
    <xf numFmtId="0" fontId="15" fillId="0" borderId="52" xfId="0" applyFont="1" applyBorder="1" applyAlignment="1">
      <alignment horizontal="left" vertical="center"/>
    </xf>
    <xf numFmtId="0" fontId="15" fillId="3" borderId="42" xfId="0" applyFont="1" applyFill="1" applyBorder="1" applyAlignment="1">
      <alignment horizontal="center" vertical="top"/>
    </xf>
    <xf numFmtId="0" fontId="47" fillId="9" borderId="37" xfId="6" applyFont="1" applyFill="1" applyBorder="1" applyAlignment="1">
      <alignment horizontal="center" vertical="center"/>
    </xf>
    <xf numFmtId="0" fontId="47" fillId="9" borderId="13" xfId="6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0" fontId="15" fillId="11" borderId="3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30" fillId="3" borderId="1" xfId="0" applyFont="1" applyFill="1" applyBorder="1"/>
    <xf numFmtId="0" fontId="30" fillId="3" borderId="15" xfId="0" applyFont="1" applyFill="1" applyBorder="1"/>
    <xf numFmtId="0" fontId="29" fillId="0" borderId="47" xfId="0" applyFont="1" applyBorder="1" applyAlignment="1">
      <alignment horizontal="center" vertical="center"/>
    </xf>
    <xf numFmtId="0" fontId="6" fillId="8" borderId="54" xfId="9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left" vertical="center"/>
    </xf>
    <xf numFmtId="0" fontId="5" fillId="8" borderId="30" xfId="0" applyFont="1" applyFill="1" applyBorder="1" applyAlignment="1">
      <alignment horizontal="left" vertical="top"/>
    </xf>
    <xf numFmtId="0" fontId="5" fillId="8" borderId="39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3" fontId="5" fillId="8" borderId="31" xfId="0" applyNumberFormat="1" applyFont="1" applyFill="1" applyBorder="1" applyAlignment="1">
      <alignment horizontal="center" vertical="center"/>
    </xf>
    <xf numFmtId="0" fontId="27" fillId="8" borderId="25" xfId="0" applyFont="1" applyFill="1" applyBorder="1" applyAlignment="1">
      <alignment horizontal="left" vertical="top"/>
    </xf>
    <xf numFmtId="0" fontId="27" fillId="8" borderId="54" xfId="0" applyFont="1" applyFill="1" applyBorder="1" applyAlignment="1">
      <alignment horizontal="left" vertical="top" wrapText="1"/>
    </xf>
    <xf numFmtId="0" fontId="26" fillId="8" borderId="39" xfId="0" applyFont="1" applyFill="1" applyBorder="1" applyAlignment="1">
      <alignment horizontal="center" vertical="center"/>
    </xf>
    <xf numFmtId="0" fontId="26" fillId="8" borderId="2" xfId="0" applyFont="1" applyFill="1" applyBorder="1" applyAlignment="1">
      <alignment horizontal="center" vertical="center"/>
    </xf>
    <xf numFmtId="0" fontId="26" fillId="8" borderId="2" xfId="3" applyFont="1" applyFill="1" applyBorder="1" applyAlignment="1" applyProtection="1">
      <alignment horizontal="center" vertical="center"/>
      <protection locked="0"/>
    </xf>
    <xf numFmtId="0" fontId="27" fillId="8" borderId="25" xfId="0" applyFont="1" applyFill="1" applyBorder="1" applyAlignment="1">
      <alignment horizontal="left" vertical="center"/>
    </xf>
    <xf numFmtId="0" fontId="27" fillId="8" borderId="30" xfId="0" applyFont="1" applyFill="1" applyBorder="1" applyAlignment="1">
      <alignment horizontal="left" vertical="center" wrapText="1"/>
    </xf>
    <xf numFmtId="0" fontId="26" fillId="8" borderId="34" xfId="0" applyFont="1" applyFill="1" applyBorder="1" applyAlignment="1">
      <alignment horizontal="center" vertical="center"/>
    </xf>
    <xf numFmtId="0" fontId="26" fillId="12" borderId="25" xfId="0" applyFont="1" applyFill="1" applyBorder="1" applyAlignment="1">
      <alignment horizontal="left" vertical="center"/>
    </xf>
    <xf numFmtId="0" fontId="26" fillId="12" borderId="30" xfId="0" applyFont="1" applyFill="1" applyBorder="1" applyAlignment="1">
      <alignment horizontal="left" vertical="top" wrapText="1"/>
    </xf>
    <xf numFmtId="0" fontId="26" fillId="12" borderId="39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6" fillId="12" borderId="40" xfId="0" applyFont="1" applyFill="1" applyBorder="1" applyAlignment="1">
      <alignment horizontal="center" vertical="center"/>
    </xf>
    <xf numFmtId="0" fontId="26" fillId="12" borderId="25" xfId="3" applyFont="1" applyFill="1" applyBorder="1" applyAlignment="1" applyProtection="1">
      <alignment horizontal="center" vertical="center"/>
      <protection locked="0"/>
    </xf>
    <xf numFmtId="0" fontId="26" fillId="12" borderId="30" xfId="0" applyFont="1" applyFill="1" applyBorder="1" applyAlignment="1">
      <alignment horizontal="left" vertical="top"/>
    </xf>
    <xf numFmtId="0" fontId="26" fillId="12" borderId="39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7" fillId="12" borderId="30" xfId="0" applyFont="1" applyFill="1" applyBorder="1" applyAlignment="1">
      <alignment horizontal="left" vertical="top" wrapText="1"/>
    </xf>
    <xf numFmtId="0" fontId="26" fillId="12" borderId="34" xfId="0" applyFont="1" applyFill="1" applyBorder="1" applyAlignment="1">
      <alignment horizontal="center" vertical="center"/>
    </xf>
    <xf numFmtId="0" fontId="26" fillId="12" borderId="30" xfId="0" applyFont="1" applyFill="1" applyBorder="1" applyAlignment="1">
      <alignment horizontal="center" vertical="center"/>
    </xf>
    <xf numFmtId="0" fontId="26" fillId="12" borderId="31" xfId="0" applyFont="1" applyFill="1" applyBorder="1" applyAlignment="1">
      <alignment horizontal="center" vertical="center"/>
    </xf>
    <xf numFmtId="0" fontId="26" fillId="12" borderId="26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 wrapText="1"/>
    </xf>
    <xf numFmtId="0" fontId="26" fillId="12" borderId="40" xfId="0" applyFont="1" applyFill="1" applyBorder="1" applyAlignment="1">
      <alignment horizontal="center" vertical="center" wrapText="1"/>
    </xf>
    <xf numFmtId="0" fontId="27" fillId="12" borderId="30" xfId="0" applyFont="1" applyFill="1" applyBorder="1" applyAlignment="1">
      <alignment horizontal="center" vertical="center"/>
    </xf>
    <xf numFmtId="0" fontId="27" fillId="12" borderId="39" xfId="0" applyFont="1" applyFill="1" applyBorder="1" applyAlignment="1">
      <alignment horizontal="center" vertical="center"/>
    </xf>
    <xf numFmtId="0" fontId="27" fillId="12" borderId="40" xfId="0" applyFont="1" applyFill="1" applyBorder="1" applyAlignment="1">
      <alignment horizontal="center" vertical="center"/>
    </xf>
    <xf numFmtId="0" fontId="27" fillId="12" borderId="31" xfId="0" applyFont="1" applyFill="1" applyBorder="1" applyAlignment="1">
      <alignment horizontal="center" vertical="center"/>
    </xf>
    <xf numFmtId="0" fontId="28" fillId="12" borderId="39" xfId="0" applyFont="1" applyFill="1" applyBorder="1" applyAlignment="1">
      <alignment horizontal="center" vertical="center"/>
    </xf>
    <xf numFmtId="0" fontId="28" fillId="12" borderId="40" xfId="0" applyFont="1" applyFill="1" applyBorder="1" applyAlignment="1">
      <alignment horizontal="center" vertical="center"/>
    </xf>
    <xf numFmtId="0" fontId="28" fillId="12" borderId="26" xfId="0" applyFont="1" applyFill="1" applyBorder="1" applyAlignment="1">
      <alignment horizontal="center" vertical="center"/>
    </xf>
    <xf numFmtId="0" fontId="15" fillId="12" borderId="2" xfId="0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15" fillId="12" borderId="39" xfId="0" applyFont="1" applyFill="1" applyBorder="1" applyAlignment="1">
      <alignment horizontal="center" vertical="center"/>
    </xf>
    <xf numFmtId="0" fontId="15" fillId="0" borderId="50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40" fillId="0" borderId="68" xfId="0" applyFont="1" applyBorder="1" applyAlignment="1">
      <alignment horizontal="left" vertical="center"/>
    </xf>
    <xf numFmtId="164" fontId="26" fillId="3" borderId="39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27" fillId="14" borderId="53" xfId="0" applyFont="1" applyFill="1" applyBorder="1" applyAlignment="1">
      <alignment horizontal="left" vertical="top"/>
    </xf>
    <xf numFmtId="0" fontId="27" fillId="14" borderId="54" xfId="0" applyFont="1" applyFill="1" applyBorder="1" applyAlignment="1">
      <alignment horizontal="left" vertical="top" wrapText="1"/>
    </xf>
    <xf numFmtId="0" fontId="26" fillId="14" borderId="39" xfId="0" applyFont="1" applyFill="1" applyBorder="1" applyAlignment="1">
      <alignment horizontal="center" vertical="center" wrapText="1"/>
    </xf>
    <xf numFmtId="0" fontId="26" fillId="14" borderId="2" xfId="3" applyFont="1" applyFill="1" applyBorder="1" applyAlignment="1" applyProtection="1">
      <alignment horizontal="center" vertical="center"/>
      <protection locked="0"/>
    </xf>
    <xf numFmtId="0" fontId="26" fillId="14" borderId="2" xfId="0" applyFont="1" applyFill="1" applyBorder="1" applyAlignment="1">
      <alignment horizontal="center" vertical="center" wrapText="1"/>
    </xf>
    <xf numFmtId="0" fontId="26" fillId="14" borderId="2" xfId="0" applyFont="1" applyFill="1" applyBorder="1" applyAlignment="1">
      <alignment horizontal="center" vertical="center"/>
    </xf>
    <xf numFmtId="0" fontId="26" fillId="14" borderId="34" xfId="0" applyFont="1" applyFill="1" applyBorder="1" applyAlignment="1">
      <alignment horizontal="center" vertical="center"/>
    </xf>
    <xf numFmtId="0" fontId="26" fillId="14" borderId="25" xfId="0" applyFont="1" applyFill="1" applyBorder="1" applyAlignment="1">
      <alignment horizontal="center" vertical="center"/>
    </xf>
    <xf numFmtId="0" fontId="32" fillId="0" borderId="0" xfId="3" applyFont="1" applyAlignment="1">
      <alignment horizontal="center"/>
    </xf>
    <xf numFmtId="0" fontId="43" fillId="3" borderId="32" xfId="6" applyFont="1" applyFill="1" applyBorder="1" applyAlignment="1">
      <alignment horizontal="center" vertical="center"/>
    </xf>
    <xf numFmtId="0" fontId="43" fillId="3" borderId="35" xfId="6" applyFont="1" applyFill="1" applyBorder="1" applyAlignment="1">
      <alignment horizontal="center" vertical="center"/>
    </xf>
    <xf numFmtId="0" fontId="43" fillId="0" borderId="35" xfId="6" applyFont="1" applyBorder="1" applyAlignment="1">
      <alignment horizontal="center" vertical="center"/>
    </xf>
    <xf numFmtId="0" fontId="43" fillId="3" borderId="35" xfId="9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/>
    </xf>
    <xf numFmtId="0" fontId="6" fillId="3" borderId="13" xfId="9" applyFont="1" applyFill="1" applyBorder="1" applyAlignment="1">
      <alignment horizontal="center" vertical="center"/>
    </xf>
    <xf numFmtId="0" fontId="6" fillId="3" borderId="52" xfId="9" applyFont="1" applyFill="1" applyBorder="1" applyAlignment="1">
      <alignment horizontal="center" vertical="center"/>
    </xf>
    <xf numFmtId="0" fontId="5" fillId="3" borderId="35" xfId="6" applyFont="1" applyFill="1" applyBorder="1" applyAlignment="1">
      <alignment horizontal="center" vertical="center"/>
    </xf>
    <xf numFmtId="0" fontId="6" fillId="0" borderId="13" xfId="9" applyFont="1" applyBorder="1" applyAlignment="1">
      <alignment horizontal="center" vertical="center"/>
    </xf>
    <xf numFmtId="0" fontId="6" fillId="0" borderId="52" xfId="9" applyFont="1" applyBorder="1" applyAlignment="1">
      <alignment horizontal="center" vertical="center"/>
    </xf>
    <xf numFmtId="0" fontId="5" fillId="0" borderId="35" xfId="6" applyFont="1" applyBorder="1" applyAlignment="1">
      <alignment horizontal="center" vertical="center"/>
    </xf>
    <xf numFmtId="0" fontId="6" fillId="0" borderId="36" xfId="9" applyFont="1" applyBorder="1" applyAlignment="1">
      <alignment horizontal="center" vertical="center"/>
    </xf>
    <xf numFmtId="0" fontId="6" fillId="0" borderId="35" xfId="9" applyFont="1" applyBorder="1" applyAlignment="1">
      <alignment horizontal="center" vertical="center"/>
    </xf>
    <xf numFmtId="0" fontId="6" fillId="0" borderId="69" xfId="6" applyFont="1" applyBorder="1" applyAlignment="1">
      <alignment horizontal="center" vertical="center"/>
    </xf>
    <xf numFmtId="164" fontId="6" fillId="0" borderId="13" xfId="3" applyNumberFormat="1" applyFont="1" applyBorder="1" applyAlignment="1" applyProtection="1">
      <alignment horizontal="center" vertical="center"/>
      <protection locked="0"/>
    </xf>
    <xf numFmtId="164" fontId="6" fillId="0" borderId="63" xfId="3" applyNumberFormat="1" applyFont="1" applyBorder="1" applyAlignment="1" applyProtection="1">
      <alignment horizontal="center" vertical="center"/>
      <protection locked="0"/>
    </xf>
    <xf numFmtId="0" fontId="5" fillId="0" borderId="32" xfId="9" applyFont="1" applyBorder="1" applyAlignment="1">
      <alignment horizontal="center" vertical="center"/>
    </xf>
    <xf numFmtId="0" fontId="6" fillId="0" borderId="37" xfId="9" applyFont="1" applyBorder="1" applyAlignment="1">
      <alignment horizontal="center" vertical="center"/>
    </xf>
    <xf numFmtId="0" fontId="6" fillId="0" borderId="63" xfId="9" applyFont="1" applyBorder="1" applyAlignment="1">
      <alignment horizontal="center" vertical="center"/>
    </xf>
    <xf numFmtId="164" fontId="6" fillId="3" borderId="13" xfId="3" applyNumberFormat="1" applyFont="1" applyFill="1" applyBorder="1" applyAlignment="1" applyProtection="1">
      <alignment horizontal="center" vertical="center"/>
      <protection locked="0"/>
    </xf>
    <xf numFmtId="164" fontId="6" fillId="3" borderId="52" xfId="3" applyNumberFormat="1" applyFont="1" applyFill="1" applyBorder="1" applyAlignment="1" applyProtection="1">
      <alignment horizontal="center" vertical="center"/>
      <protection locked="0"/>
    </xf>
    <xf numFmtId="0" fontId="6" fillId="3" borderId="37" xfId="9" applyFont="1" applyFill="1" applyBorder="1" applyAlignment="1">
      <alignment horizontal="center" vertical="center"/>
    </xf>
    <xf numFmtId="0" fontId="6" fillId="3" borderId="60" xfId="9" applyFont="1" applyFill="1" applyBorder="1" applyAlignment="1">
      <alignment horizontal="center" vertical="center"/>
    </xf>
    <xf numFmtId="0" fontId="5" fillId="3" borderId="32" xfId="6" applyFont="1" applyFill="1" applyBorder="1" applyAlignment="1">
      <alignment horizontal="center" vertical="center"/>
    </xf>
    <xf numFmtId="0" fontId="6" fillId="3" borderId="63" xfId="9" applyFont="1" applyFill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0" fillId="3" borderId="52" xfId="0" applyFont="1" applyFill="1" applyBorder="1" applyAlignment="1">
      <alignment horizontal="center" vertical="center"/>
    </xf>
    <xf numFmtId="0" fontId="50" fillId="3" borderId="38" xfId="0" applyFont="1" applyFill="1" applyBorder="1" applyAlignment="1">
      <alignment horizontal="center" vertical="center"/>
    </xf>
    <xf numFmtId="0" fontId="50" fillId="3" borderId="37" xfId="0" applyFont="1" applyFill="1" applyBorder="1" applyAlignment="1">
      <alignment horizontal="center" vertical="center"/>
    </xf>
    <xf numFmtId="0" fontId="50" fillId="3" borderId="12" xfId="0" applyFont="1" applyFill="1" applyBorder="1" applyAlignment="1">
      <alignment horizontal="center" vertical="center"/>
    </xf>
    <xf numFmtId="0" fontId="50" fillId="3" borderId="19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horizontal="center" vertical="center"/>
    </xf>
    <xf numFmtId="0" fontId="29" fillId="3" borderId="38" xfId="0" applyFont="1" applyFill="1" applyBorder="1" applyAlignment="1">
      <alignment horizontal="center" vertical="center"/>
    </xf>
    <xf numFmtId="0" fontId="50" fillId="3" borderId="63" xfId="0" applyFont="1" applyFill="1" applyBorder="1" applyAlignment="1">
      <alignment horizontal="center" vertical="center"/>
    </xf>
    <xf numFmtId="0" fontId="50" fillId="3" borderId="15" xfId="0" applyFont="1" applyFill="1" applyBorder="1" applyAlignment="1">
      <alignment horizontal="center" vertical="center"/>
    </xf>
    <xf numFmtId="0" fontId="50" fillId="3" borderId="13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50" fillId="3" borderId="18" xfId="0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15" fillId="0" borderId="35" xfId="3" applyFont="1" applyBorder="1" applyAlignment="1" applyProtection="1">
      <alignment horizontal="center" vertical="center"/>
      <protection locked="0"/>
    </xf>
    <xf numFmtId="0" fontId="26" fillId="0" borderId="63" xfId="0" applyFont="1" applyBorder="1" applyAlignment="1">
      <alignment horizontal="center" vertical="center"/>
    </xf>
    <xf numFmtId="0" fontId="15" fillId="3" borderId="62" xfId="3" applyFont="1" applyFill="1" applyBorder="1" applyAlignment="1" applyProtection="1">
      <alignment horizontal="center" vertical="center"/>
      <protection locked="0"/>
    </xf>
    <xf numFmtId="0" fontId="44" fillId="0" borderId="33" xfId="9" applyFont="1" applyBorder="1" applyAlignment="1">
      <alignment horizontal="center" vertical="center"/>
    </xf>
    <xf numFmtId="3" fontId="6" fillId="3" borderId="0" xfId="9" applyNumberFormat="1" applyFont="1" applyFill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41" fillId="3" borderId="51" xfId="0" applyFont="1" applyFill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41" fillId="3" borderId="49" xfId="9" applyFont="1" applyFill="1" applyBorder="1" applyAlignment="1">
      <alignment horizontal="center" vertical="center"/>
    </xf>
    <xf numFmtId="0" fontId="41" fillId="3" borderId="61" xfId="9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3" borderId="36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50" fillId="3" borderId="42" xfId="0" applyFont="1" applyFill="1" applyBorder="1" applyAlignment="1">
      <alignment horizontal="center" vertical="center"/>
    </xf>
    <xf numFmtId="0" fontId="29" fillId="3" borderId="37" xfId="0" applyFont="1" applyFill="1" applyBorder="1" applyAlignment="1">
      <alignment horizontal="center" vertical="center"/>
    </xf>
    <xf numFmtId="0" fontId="29" fillId="3" borderId="38" xfId="0" applyFont="1" applyFill="1" applyBorder="1" applyAlignment="1">
      <alignment horizontal="center" vertical="top"/>
    </xf>
    <xf numFmtId="0" fontId="29" fillId="3" borderId="47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0" fillId="3" borderId="43" xfId="0" applyFont="1" applyFill="1" applyBorder="1" applyAlignment="1">
      <alignment horizontal="center" vertical="center"/>
    </xf>
    <xf numFmtId="0" fontId="29" fillId="3" borderId="46" xfId="0" applyFont="1" applyFill="1" applyBorder="1" applyAlignment="1">
      <alignment horizontal="center" vertical="top"/>
    </xf>
    <xf numFmtId="0" fontId="29" fillId="3" borderId="15" xfId="0" applyFont="1" applyFill="1" applyBorder="1" applyAlignment="1">
      <alignment horizontal="center" vertical="top"/>
    </xf>
    <xf numFmtId="0" fontId="29" fillId="0" borderId="38" xfId="0" applyFont="1" applyBorder="1" applyAlignment="1">
      <alignment horizontal="center" vertical="center"/>
    </xf>
    <xf numFmtId="0" fontId="29" fillId="3" borderId="72" xfId="0" applyFont="1" applyFill="1" applyBorder="1" applyAlignment="1">
      <alignment horizontal="center" vertical="top"/>
    </xf>
    <xf numFmtId="0" fontId="27" fillId="12" borderId="25" xfId="0" applyFont="1" applyFill="1" applyBorder="1" applyAlignment="1">
      <alignment horizontal="left" vertical="center"/>
    </xf>
    <xf numFmtId="0" fontId="26" fillId="8" borderId="25" xfId="3" applyFont="1" applyFill="1" applyBorder="1" applyAlignment="1" applyProtection="1">
      <alignment horizontal="center" vertical="center"/>
      <protection locked="0"/>
    </xf>
    <xf numFmtId="3" fontId="5" fillId="8" borderId="25" xfId="0" applyNumberFormat="1" applyFont="1" applyFill="1" applyBorder="1" applyAlignment="1">
      <alignment horizontal="center" vertical="center"/>
    </xf>
    <xf numFmtId="3" fontId="6" fillId="0" borderId="59" xfId="9" applyNumberFormat="1" applyFont="1" applyBorder="1" applyAlignment="1">
      <alignment horizontal="center" vertical="center"/>
    </xf>
    <xf numFmtId="0" fontId="41" fillId="3" borderId="0" xfId="9" applyFont="1" applyFill="1" applyAlignment="1">
      <alignment horizontal="center" vertical="center"/>
    </xf>
    <xf numFmtId="0" fontId="6" fillId="0" borderId="73" xfId="9" applyFont="1" applyBorder="1" applyAlignment="1">
      <alignment horizontal="center" vertical="center"/>
    </xf>
    <xf numFmtId="0" fontId="6" fillId="0" borderId="74" xfId="9" applyFont="1" applyBorder="1" applyAlignment="1">
      <alignment horizontal="center" vertical="center"/>
    </xf>
    <xf numFmtId="0" fontId="6" fillId="0" borderId="75" xfId="9" applyFont="1" applyBorder="1" applyAlignment="1">
      <alignment horizontal="center" vertical="center"/>
    </xf>
    <xf numFmtId="0" fontId="6" fillId="0" borderId="32" xfId="9" applyFont="1" applyBorder="1" applyAlignment="1">
      <alignment horizontal="center" vertical="center"/>
    </xf>
    <xf numFmtId="0" fontId="41" fillId="3" borderId="68" xfId="9" applyFont="1" applyFill="1" applyBorder="1" applyAlignment="1">
      <alignment horizontal="center" vertical="center"/>
    </xf>
    <xf numFmtId="0" fontId="43" fillId="3" borderId="50" xfId="6" applyFont="1" applyFill="1" applyBorder="1" applyAlignment="1">
      <alignment horizontal="center" vertical="center"/>
    </xf>
    <xf numFmtId="0" fontId="49" fillId="3" borderId="68" xfId="6" applyFont="1" applyFill="1" applyBorder="1" applyAlignment="1">
      <alignment horizontal="center" vertical="center"/>
    </xf>
    <xf numFmtId="0" fontId="6" fillId="8" borderId="35" xfId="9" applyFont="1" applyFill="1" applyBorder="1" applyAlignment="1">
      <alignment horizontal="center" vertical="center"/>
    </xf>
    <xf numFmtId="3" fontId="6" fillId="8" borderId="62" xfId="9" applyNumberFormat="1" applyFont="1" applyFill="1" applyBorder="1" applyAlignment="1">
      <alignment horizontal="center" vertical="center"/>
    </xf>
    <xf numFmtId="3" fontId="6" fillId="8" borderId="71" xfId="9" applyNumberFormat="1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6" fillId="14" borderId="25" xfId="3" applyFont="1" applyFill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26" fillId="14" borderId="30" xfId="3" applyFont="1" applyFill="1" applyBorder="1" applyAlignment="1" applyProtection="1">
      <alignment horizontal="center" vertical="center"/>
      <protection locked="0"/>
    </xf>
    <xf numFmtId="0" fontId="26" fillId="14" borderId="30" xfId="0" applyFont="1" applyFill="1" applyBorder="1" applyAlignment="1">
      <alignment horizontal="center" vertical="center"/>
    </xf>
    <xf numFmtId="0" fontId="47" fillId="9" borderId="16" xfId="6" applyFont="1" applyFill="1" applyBorder="1" applyAlignment="1">
      <alignment horizontal="center" vertical="center"/>
    </xf>
    <xf numFmtId="0" fontId="47" fillId="11" borderId="16" xfId="6" applyFont="1" applyFill="1" applyBorder="1" applyAlignment="1">
      <alignment horizontal="center" vertical="center"/>
    </xf>
    <xf numFmtId="0" fontId="47" fillId="11" borderId="4" xfId="6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0" fontId="15" fillId="10" borderId="5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70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0" fontId="15" fillId="11" borderId="52" xfId="0" applyFont="1" applyFill="1" applyBorder="1" applyAlignment="1">
      <alignment horizontal="center" vertical="center"/>
    </xf>
    <xf numFmtId="0" fontId="15" fillId="11" borderId="76" xfId="0" applyFont="1" applyFill="1" applyBorder="1" applyAlignment="1">
      <alignment horizontal="center" vertical="center"/>
    </xf>
    <xf numFmtId="0" fontId="15" fillId="11" borderId="55" xfId="0" applyFont="1" applyFill="1" applyBorder="1" applyAlignment="1">
      <alignment horizontal="center" vertical="center"/>
    </xf>
    <xf numFmtId="0" fontId="15" fillId="3" borderId="51" xfId="0" applyFont="1" applyFill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5" fillId="15" borderId="37" xfId="0" applyFont="1" applyFill="1" applyBorder="1" applyAlignment="1">
      <alignment horizontal="center" vertical="center"/>
    </xf>
    <xf numFmtId="0" fontId="15" fillId="15" borderId="35" xfId="0" applyFont="1" applyFill="1" applyBorder="1" applyAlignment="1">
      <alignment horizontal="center" vertical="center" wrapText="1"/>
    </xf>
    <xf numFmtId="0" fontId="15" fillId="15" borderId="51" xfId="0" applyFont="1" applyFill="1" applyBorder="1" applyAlignment="1">
      <alignment horizontal="center" vertical="center" wrapText="1"/>
    </xf>
    <xf numFmtId="0" fontId="15" fillId="15" borderId="57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15" fillId="16" borderId="35" xfId="0" applyFont="1" applyFill="1" applyBorder="1" applyAlignment="1">
      <alignment horizontal="center" vertical="center" wrapText="1"/>
    </xf>
    <xf numFmtId="0" fontId="15" fillId="16" borderId="51" xfId="0" applyFont="1" applyFill="1" applyBorder="1" applyAlignment="1">
      <alignment horizontal="center" vertical="center" wrapText="1"/>
    </xf>
    <xf numFmtId="0" fontId="15" fillId="16" borderId="57" xfId="0" applyFont="1" applyFill="1" applyBorder="1" applyAlignment="1">
      <alignment horizontal="center" vertical="center"/>
    </xf>
    <xf numFmtId="0" fontId="15" fillId="17" borderId="13" xfId="0" applyFont="1" applyFill="1" applyBorder="1" applyAlignment="1">
      <alignment horizontal="center" vertical="center"/>
    </xf>
    <xf numFmtId="0" fontId="15" fillId="17" borderId="12" xfId="0" applyFont="1" applyFill="1" applyBorder="1" applyAlignment="1">
      <alignment horizontal="center" vertical="center"/>
    </xf>
    <xf numFmtId="0" fontId="15" fillId="7" borderId="35" xfId="0" applyFont="1" applyFill="1" applyBorder="1" applyAlignment="1">
      <alignment horizontal="center" vertical="center" wrapText="1"/>
    </xf>
    <xf numFmtId="0" fontId="15" fillId="7" borderId="57" xfId="0" applyFont="1" applyFill="1" applyBorder="1" applyAlignment="1">
      <alignment horizontal="center" vertical="center"/>
    </xf>
    <xf numFmtId="0" fontId="15" fillId="18" borderId="51" xfId="0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/>
    </xf>
    <xf numFmtId="0" fontId="15" fillId="18" borderId="35" xfId="0" applyFont="1" applyFill="1" applyBorder="1" applyAlignment="1">
      <alignment horizontal="center" vertical="center"/>
    </xf>
    <xf numFmtId="0" fontId="15" fillId="18" borderId="57" xfId="0" applyFont="1" applyFill="1" applyBorder="1" applyAlignment="1">
      <alignment horizontal="center" vertical="center"/>
    </xf>
    <xf numFmtId="0" fontId="15" fillId="19" borderId="51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/>
    </xf>
    <xf numFmtId="0" fontId="15" fillId="19" borderId="35" xfId="0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/>
    </xf>
    <xf numFmtId="0" fontId="27" fillId="14" borderId="25" xfId="0" applyFont="1" applyFill="1" applyBorder="1" applyAlignment="1">
      <alignment horizontal="left" vertical="top"/>
    </xf>
    <xf numFmtId="0" fontId="27" fillId="14" borderId="30" xfId="0" applyFont="1" applyFill="1" applyBorder="1" applyAlignment="1">
      <alignment horizontal="left" vertical="top" wrapText="1"/>
    </xf>
    <xf numFmtId="0" fontId="26" fillId="14" borderId="53" xfId="0" applyFont="1" applyFill="1" applyBorder="1" applyAlignment="1">
      <alignment horizontal="center" vertical="center"/>
    </xf>
    <xf numFmtId="0" fontId="27" fillId="20" borderId="25" xfId="0" applyFont="1" applyFill="1" applyBorder="1" applyAlignment="1">
      <alignment horizontal="left" vertical="top"/>
    </xf>
    <xf numFmtId="0" fontId="27" fillId="20" borderId="30" xfId="0" applyFont="1" applyFill="1" applyBorder="1" applyAlignment="1">
      <alignment horizontal="left" vertical="top" wrapText="1"/>
    </xf>
    <xf numFmtId="0" fontId="26" fillId="20" borderId="39" xfId="0" applyFont="1" applyFill="1" applyBorder="1" applyAlignment="1">
      <alignment horizontal="center" vertical="center" wrapText="1"/>
    </xf>
    <xf numFmtId="0" fontId="26" fillId="20" borderId="2" xfId="0" applyFont="1" applyFill="1" applyBorder="1" applyAlignment="1">
      <alignment horizontal="center" vertical="center" wrapText="1"/>
    </xf>
    <xf numFmtId="0" fontId="26" fillId="20" borderId="40" xfId="0" applyFont="1" applyFill="1" applyBorder="1" applyAlignment="1">
      <alignment horizontal="center" vertical="center" wrapText="1"/>
    </xf>
    <xf numFmtId="0" fontId="26" fillId="20" borderId="31" xfId="0" applyFont="1" applyFill="1" applyBorder="1" applyAlignment="1">
      <alignment horizontal="center" vertical="center"/>
    </xf>
    <xf numFmtId="0" fontId="27" fillId="20" borderId="30" xfId="0" applyFont="1" applyFill="1" applyBorder="1" applyAlignment="1">
      <alignment horizontal="center" vertical="center"/>
    </xf>
    <xf numFmtId="0" fontId="26" fillId="20" borderId="30" xfId="0" applyFont="1" applyFill="1" applyBorder="1" applyAlignment="1">
      <alignment horizontal="center" vertical="center"/>
    </xf>
    <xf numFmtId="0" fontId="26" fillId="20" borderId="26" xfId="0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 vertical="center"/>
    </xf>
    <xf numFmtId="0" fontId="27" fillId="20" borderId="34" xfId="0" applyFont="1" applyFill="1" applyBorder="1" applyAlignment="1">
      <alignment horizontal="center" vertical="center"/>
    </xf>
    <xf numFmtId="0" fontId="27" fillId="20" borderId="39" xfId="0" applyFont="1" applyFill="1" applyBorder="1" applyAlignment="1">
      <alignment horizontal="center" vertical="center"/>
    </xf>
    <xf numFmtId="0" fontId="26" fillId="20" borderId="40" xfId="0" applyFont="1" applyFill="1" applyBorder="1" applyAlignment="1">
      <alignment horizontal="center" vertical="center"/>
    </xf>
    <xf numFmtId="0" fontId="26" fillId="20" borderId="39" xfId="0" applyFont="1" applyFill="1" applyBorder="1" applyAlignment="1">
      <alignment horizontal="center" vertical="center"/>
    </xf>
    <xf numFmtId="0" fontId="27" fillId="20" borderId="40" xfId="0" applyFont="1" applyFill="1" applyBorder="1" applyAlignment="1">
      <alignment horizontal="center" vertical="center"/>
    </xf>
    <xf numFmtId="0" fontId="27" fillId="20" borderId="31" xfId="0" applyFont="1" applyFill="1" applyBorder="1" applyAlignment="1">
      <alignment horizontal="center" vertical="center"/>
    </xf>
    <xf numFmtId="0" fontId="27" fillId="20" borderId="26" xfId="0" applyFont="1" applyFill="1" applyBorder="1" applyAlignment="1">
      <alignment horizontal="center" vertical="center"/>
    </xf>
    <xf numFmtId="0" fontId="26" fillId="20" borderId="34" xfId="0" applyFont="1" applyFill="1" applyBorder="1" applyAlignment="1">
      <alignment horizontal="center" vertical="center"/>
    </xf>
    <xf numFmtId="0" fontId="26" fillId="21" borderId="25" xfId="0" applyFont="1" applyFill="1" applyBorder="1" applyAlignment="1">
      <alignment horizontal="center" vertical="top"/>
    </xf>
    <xf numFmtId="0" fontId="26" fillId="21" borderId="30" xfId="0" applyFont="1" applyFill="1" applyBorder="1" applyAlignment="1">
      <alignment horizontal="left" vertical="top" wrapText="1"/>
    </xf>
    <xf numFmtId="3" fontId="26" fillId="21" borderId="39" xfId="0" applyNumberFormat="1" applyFont="1" applyFill="1" applyBorder="1" applyAlignment="1">
      <alignment horizontal="center" vertical="center"/>
    </xf>
    <xf numFmtId="3" fontId="26" fillId="21" borderId="25" xfId="0" applyNumberFormat="1" applyFont="1" applyFill="1" applyBorder="1" applyAlignment="1">
      <alignment horizontal="center" vertical="center"/>
    </xf>
    <xf numFmtId="3" fontId="26" fillId="21" borderId="30" xfId="0" applyNumberFormat="1" applyFont="1" applyFill="1" applyBorder="1" applyAlignment="1">
      <alignment horizontal="center" vertical="center"/>
    </xf>
    <xf numFmtId="0" fontId="26" fillId="14" borderId="25" xfId="0" applyFont="1" applyFill="1" applyBorder="1" applyAlignment="1">
      <alignment horizontal="center" vertical="top"/>
    </xf>
    <xf numFmtId="0" fontId="26" fillId="14" borderId="30" xfId="0" applyFont="1" applyFill="1" applyBorder="1" applyAlignment="1">
      <alignment horizontal="left" vertical="top" wrapText="1"/>
    </xf>
    <xf numFmtId="3" fontId="26" fillId="14" borderId="39" xfId="0" applyNumberFormat="1" applyFont="1" applyFill="1" applyBorder="1" applyAlignment="1">
      <alignment horizontal="center" vertical="center"/>
    </xf>
    <xf numFmtId="3" fontId="26" fillId="14" borderId="25" xfId="0" applyNumberFormat="1" applyFont="1" applyFill="1" applyBorder="1" applyAlignment="1">
      <alignment horizontal="center" vertical="center"/>
    </xf>
    <xf numFmtId="3" fontId="26" fillId="14" borderId="30" xfId="0" applyNumberFormat="1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5" fillId="3" borderId="64" xfId="0" applyFont="1" applyFill="1" applyBorder="1" applyAlignment="1">
      <alignment horizontal="left" vertical="top"/>
    </xf>
    <xf numFmtId="0" fontId="15" fillId="3" borderId="50" xfId="0" applyFont="1" applyFill="1" applyBorder="1" applyAlignment="1">
      <alignment horizontal="left" vertical="top" wrapText="1"/>
    </xf>
    <xf numFmtId="0" fontId="26" fillId="3" borderId="9" xfId="3" applyFont="1" applyFill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/>
    </xf>
    <xf numFmtId="0" fontId="26" fillId="8" borderId="54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13" borderId="32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26" fillId="3" borderId="41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left" vertical="top"/>
    </xf>
    <xf numFmtId="0" fontId="15" fillId="3" borderId="35" xfId="0" applyFont="1" applyFill="1" applyBorder="1" applyAlignment="1">
      <alignment horizontal="left" vertical="top" wrapText="1"/>
    </xf>
    <xf numFmtId="0" fontId="26" fillId="15" borderId="16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 applyProtection="1">
      <alignment horizontal="center" vertical="center"/>
      <protection locked="0"/>
    </xf>
    <xf numFmtId="0" fontId="26" fillId="3" borderId="14" xfId="0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11" borderId="16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4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left" vertical="top"/>
    </xf>
    <xf numFmtId="0" fontId="15" fillId="3" borderId="32" xfId="0" applyFont="1" applyFill="1" applyBorder="1" applyAlignment="1">
      <alignment horizontal="left" vertical="top" wrapText="1"/>
    </xf>
    <xf numFmtId="0" fontId="26" fillId="15" borderId="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11" borderId="4" xfId="0" applyFont="1" applyFill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3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16" borderId="16" xfId="0" applyFont="1" applyFill="1" applyBorder="1" applyAlignment="1">
      <alignment horizontal="center" vertical="center"/>
    </xf>
    <xf numFmtId="0" fontId="26" fillId="0" borderId="1" xfId="3" applyFont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5" fillId="0" borderId="1" xfId="3" applyFont="1" applyBorder="1" applyAlignment="1" applyProtection="1">
      <alignment horizontal="center" vertical="center"/>
      <protection locked="0"/>
    </xf>
    <xf numFmtId="0" fontId="15" fillId="8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13" borderId="32" xfId="0" applyFont="1" applyFill="1" applyBorder="1" applyAlignment="1">
      <alignment horizontal="center" vertical="center"/>
    </xf>
    <xf numFmtId="0" fontId="15" fillId="18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26" fillId="0" borderId="6" xfId="3" applyFont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6" fillId="8" borderId="3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3" borderId="70" xfId="0" applyFont="1" applyFill="1" applyBorder="1" applyAlignment="1">
      <alignment horizontal="left" vertical="top"/>
    </xf>
    <xf numFmtId="0" fontId="15" fillId="3" borderId="51" xfId="0" applyFont="1" applyFill="1" applyBorder="1" applyAlignment="1">
      <alignment horizontal="left" vertical="top" wrapText="1"/>
    </xf>
    <xf numFmtId="0" fontId="26" fillId="0" borderId="27" xfId="0" applyFont="1" applyBorder="1" applyAlignment="1">
      <alignment horizontal="center" vertical="center" wrapText="1"/>
    </xf>
    <xf numFmtId="0" fontId="26" fillId="0" borderId="5" xfId="3" applyFont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66" xfId="0" applyFont="1" applyFill="1" applyBorder="1" applyAlignment="1">
      <alignment horizontal="left" vertical="top"/>
    </xf>
    <xf numFmtId="0" fontId="15" fillId="3" borderId="57" xfId="0" applyFont="1" applyFill="1" applyBorder="1" applyAlignment="1">
      <alignment horizontal="left" vertical="top" wrapText="1"/>
    </xf>
    <xf numFmtId="0" fontId="15" fillId="18" borderId="44" xfId="0" applyFont="1" applyFill="1" applyBorder="1" applyAlignment="1">
      <alignment horizontal="center" vertical="center" wrapText="1"/>
    </xf>
    <xf numFmtId="0" fontId="26" fillId="0" borderId="43" xfId="3" applyFont="1" applyBorder="1" applyAlignment="1" applyProtection="1">
      <alignment horizontal="center" vertical="center"/>
      <protection locked="0"/>
    </xf>
    <xf numFmtId="0" fontId="26" fillId="0" borderId="43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26" fillId="8" borderId="57" xfId="0" applyFont="1" applyFill="1" applyBorder="1" applyAlignment="1">
      <alignment horizontal="center" vertical="center"/>
    </xf>
    <xf numFmtId="0" fontId="26" fillId="3" borderId="56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13" borderId="68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11" borderId="44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/>
    </xf>
    <xf numFmtId="0" fontId="26" fillId="3" borderId="45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15" fillId="3" borderId="50" xfId="3" applyFont="1" applyFill="1" applyBorder="1" applyAlignment="1" applyProtection="1">
      <alignment horizontal="center" vertical="center"/>
      <protection locked="0"/>
    </xf>
    <xf numFmtId="0" fontId="15" fillId="3" borderId="28" xfId="0" applyFont="1" applyFill="1" applyBorder="1" applyAlignment="1">
      <alignment horizontal="left" vertical="top"/>
    </xf>
    <xf numFmtId="0" fontId="15" fillId="8" borderId="51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15" fillId="8" borderId="71" xfId="0" applyFont="1" applyFill="1" applyBorder="1" applyAlignment="1">
      <alignment horizontal="center" vertical="center" wrapText="1"/>
    </xf>
    <xf numFmtId="0" fontId="15" fillId="3" borderId="33" xfId="3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11" borderId="36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47" xfId="0" applyFont="1" applyFill="1" applyBorder="1" applyAlignment="1">
      <alignment horizontal="center" vertical="center"/>
    </xf>
    <xf numFmtId="0" fontId="6" fillId="11" borderId="1" xfId="6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15" fillId="3" borderId="58" xfId="0" applyFont="1" applyFill="1" applyBorder="1" applyAlignment="1">
      <alignment horizontal="left" vertical="top"/>
    </xf>
    <xf numFmtId="0" fontId="15" fillId="3" borderId="64" xfId="0" applyFont="1" applyFill="1" applyBorder="1" applyAlignment="1">
      <alignment horizontal="left" vertical="top" wrapText="1"/>
    </xf>
    <xf numFmtId="0" fontId="26" fillId="16" borderId="10" xfId="0" applyFont="1" applyFill="1" applyBorder="1" applyAlignment="1">
      <alignment horizontal="center" vertical="center" wrapText="1"/>
    </xf>
    <xf numFmtId="0" fontId="15" fillId="3" borderId="9" xfId="3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7" xfId="3" applyFont="1" applyFill="1" applyBorder="1" applyAlignment="1" applyProtection="1">
      <alignment horizontal="center" vertical="center"/>
      <protection locked="0"/>
    </xf>
    <xf numFmtId="0" fontId="15" fillId="11" borderId="4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/>
    </xf>
    <xf numFmtId="0" fontId="15" fillId="3" borderId="1" xfId="0" applyFont="1" applyFill="1" applyBorder="1"/>
    <xf numFmtId="0" fontId="15" fillId="3" borderId="19" xfId="0" applyFont="1" applyFill="1" applyBorder="1" applyAlignment="1">
      <alignment horizontal="left" vertical="top"/>
    </xf>
    <xf numFmtId="0" fontId="15" fillId="3" borderId="62" xfId="0" applyFont="1" applyFill="1" applyBorder="1" applyAlignment="1">
      <alignment horizontal="left" vertical="top" wrapText="1"/>
    </xf>
    <xf numFmtId="0" fontId="15" fillId="17" borderId="37" xfId="0" applyFont="1" applyFill="1" applyBorder="1" applyAlignment="1">
      <alignment horizontal="center" vertical="center" wrapText="1"/>
    </xf>
    <xf numFmtId="0" fontId="15" fillId="3" borderId="12" xfId="3" applyFont="1" applyFill="1" applyBorder="1" applyAlignment="1" applyProtection="1">
      <alignment horizontal="center" vertical="center"/>
      <protection locked="0"/>
    </xf>
    <xf numFmtId="0" fontId="26" fillId="3" borderId="37" xfId="0" applyFont="1" applyFill="1" applyBorder="1" applyAlignment="1">
      <alignment horizontal="center" vertical="center" wrapText="1"/>
    </xf>
    <xf numFmtId="0" fontId="26" fillId="3" borderId="12" xfId="3" applyFont="1" applyFill="1" applyBorder="1" applyAlignment="1" applyProtection="1">
      <alignment horizontal="center" vertical="center"/>
      <protection locked="0"/>
    </xf>
    <xf numFmtId="0" fontId="15" fillId="8" borderId="19" xfId="0" applyFont="1" applyFill="1" applyBorder="1" applyAlignment="1">
      <alignment horizontal="center" vertical="center"/>
    </xf>
    <xf numFmtId="0" fontId="26" fillId="3" borderId="32" xfId="3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>
      <alignment horizontal="left" vertical="top" wrapText="1"/>
    </xf>
    <xf numFmtId="0" fontId="26" fillId="3" borderId="13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/>
    </xf>
    <xf numFmtId="0" fontId="26" fillId="3" borderId="35" xfId="3" applyFont="1" applyFill="1" applyBorder="1" applyAlignment="1" applyProtection="1">
      <alignment horizontal="center" vertical="center"/>
      <protection locked="0"/>
    </xf>
    <xf numFmtId="0" fontId="15" fillId="3" borderId="70" xfId="0" applyFont="1" applyFill="1" applyBorder="1" applyAlignment="1">
      <alignment horizontal="left" vertical="top" wrapText="1"/>
    </xf>
    <xf numFmtId="0" fontId="26" fillId="17" borderId="49" xfId="0" applyFont="1" applyFill="1" applyBorder="1" applyAlignment="1">
      <alignment horizontal="center" vertical="center" wrapText="1"/>
    </xf>
    <xf numFmtId="0" fontId="26" fillId="3" borderId="6" xfId="3" applyFont="1" applyFill="1" applyBorder="1" applyAlignment="1" applyProtection="1">
      <alignment horizontal="center" vertical="center"/>
      <protection locked="0"/>
    </xf>
    <xf numFmtId="0" fontId="26" fillId="3" borderId="6" xfId="0" applyFont="1" applyFill="1" applyBorder="1" applyAlignment="1">
      <alignment horizontal="center" vertical="center"/>
    </xf>
    <xf numFmtId="0" fontId="26" fillId="3" borderId="72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26" fillId="3" borderId="33" xfId="3" applyFont="1" applyFill="1" applyBorder="1" applyAlignment="1" applyProtection="1">
      <alignment horizontal="center" vertical="center"/>
      <protection locked="0"/>
    </xf>
    <xf numFmtId="0" fontId="15" fillId="3" borderId="33" xfId="0" applyFont="1" applyFill="1" applyBorder="1" applyAlignment="1">
      <alignment horizontal="center" vertical="center"/>
    </xf>
    <xf numFmtId="0" fontId="15" fillId="8" borderId="0" xfId="0" applyFont="1" applyFill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/>
    </xf>
    <xf numFmtId="0" fontId="15" fillId="3" borderId="68" xfId="0" applyFont="1" applyFill="1" applyBorder="1" applyAlignment="1">
      <alignment horizontal="center" vertical="center"/>
    </xf>
    <xf numFmtId="0" fontId="15" fillId="3" borderId="72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4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19" borderId="10" xfId="0" applyFont="1" applyFill="1" applyBorder="1" applyAlignment="1">
      <alignment horizontal="center" vertical="center" wrapText="1"/>
    </xf>
    <xf numFmtId="0" fontId="26" fillId="19" borderId="49" xfId="0" applyFont="1" applyFill="1" applyBorder="1" applyAlignment="1">
      <alignment horizontal="center" vertical="center" wrapText="1"/>
    </xf>
    <xf numFmtId="0" fontId="15" fillId="3" borderId="72" xfId="0" applyFont="1" applyFill="1" applyBorder="1" applyAlignment="1">
      <alignment horizontal="center" vertical="top"/>
    </xf>
    <xf numFmtId="0" fontId="15" fillId="10" borderId="1" xfId="0" applyFont="1" applyFill="1" applyBorder="1" applyAlignment="1">
      <alignment horizontal="center" vertical="center" wrapText="1"/>
    </xf>
    <xf numFmtId="0" fontId="26" fillId="11" borderId="39" xfId="0" applyFont="1" applyFill="1" applyBorder="1" applyAlignment="1">
      <alignment horizontal="center" textRotation="90" wrapText="1"/>
    </xf>
    <xf numFmtId="0" fontId="26" fillId="11" borderId="2" xfId="0" applyFont="1" applyFill="1" applyBorder="1" applyAlignment="1">
      <alignment horizontal="center" textRotation="90" wrapText="1"/>
    </xf>
    <xf numFmtId="0" fontId="5" fillId="11" borderId="2" xfId="0" applyFont="1" applyFill="1" applyBorder="1" applyAlignment="1">
      <alignment horizontal="center" textRotation="90" wrapText="1"/>
    </xf>
    <xf numFmtId="0" fontId="26" fillId="11" borderId="40" xfId="0" applyFont="1" applyFill="1" applyBorder="1" applyAlignment="1">
      <alignment horizontal="center" textRotation="90" wrapText="1"/>
    </xf>
    <xf numFmtId="0" fontId="26" fillId="11" borderId="43" xfId="0" applyFont="1" applyFill="1" applyBorder="1" applyAlignment="1">
      <alignment horizontal="center" textRotation="90" wrapText="1"/>
    </xf>
    <xf numFmtId="0" fontId="26" fillId="11" borderId="56" xfId="0" applyFont="1" applyFill="1" applyBorder="1" applyAlignment="1">
      <alignment horizontal="center" textRotation="90" wrapText="1"/>
    </xf>
    <xf numFmtId="0" fontId="26" fillId="11" borderId="45" xfId="0" applyFont="1" applyFill="1" applyBorder="1" applyAlignment="1">
      <alignment horizontal="center" textRotation="90" wrapText="1"/>
    </xf>
    <xf numFmtId="0" fontId="5" fillId="11" borderId="46" xfId="0" applyFont="1" applyFill="1" applyBorder="1" applyAlignment="1">
      <alignment horizontal="center" textRotation="90" wrapText="1"/>
    </xf>
    <xf numFmtId="0" fontId="26" fillId="11" borderId="66" xfId="0" applyFont="1" applyFill="1" applyBorder="1" applyAlignment="1">
      <alignment horizontal="center" textRotation="90" wrapText="1"/>
    </xf>
    <xf numFmtId="0" fontId="26" fillId="11" borderId="46" xfId="0" applyFont="1" applyFill="1" applyBorder="1" applyAlignment="1">
      <alignment horizontal="center" textRotation="90" wrapText="1"/>
    </xf>
    <xf numFmtId="0" fontId="5" fillId="11" borderId="39" xfId="0" applyFont="1" applyFill="1" applyBorder="1" applyAlignment="1">
      <alignment horizontal="center" textRotation="90" wrapText="1"/>
    </xf>
    <xf numFmtId="0" fontId="5" fillId="11" borderId="40" xfId="0" applyFont="1" applyFill="1" applyBorder="1" applyAlignment="1">
      <alignment horizontal="center" textRotation="90" wrapText="1"/>
    </xf>
    <xf numFmtId="0" fontId="15" fillId="11" borderId="48" xfId="0" applyFont="1" applyFill="1" applyBorder="1" applyAlignment="1">
      <alignment horizontal="center" vertical="center" wrapText="1"/>
    </xf>
    <xf numFmtId="0" fontId="15" fillId="11" borderId="55" xfId="0" applyFont="1" applyFill="1" applyBorder="1" applyAlignment="1">
      <alignment horizontal="center" vertical="center" wrapText="1"/>
    </xf>
    <xf numFmtId="0" fontId="6" fillId="11" borderId="66" xfId="0" applyFont="1" applyFill="1" applyBorder="1" applyAlignment="1">
      <alignment horizontal="center" vertical="center" textRotation="90" wrapText="1"/>
    </xf>
    <xf numFmtId="0" fontId="6" fillId="11" borderId="56" xfId="0" applyFont="1" applyFill="1" applyBorder="1" applyAlignment="1">
      <alignment horizontal="center" vertical="center" textRotation="90" wrapText="1"/>
    </xf>
    <xf numFmtId="0" fontId="15" fillId="11" borderId="46" xfId="0" applyFont="1" applyFill="1" applyBorder="1" applyAlignment="1">
      <alignment horizontal="center" vertical="center" wrapText="1"/>
    </xf>
    <xf numFmtId="0" fontId="15" fillId="11" borderId="25" xfId="0" applyFont="1" applyFill="1" applyBorder="1" applyAlignment="1">
      <alignment horizontal="center" vertical="center"/>
    </xf>
    <xf numFmtId="0" fontId="15" fillId="11" borderId="30" xfId="0" applyFont="1" applyFill="1" applyBorder="1" applyAlignment="1">
      <alignment horizontal="center" vertical="center"/>
    </xf>
    <xf numFmtId="0" fontId="26" fillId="11" borderId="26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/>
    </xf>
    <xf numFmtId="0" fontId="15" fillId="11" borderId="40" xfId="0" applyFont="1" applyFill="1" applyBorder="1" applyAlignment="1">
      <alignment horizontal="center" vertical="center"/>
    </xf>
    <xf numFmtId="0" fontId="30" fillId="11" borderId="31" xfId="0" applyFont="1" applyFill="1" applyBorder="1" applyAlignment="1">
      <alignment horizontal="center"/>
    </xf>
    <xf numFmtId="0" fontId="30" fillId="11" borderId="34" xfId="0" applyFont="1" applyFill="1" applyBorder="1" applyAlignment="1">
      <alignment horizontal="center"/>
    </xf>
    <xf numFmtId="0" fontId="15" fillId="11" borderId="39" xfId="0" applyFont="1" applyFill="1" applyBorder="1" applyAlignment="1">
      <alignment horizontal="center" vertical="center"/>
    </xf>
    <xf numFmtId="0" fontId="15" fillId="11" borderId="26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0" fontId="6" fillId="8" borderId="68" xfId="9" applyFont="1" applyFill="1" applyBorder="1" applyAlignment="1">
      <alignment horizontal="center" vertical="center"/>
    </xf>
    <xf numFmtId="0" fontId="1" fillId="0" borderId="1" xfId="3" applyBorder="1"/>
    <xf numFmtId="0" fontId="15" fillId="3" borderId="13" xfId="0" applyFont="1" applyFill="1" applyBorder="1" applyAlignment="1">
      <alignment horizontal="center" vertical="center" wrapText="1"/>
    </xf>
    <xf numFmtId="0" fontId="15" fillId="3" borderId="1" xfId="3" applyFont="1" applyFill="1" applyBorder="1" applyAlignment="1" applyProtection="1">
      <alignment horizontal="center" vertical="center"/>
      <protection locked="0"/>
    </xf>
    <xf numFmtId="0" fontId="15" fillId="3" borderId="36" xfId="0" applyFont="1" applyFill="1" applyBorder="1" applyAlignment="1">
      <alignment horizontal="center" vertical="center" wrapText="1"/>
    </xf>
    <xf numFmtId="0" fontId="15" fillId="3" borderId="5" xfId="3" applyFont="1" applyFill="1" applyBorder="1" applyAlignment="1" applyProtection="1">
      <alignment horizontal="center" vertical="center"/>
      <protection locked="0"/>
    </xf>
    <xf numFmtId="0" fontId="15" fillId="22" borderId="10" xfId="0" applyFont="1" applyFill="1" applyBorder="1" applyAlignment="1">
      <alignment horizontal="center" vertical="center" wrapText="1"/>
    </xf>
    <xf numFmtId="0" fontId="15" fillId="22" borderId="12" xfId="0" applyFont="1" applyFill="1" applyBorder="1" applyAlignment="1">
      <alignment horizontal="center" vertical="center" wrapText="1"/>
    </xf>
    <xf numFmtId="0" fontId="15" fillId="22" borderId="1" xfId="0" applyFont="1" applyFill="1" applyBorder="1" applyAlignment="1">
      <alignment horizontal="center" vertical="center" wrapText="1"/>
    </xf>
    <xf numFmtId="0" fontId="26" fillId="22" borderId="49" xfId="0" applyFont="1" applyFill="1" applyBorder="1" applyAlignment="1">
      <alignment horizontal="center" vertical="center" wrapText="1"/>
    </xf>
    <xf numFmtId="0" fontId="26" fillId="22" borderId="9" xfId="0" applyFont="1" applyFill="1" applyBorder="1" applyAlignment="1">
      <alignment horizontal="center" vertical="center" wrapText="1"/>
    </xf>
    <xf numFmtId="0" fontId="15" fillId="22" borderId="12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 wrapText="1"/>
    </xf>
    <xf numFmtId="0" fontId="26" fillId="10" borderId="37" xfId="0" applyFont="1" applyFill="1" applyBorder="1" applyAlignment="1">
      <alignment horizontal="center" vertical="center" wrapText="1"/>
    </xf>
    <xf numFmtId="0" fontId="26" fillId="10" borderId="36" xfId="0" applyFont="1" applyFill="1" applyBorder="1" applyAlignment="1">
      <alignment horizontal="center" vertical="center"/>
    </xf>
    <xf numFmtId="0" fontId="15" fillId="17" borderId="12" xfId="0" applyFont="1" applyFill="1" applyBorder="1" applyAlignment="1">
      <alignment horizontal="center" vertical="center" wrapText="1"/>
    </xf>
    <xf numFmtId="0" fontId="15" fillId="0" borderId="61" xfId="3" applyFont="1" applyBorder="1" applyAlignment="1" applyProtection="1">
      <alignment horizontal="center" vertical="center"/>
      <protection locked="0"/>
    </xf>
    <xf numFmtId="0" fontId="26" fillId="8" borderId="53" xfId="3" applyFont="1" applyFill="1" applyBorder="1" applyAlignment="1" applyProtection="1">
      <alignment horizontal="center" vertical="center"/>
      <protection locked="0"/>
    </xf>
    <xf numFmtId="0" fontId="15" fillId="0" borderId="30" xfId="3" applyFont="1" applyBorder="1" applyAlignment="1" applyProtection="1">
      <alignment horizontal="center" vertical="center"/>
      <protection locked="0"/>
    </xf>
    <xf numFmtId="0" fontId="15" fillId="19" borderId="37" xfId="0" applyFont="1" applyFill="1" applyBorder="1" applyAlignment="1">
      <alignment horizontal="center" vertical="center" wrapText="1"/>
    </xf>
    <xf numFmtId="0" fontId="15" fillId="11" borderId="13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0" fontId="15" fillId="19" borderId="12" xfId="0" applyFont="1" applyFill="1" applyBorder="1" applyAlignment="1">
      <alignment horizontal="center" vertical="center" wrapText="1"/>
    </xf>
    <xf numFmtId="0" fontId="15" fillId="19" borderId="1" xfId="0" applyFont="1" applyFill="1" applyBorder="1" applyAlignment="1">
      <alignment horizontal="center" vertical="center" wrapText="1"/>
    </xf>
    <xf numFmtId="0" fontId="26" fillId="8" borderId="30" xfId="3" applyFont="1" applyFill="1" applyBorder="1" applyAlignment="1" applyProtection="1">
      <alignment horizontal="center" vertical="center"/>
      <protection locked="0"/>
    </xf>
    <xf numFmtId="0" fontId="26" fillId="23" borderId="13" xfId="0" applyFont="1" applyFill="1" applyBorder="1" applyAlignment="1">
      <alignment horizontal="center" vertical="center"/>
    </xf>
    <xf numFmtId="0" fontId="26" fillId="17" borderId="4" xfId="0" applyFont="1" applyFill="1" applyBorder="1" applyAlignment="1">
      <alignment horizontal="center" vertical="center"/>
    </xf>
    <xf numFmtId="0" fontId="26" fillId="5" borderId="37" xfId="0" applyFont="1" applyFill="1" applyBorder="1" applyAlignment="1">
      <alignment horizontal="center" vertical="center"/>
    </xf>
    <xf numFmtId="0" fontId="26" fillId="5" borderId="12" xfId="0" applyFont="1" applyFill="1" applyBorder="1" applyAlignment="1">
      <alignment horizontal="center" vertical="center"/>
    </xf>
    <xf numFmtId="0" fontId="26" fillId="5" borderId="38" xfId="0" applyFont="1" applyFill="1" applyBorder="1" applyAlignment="1">
      <alignment horizontal="center" vertical="center"/>
    </xf>
    <xf numFmtId="0" fontId="15" fillId="3" borderId="38" xfId="3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3" borderId="15" xfId="0" applyFont="1" applyFill="1" applyBorder="1"/>
    <xf numFmtId="0" fontId="15" fillId="3" borderId="14" xfId="0" applyFont="1" applyFill="1" applyBorder="1" applyAlignment="1">
      <alignment horizontal="center" vertical="top"/>
    </xf>
    <xf numFmtId="0" fontId="15" fillId="3" borderId="41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38" xfId="0" applyFont="1" applyFill="1" applyBorder="1" applyAlignment="1">
      <alignment horizontal="center" vertical="top"/>
    </xf>
    <xf numFmtId="0" fontId="15" fillId="8" borderId="13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top"/>
    </xf>
    <xf numFmtId="0" fontId="15" fillId="8" borderId="38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8" borderId="72" xfId="0" applyFont="1" applyFill="1" applyBorder="1" applyAlignment="1">
      <alignment horizontal="center" vertical="center"/>
    </xf>
    <xf numFmtId="0" fontId="36" fillId="2" borderId="0" xfId="3" applyFont="1" applyFill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49" fontId="7" fillId="6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Alignment="1" applyProtection="1">
      <alignment horizontal="left" vertical="center"/>
      <protection locked="0"/>
    </xf>
    <xf numFmtId="49" fontId="32" fillId="2" borderId="19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Alignment="1" applyProtection="1">
      <alignment horizontal="left" vertical="center"/>
      <protection locked="0"/>
    </xf>
    <xf numFmtId="0" fontId="18" fillId="2" borderId="19" xfId="3" applyFont="1" applyFill="1" applyBorder="1" applyAlignment="1" applyProtection="1">
      <alignment horizontal="left" vertical="center" wrapText="1"/>
      <protection locked="0"/>
    </xf>
    <xf numFmtId="0" fontId="36" fillId="0" borderId="0" xfId="3" applyFont="1" applyAlignment="1" applyProtection="1">
      <alignment horizontal="left" vertical="top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Alignment="1" applyProtection="1">
      <alignment horizontal="right" vertical="center"/>
      <protection locked="0"/>
    </xf>
    <xf numFmtId="0" fontId="1" fillId="0" borderId="0" xfId="3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Alignment="1" applyProtection="1">
      <alignment horizontal="left" vertical="top" wrapText="1"/>
      <protection locked="0"/>
    </xf>
    <xf numFmtId="0" fontId="24" fillId="2" borderId="1" xfId="3" applyFont="1" applyFill="1" applyBorder="1" applyAlignment="1" applyProtection="1">
      <alignment horizontal="center" vertical="center"/>
      <protection locked="0"/>
    </xf>
    <xf numFmtId="0" fontId="14" fillId="2" borderId="1" xfId="3" applyFont="1" applyFill="1" applyBorder="1" applyAlignment="1" applyProtection="1">
      <alignment horizontal="center" vertical="center"/>
      <protection locked="0"/>
    </xf>
    <xf numFmtId="0" fontId="14" fillId="2" borderId="14" xfId="3" applyFont="1" applyFill="1" applyBorder="1" applyAlignment="1" applyProtection="1">
      <alignment horizontal="center" vertical="center"/>
      <protection locked="0"/>
    </xf>
    <xf numFmtId="0" fontId="14" fillId="2" borderId="18" xfId="3" applyFont="1" applyFill="1" applyBorder="1" applyAlignment="1" applyProtection="1">
      <alignment horizontal="center" vertical="center"/>
      <protection locked="0"/>
    </xf>
    <xf numFmtId="0" fontId="14" fillId="2" borderId="16" xfId="3" applyFont="1" applyFill="1" applyBorder="1" applyAlignment="1" applyProtection="1">
      <alignment horizontal="center" vertical="center"/>
      <protection locked="0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11" fillId="2" borderId="1" xfId="3" applyFont="1" applyFill="1" applyBorder="1" applyAlignment="1" applyProtection="1">
      <alignment horizontal="center" vertical="center"/>
      <protection locked="0"/>
    </xf>
    <xf numFmtId="0" fontId="23" fillId="0" borderId="1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 wrapText="1"/>
      <protection locked="0"/>
    </xf>
    <xf numFmtId="0" fontId="23" fillId="0" borderId="1" xfId="3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7" xfId="0" applyFont="1" applyBorder="1" applyAlignment="1">
      <alignment horizontal="center" vertical="center" textRotation="9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textRotation="90"/>
    </xf>
    <xf numFmtId="0" fontId="23" fillId="0" borderId="14" xfId="3" applyFont="1" applyBorder="1" applyAlignment="1" applyProtection="1">
      <alignment horizontal="center" vertical="center"/>
      <protection locked="0"/>
    </xf>
    <xf numFmtId="0" fontId="23" fillId="0" borderId="18" xfId="3" applyFont="1" applyBorder="1" applyAlignment="1" applyProtection="1">
      <alignment horizontal="center" vertical="center"/>
      <protection locked="0"/>
    </xf>
    <xf numFmtId="0" fontId="23" fillId="0" borderId="16" xfId="3" applyFont="1" applyBorder="1" applyAlignment="1" applyProtection="1">
      <alignment horizontal="center" vertical="center"/>
      <protection locked="0"/>
    </xf>
    <xf numFmtId="0" fontId="22" fillId="2" borderId="14" xfId="3" applyFont="1" applyFill="1" applyBorder="1" applyAlignment="1" applyProtection="1">
      <alignment horizontal="center" vertical="center"/>
      <protection locked="0"/>
    </xf>
    <xf numFmtId="0" fontId="22" fillId="2" borderId="18" xfId="3" applyFont="1" applyFill="1" applyBorder="1" applyAlignment="1" applyProtection="1">
      <alignment horizontal="center" vertical="center"/>
      <protection locked="0"/>
    </xf>
    <xf numFmtId="0" fontId="22" fillId="2" borderId="16" xfId="3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/>
    </xf>
    <xf numFmtId="0" fontId="11" fillId="0" borderId="0" xfId="0" applyFont="1" applyAlignment="1">
      <alignment horizontal="center" textRotation="90" wrapText="1" shrinkToFit="1"/>
    </xf>
    <xf numFmtId="0" fontId="24" fillId="2" borderId="14" xfId="3" applyFont="1" applyFill="1" applyBorder="1" applyAlignment="1" applyProtection="1">
      <alignment horizontal="center" vertical="center"/>
      <protection locked="0"/>
    </xf>
    <xf numFmtId="0" fontId="24" fillId="2" borderId="18" xfId="3" applyFont="1" applyFill="1" applyBorder="1" applyAlignment="1" applyProtection="1">
      <alignment horizontal="center" vertical="center"/>
      <protection locked="0"/>
    </xf>
    <xf numFmtId="0" fontId="24" fillId="2" borderId="16" xfId="3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distributed" textRotation="90"/>
    </xf>
    <xf numFmtId="0" fontId="10" fillId="0" borderId="13" xfId="0" applyFont="1" applyBorder="1" applyAlignment="1">
      <alignment horizontal="center" vertical="distributed" textRotation="90"/>
    </xf>
    <xf numFmtId="0" fontId="10" fillId="0" borderId="36" xfId="0" applyFont="1" applyBorder="1" applyAlignment="1">
      <alignment horizontal="center" vertical="distributed" textRotation="90"/>
    </xf>
    <xf numFmtId="0" fontId="22" fillId="0" borderId="28" xfId="3" applyFont="1" applyBorder="1" applyAlignment="1" applyProtection="1">
      <alignment horizontal="center" vertical="center"/>
      <protection locked="0"/>
    </xf>
    <xf numFmtId="0" fontId="22" fillId="0" borderId="29" xfId="3" applyFont="1" applyBorder="1" applyAlignment="1" applyProtection="1">
      <alignment horizontal="center" vertical="center"/>
      <protection locked="0"/>
    </xf>
    <xf numFmtId="0" fontId="22" fillId="0" borderId="27" xfId="3" applyFont="1" applyBorder="1" applyAlignment="1" applyProtection="1">
      <alignment horizontal="center" vertical="center"/>
      <protection locked="0"/>
    </xf>
    <xf numFmtId="0" fontId="22" fillId="0" borderId="8" xfId="3" applyFont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7" xfId="3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locked="0"/>
    </xf>
    <xf numFmtId="0" fontId="22" fillId="0" borderId="19" xfId="3" applyFont="1" applyBorder="1" applyAlignment="1" applyProtection="1">
      <alignment horizontal="center" vertical="center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16" fillId="3" borderId="8" xfId="0" applyFont="1" applyFill="1" applyBorder="1"/>
    <xf numFmtId="0" fontId="16" fillId="3" borderId="0" xfId="0" applyFont="1" applyFill="1"/>
    <xf numFmtId="0" fontId="15" fillId="11" borderId="64" xfId="0" applyFont="1" applyFill="1" applyBorder="1" applyAlignment="1">
      <alignment horizontal="center" vertical="center"/>
    </xf>
    <xf numFmtId="0" fontId="15" fillId="11" borderId="58" xfId="0" applyFont="1" applyFill="1" applyBorder="1" applyAlignment="1">
      <alignment horizontal="center" vertical="center"/>
    </xf>
    <xf numFmtId="0" fontId="15" fillId="11" borderId="65" xfId="0" applyFont="1" applyFill="1" applyBorder="1" applyAlignment="1">
      <alignment horizontal="center" vertical="center"/>
    </xf>
    <xf numFmtId="0" fontId="26" fillId="11" borderId="28" xfId="0" applyFont="1" applyFill="1" applyBorder="1" applyAlignment="1">
      <alignment horizontal="center" vertical="top"/>
    </xf>
    <xf numFmtId="0" fontId="26" fillId="11" borderId="29" xfId="0" applyFont="1" applyFill="1" applyBorder="1" applyAlignment="1">
      <alignment horizontal="center" vertical="top"/>
    </xf>
    <xf numFmtId="0" fontId="26" fillId="11" borderId="8" xfId="0" applyFont="1" applyFill="1" applyBorder="1" applyAlignment="1">
      <alignment horizontal="center" vertical="top"/>
    </xf>
    <xf numFmtId="0" fontId="26" fillId="11" borderId="0" xfId="0" applyFont="1" applyFill="1" applyAlignment="1">
      <alignment horizontal="center" vertical="top"/>
    </xf>
    <xf numFmtId="0" fontId="26" fillId="11" borderId="50" xfId="0" applyFont="1" applyFill="1" applyBorder="1" applyAlignment="1">
      <alignment horizontal="center" vertical="center" textRotation="90"/>
    </xf>
    <xf numFmtId="0" fontId="26" fillId="11" borderId="35" xfId="0" applyFont="1" applyFill="1" applyBorder="1" applyAlignment="1">
      <alignment horizontal="center" vertical="center" textRotation="90"/>
    </xf>
    <xf numFmtId="0" fontId="26" fillId="11" borderId="57" xfId="0" applyFont="1" applyFill="1" applyBorder="1" applyAlignment="1">
      <alignment horizontal="center" vertical="center" textRotation="90"/>
    </xf>
    <xf numFmtId="0" fontId="26" fillId="11" borderId="50" xfId="0" applyFont="1" applyFill="1" applyBorder="1" applyAlignment="1">
      <alignment horizontal="left" vertical="center" wrapText="1"/>
    </xf>
    <xf numFmtId="0" fontId="26" fillId="11" borderId="35" xfId="0" applyFont="1" applyFill="1" applyBorder="1" applyAlignment="1">
      <alignment horizontal="left" vertical="center" wrapText="1"/>
    </xf>
    <xf numFmtId="0" fontId="26" fillId="11" borderId="57" xfId="0" applyFont="1" applyFill="1" applyBorder="1" applyAlignment="1">
      <alignment horizontal="left" vertical="center" wrapText="1"/>
    </xf>
    <xf numFmtId="0" fontId="26" fillId="11" borderId="50" xfId="0" applyFont="1" applyFill="1" applyBorder="1" applyAlignment="1">
      <alignment horizontal="center" textRotation="90" wrapText="1"/>
    </xf>
    <xf numFmtId="0" fontId="26" fillId="11" borderId="35" xfId="0" applyFont="1" applyFill="1" applyBorder="1" applyAlignment="1">
      <alignment horizontal="center" textRotation="90" wrapText="1"/>
    </xf>
    <xf numFmtId="0" fontId="26" fillId="11" borderId="57" xfId="0" applyFont="1" applyFill="1" applyBorder="1" applyAlignment="1">
      <alignment horizontal="center" textRotation="90" wrapText="1"/>
    </xf>
    <xf numFmtId="0" fontId="26" fillId="11" borderId="10" xfId="0" applyFont="1" applyFill="1" applyBorder="1" applyAlignment="1">
      <alignment horizontal="center" vertical="center" wrapText="1"/>
    </xf>
    <xf numFmtId="0" fontId="26" fillId="11" borderId="9" xfId="0" applyFont="1" applyFill="1" applyBorder="1" applyAlignment="1">
      <alignment horizontal="center" vertical="center" wrapText="1"/>
    </xf>
    <xf numFmtId="0" fontId="26" fillId="11" borderId="11" xfId="0" applyFont="1" applyFill="1" applyBorder="1" applyAlignment="1">
      <alignment horizontal="center" vertical="center" wrapText="1"/>
    </xf>
    <xf numFmtId="0" fontId="26" fillId="11" borderId="42" xfId="0" applyFont="1" applyFill="1" applyBorder="1" applyAlignment="1">
      <alignment horizontal="center" vertical="center" wrapText="1"/>
    </xf>
    <xf numFmtId="0" fontId="26" fillId="11" borderId="36" xfId="0" applyFont="1" applyFill="1" applyBorder="1" applyAlignment="1">
      <alignment horizontal="center" vertical="center" wrapText="1"/>
    </xf>
    <xf numFmtId="0" fontId="26" fillId="11" borderId="5" xfId="0" applyFont="1" applyFill="1" applyBorder="1" applyAlignment="1">
      <alignment horizontal="center" vertical="center" wrapText="1"/>
    </xf>
    <xf numFmtId="0" fontId="26" fillId="11" borderId="28" xfId="0" applyFont="1" applyFill="1" applyBorder="1" applyAlignment="1">
      <alignment horizontal="center" vertical="center" wrapText="1"/>
    </xf>
    <xf numFmtId="0" fontId="26" fillId="11" borderId="47" xfId="0" applyFont="1" applyFill="1" applyBorder="1" applyAlignment="1">
      <alignment horizontal="center" vertical="center" wrapText="1"/>
    </xf>
    <xf numFmtId="0" fontId="26" fillId="11" borderId="41" xfId="0" applyFont="1" applyFill="1" applyBorder="1" applyAlignment="1">
      <alignment horizontal="center" vertical="center" wrapText="1"/>
    </xf>
    <xf numFmtId="0" fontId="26" fillId="11" borderId="16" xfId="0" applyFont="1" applyFill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6" fillId="11" borderId="15" xfId="0" applyFont="1" applyFill="1" applyBorder="1" applyAlignment="1">
      <alignment horizontal="center" vertical="center" wrapText="1"/>
    </xf>
    <xf numFmtId="0" fontId="26" fillId="11" borderId="44" xfId="0" applyFont="1" applyFill="1" applyBorder="1" applyAlignment="1">
      <alignment horizontal="center" vertical="center" wrapText="1"/>
    </xf>
    <xf numFmtId="0" fontId="26" fillId="11" borderId="43" xfId="0" applyFont="1" applyFill="1" applyBorder="1" applyAlignment="1">
      <alignment horizontal="center" vertical="center" wrapText="1"/>
    </xf>
    <xf numFmtId="0" fontId="26" fillId="11" borderId="46" xfId="0" applyFont="1" applyFill="1" applyBorder="1" applyAlignment="1">
      <alignment horizontal="center" vertical="center" wrapText="1"/>
    </xf>
    <xf numFmtId="0" fontId="26" fillId="11" borderId="39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26" fillId="11" borderId="40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/>
    </xf>
    <xf numFmtId="0" fontId="15" fillId="11" borderId="42" xfId="0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4" xfId="0" applyFont="1" applyFill="1" applyBorder="1" applyAlignment="1">
      <alignment horizontal="left" vertical="center" wrapText="1"/>
    </xf>
    <xf numFmtId="0" fontId="26" fillId="11" borderId="10" xfId="0" applyFont="1" applyFill="1" applyBorder="1" applyAlignment="1">
      <alignment horizontal="center" textRotation="90" wrapText="1"/>
    </xf>
    <xf numFmtId="0" fontId="26" fillId="11" borderId="48" xfId="0" applyFont="1" applyFill="1" applyBorder="1" applyAlignment="1">
      <alignment horizontal="center" textRotation="90" wrapText="1"/>
    </xf>
    <xf numFmtId="0" fontId="26" fillId="11" borderId="10" xfId="0" applyFont="1" applyFill="1" applyBorder="1" applyAlignment="1">
      <alignment horizontal="center" wrapText="1"/>
    </xf>
    <xf numFmtId="0" fontId="26" fillId="11" borderId="42" xfId="0" applyFont="1" applyFill="1" applyBorder="1" applyAlignment="1">
      <alignment horizontal="center" wrapText="1"/>
    </xf>
    <xf numFmtId="0" fontId="26" fillId="3" borderId="22" xfId="0" applyFont="1" applyFill="1" applyBorder="1" applyAlignment="1">
      <alignment horizontal="left" vertical="top" wrapText="1"/>
    </xf>
    <xf numFmtId="0" fontId="26" fillId="3" borderId="23" xfId="0" applyFont="1" applyFill="1" applyBorder="1" applyAlignment="1">
      <alignment horizontal="left" vertical="top" wrapText="1"/>
    </xf>
    <xf numFmtId="0" fontId="26" fillId="3" borderId="67" xfId="0" applyFont="1" applyFill="1" applyBorder="1" applyAlignment="1">
      <alignment horizontal="left" vertical="top" wrapText="1"/>
    </xf>
    <xf numFmtId="0" fontId="26" fillId="3" borderId="8" xfId="0" applyFont="1" applyFill="1" applyBorder="1" applyAlignment="1">
      <alignment horizontal="left" vertical="top" wrapText="1"/>
    </xf>
    <xf numFmtId="0" fontId="26" fillId="3" borderId="0" xfId="0" applyFont="1" applyFill="1" applyAlignment="1">
      <alignment horizontal="left" vertical="top" wrapText="1"/>
    </xf>
    <xf numFmtId="0" fontId="26" fillId="3" borderId="61" xfId="0" applyFont="1" applyFill="1" applyBorder="1" applyAlignment="1">
      <alignment horizontal="left" vertical="top" wrapText="1"/>
    </xf>
    <xf numFmtId="0" fontId="26" fillId="3" borderId="3" xfId="0" applyFont="1" applyFill="1" applyBorder="1" applyAlignment="1">
      <alignment horizontal="left" vertical="top" wrapText="1"/>
    </xf>
    <xf numFmtId="0" fontId="26" fillId="3" borderId="19" xfId="0" applyFont="1" applyFill="1" applyBorder="1" applyAlignment="1">
      <alignment horizontal="left" vertical="top" wrapText="1"/>
    </xf>
    <xf numFmtId="0" fontId="26" fillId="3" borderId="63" xfId="0" applyFont="1" applyFill="1" applyBorder="1" applyAlignment="1">
      <alignment horizontal="left" vertical="top" wrapText="1"/>
    </xf>
    <xf numFmtId="0" fontId="26" fillId="3" borderId="48" xfId="0" applyFont="1" applyFill="1" applyBorder="1" applyAlignment="1">
      <alignment horizontal="left" vertical="center" wrapText="1"/>
    </xf>
    <xf numFmtId="0" fontId="26" fillId="3" borderId="43" xfId="0" applyFont="1" applyFill="1" applyBorder="1" applyAlignment="1">
      <alignment horizontal="left" vertical="center" wrapText="1"/>
    </xf>
    <xf numFmtId="0" fontId="26" fillId="3" borderId="45" xfId="0" applyFont="1" applyFill="1" applyBorder="1" applyAlignment="1">
      <alignment horizontal="left" vertical="center" wrapText="1"/>
    </xf>
    <xf numFmtId="0" fontId="26" fillId="3" borderId="39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6" fillId="3" borderId="34" xfId="0" applyFont="1" applyFill="1" applyBorder="1" applyAlignment="1">
      <alignment horizontal="left" vertical="center" wrapText="1"/>
    </xf>
    <xf numFmtId="0" fontId="26" fillId="3" borderId="37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left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6" fillId="11" borderId="53" xfId="0" applyFont="1" applyFill="1" applyBorder="1" applyAlignment="1">
      <alignment horizontal="center" wrapText="1"/>
    </xf>
    <xf numFmtId="0" fontId="26" fillId="11" borderId="23" xfId="0" applyFont="1" applyFill="1" applyBorder="1" applyAlignment="1">
      <alignment horizontal="center" wrapText="1"/>
    </xf>
    <xf numFmtId="0" fontId="26" fillId="11" borderId="67" xfId="0" applyFont="1" applyFill="1" applyBorder="1" applyAlignment="1">
      <alignment horizontal="center" wrapText="1"/>
    </xf>
    <xf numFmtId="0" fontId="26" fillId="11" borderId="62" xfId="0" applyFont="1" applyFill="1" applyBorder="1" applyAlignment="1">
      <alignment horizontal="center" wrapText="1"/>
    </xf>
    <xf numFmtId="0" fontId="26" fillId="11" borderId="19" xfId="0" applyFont="1" applyFill="1" applyBorder="1" applyAlignment="1">
      <alignment horizontal="center" wrapText="1"/>
    </xf>
    <xf numFmtId="0" fontId="26" fillId="11" borderId="63" xfId="0" applyFont="1" applyFill="1" applyBorder="1" applyAlignment="1">
      <alignment horizontal="center" wrapText="1"/>
    </xf>
    <xf numFmtId="0" fontId="26" fillId="11" borderId="22" xfId="0" applyFont="1" applyFill="1" applyBorder="1" applyAlignment="1">
      <alignment horizontal="center" vertical="center" wrapText="1"/>
    </xf>
    <xf numFmtId="0" fontId="26" fillId="11" borderId="23" xfId="0" applyFont="1" applyFill="1" applyBorder="1" applyAlignment="1">
      <alignment horizontal="center" vertical="center" wrapText="1"/>
    </xf>
    <xf numFmtId="0" fontId="26" fillId="11" borderId="67" xfId="0" applyFont="1" applyFill="1" applyBorder="1" applyAlignment="1">
      <alignment horizontal="center" vertical="center" wrapText="1"/>
    </xf>
    <xf numFmtId="0" fontId="26" fillId="3" borderId="17" xfId="0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left" vertical="center" wrapText="1"/>
    </xf>
    <xf numFmtId="0" fontId="26" fillId="3" borderId="52" xfId="0" applyFont="1" applyFill="1" applyBorder="1" applyAlignment="1">
      <alignment horizontal="left" vertical="center" wrapText="1"/>
    </xf>
  </cellXfs>
  <cellStyles count="12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7" xr:uid="{00000000-0005-0000-0000-000003000000}"/>
    <cellStyle name="Обычный 2 2 3" xfId="8" xr:uid="{00000000-0005-0000-0000-000004000000}"/>
    <cellStyle name="Обычный 3" xfId="2" xr:uid="{00000000-0005-0000-0000-000005000000}"/>
    <cellStyle name="Обычный 3 2" xfId="5" xr:uid="{00000000-0005-0000-0000-000006000000}"/>
    <cellStyle name="Обычный 3 2 2" xfId="9" xr:uid="{00000000-0005-0000-0000-000007000000}"/>
    <cellStyle name="Обычный 3 3" xfId="10" xr:uid="{00000000-0005-0000-0000-000008000000}"/>
    <cellStyle name="Обычный 3 4" xfId="11" xr:uid="{00000000-0005-0000-0000-000009000000}"/>
    <cellStyle name="Обычный 4" xfId="3" xr:uid="{00000000-0005-0000-0000-00000A000000}"/>
    <cellStyle name="Обычный 5" xfId="6" xr:uid="{00000000-0005-0000-0000-00000B000000}"/>
  </cellStyles>
  <dxfs count="0"/>
  <tableStyles count="0" defaultTableStyle="TableStyleMedium2" defaultPivotStyle="PivotStyleLight16"/>
  <colors>
    <mruColors>
      <color rgb="FFCCECFF"/>
      <color rgb="FFFFCCCC"/>
      <color rgb="FFEECFCE"/>
      <color rgb="FF99CCFF"/>
      <color rgb="FFD48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tabSelected="1" view="pageBreakPreview" zoomScaleNormal="70" zoomScaleSheetLayoutView="100" workbookViewId="0">
      <selection activeCell="S31" sqref="S31:W31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6640625" style="1" customWidth="1"/>
    <col min="57" max="57" width="2.66406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66406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66406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6640625" style="1" customWidth="1"/>
    <col min="313" max="313" width="2.66406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66406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66406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6640625" style="1" customWidth="1"/>
    <col min="569" max="569" width="2.66406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66406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66406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6640625" style="1" customWidth="1"/>
    <col min="825" max="825" width="2.66406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66406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66406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6640625" style="1" customWidth="1"/>
    <col min="1081" max="1081" width="2.66406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66406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66406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6640625" style="1" customWidth="1"/>
    <col min="1337" max="1337" width="2.66406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66406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66406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6640625" style="1" customWidth="1"/>
    <col min="1593" max="1593" width="2.66406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66406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66406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6640625" style="1" customWidth="1"/>
    <col min="1849" max="1849" width="2.66406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66406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66406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6640625" style="1" customWidth="1"/>
    <col min="2105" max="2105" width="2.66406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66406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66406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6640625" style="1" customWidth="1"/>
    <col min="2361" max="2361" width="2.66406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66406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66406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6640625" style="1" customWidth="1"/>
    <col min="2617" max="2617" width="2.66406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66406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66406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6640625" style="1" customWidth="1"/>
    <col min="2873" max="2873" width="2.66406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66406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66406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6640625" style="1" customWidth="1"/>
    <col min="3129" max="3129" width="2.66406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66406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66406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6640625" style="1" customWidth="1"/>
    <col min="3385" max="3385" width="2.66406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66406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66406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6640625" style="1" customWidth="1"/>
    <col min="3641" max="3641" width="2.66406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66406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66406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6640625" style="1" customWidth="1"/>
    <col min="3897" max="3897" width="2.66406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66406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66406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6640625" style="1" customWidth="1"/>
    <col min="4153" max="4153" width="2.66406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66406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66406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6640625" style="1" customWidth="1"/>
    <col min="4409" max="4409" width="2.66406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66406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66406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6640625" style="1" customWidth="1"/>
    <col min="4665" max="4665" width="2.66406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66406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66406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6640625" style="1" customWidth="1"/>
    <col min="4921" max="4921" width="2.66406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66406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66406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6640625" style="1" customWidth="1"/>
    <col min="5177" max="5177" width="2.66406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66406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66406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6640625" style="1" customWidth="1"/>
    <col min="5433" max="5433" width="2.66406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66406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66406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6640625" style="1" customWidth="1"/>
    <col min="5689" max="5689" width="2.66406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66406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66406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6640625" style="1" customWidth="1"/>
    <col min="5945" max="5945" width="2.66406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66406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66406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6640625" style="1" customWidth="1"/>
    <col min="6201" max="6201" width="2.66406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66406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66406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6640625" style="1" customWidth="1"/>
    <col min="6457" max="6457" width="2.66406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66406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66406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6640625" style="1" customWidth="1"/>
    <col min="6713" max="6713" width="2.66406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66406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66406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6640625" style="1" customWidth="1"/>
    <col min="6969" max="6969" width="2.66406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66406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66406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6640625" style="1" customWidth="1"/>
    <col min="7225" max="7225" width="2.66406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66406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66406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6640625" style="1" customWidth="1"/>
    <col min="7481" max="7481" width="2.66406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66406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66406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6640625" style="1" customWidth="1"/>
    <col min="7737" max="7737" width="2.66406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66406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66406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6640625" style="1" customWidth="1"/>
    <col min="7993" max="7993" width="2.66406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66406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66406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6640625" style="1" customWidth="1"/>
    <col min="8249" max="8249" width="2.66406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66406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66406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6640625" style="1" customWidth="1"/>
    <col min="8505" max="8505" width="2.66406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66406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66406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6640625" style="1" customWidth="1"/>
    <col min="8761" max="8761" width="2.66406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66406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66406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6640625" style="1" customWidth="1"/>
    <col min="9017" max="9017" width="2.66406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66406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66406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6640625" style="1" customWidth="1"/>
    <col min="9273" max="9273" width="2.66406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66406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66406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6640625" style="1" customWidth="1"/>
    <col min="9529" max="9529" width="2.66406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66406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66406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6640625" style="1" customWidth="1"/>
    <col min="9785" max="9785" width="2.66406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66406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66406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6640625" style="1" customWidth="1"/>
    <col min="10041" max="10041" width="2.66406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66406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66406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6640625" style="1" customWidth="1"/>
    <col min="10297" max="10297" width="2.66406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66406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66406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6640625" style="1" customWidth="1"/>
    <col min="10553" max="10553" width="2.66406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66406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66406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6640625" style="1" customWidth="1"/>
    <col min="10809" max="10809" width="2.66406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66406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66406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6640625" style="1" customWidth="1"/>
    <col min="11065" max="11065" width="2.66406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66406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66406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6640625" style="1" customWidth="1"/>
    <col min="11321" max="11321" width="2.66406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66406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66406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6640625" style="1" customWidth="1"/>
    <col min="11577" max="11577" width="2.66406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66406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66406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6640625" style="1" customWidth="1"/>
    <col min="11833" max="11833" width="2.66406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66406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66406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6640625" style="1" customWidth="1"/>
    <col min="12089" max="12089" width="2.66406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66406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66406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6640625" style="1" customWidth="1"/>
    <col min="12345" max="12345" width="2.66406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66406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66406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6640625" style="1" customWidth="1"/>
    <col min="12601" max="12601" width="2.66406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66406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66406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6640625" style="1" customWidth="1"/>
    <col min="12857" max="12857" width="2.66406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66406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66406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6640625" style="1" customWidth="1"/>
    <col min="13113" max="13113" width="2.66406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66406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66406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6640625" style="1" customWidth="1"/>
    <col min="13369" max="13369" width="2.66406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66406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66406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6640625" style="1" customWidth="1"/>
    <col min="13625" max="13625" width="2.66406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66406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66406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6640625" style="1" customWidth="1"/>
    <col min="13881" max="13881" width="2.66406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66406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66406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6640625" style="1" customWidth="1"/>
    <col min="14137" max="14137" width="2.66406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66406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66406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6640625" style="1" customWidth="1"/>
    <col min="14393" max="14393" width="2.66406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66406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66406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6640625" style="1" customWidth="1"/>
    <col min="14649" max="14649" width="2.66406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66406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66406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6640625" style="1" customWidth="1"/>
    <col min="14905" max="14905" width="2.66406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66406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66406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6640625" style="1" customWidth="1"/>
    <col min="15161" max="15161" width="2.66406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66406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66406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6640625" style="1" customWidth="1"/>
    <col min="15417" max="15417" width="2.66406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66406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66406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6640625" style="1" customWidth="1"/>
    <col min="15673" max="15673" width="2.66406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66406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66406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6640625" style="1" customWidth="1"/>
    <col min="15929" max="15929" width="2.66406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66406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66406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6640625" style="1" customWidth="1"/>
    <col min="16185" max="16185" width="2.66406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66406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4" t="s">
        <v>188</v>
      </c>
      <c r="AA1" s="43"/>
      <c r="AB1" s="43"/>
      <c r="AC1" s="43"/>
      <c r="AD1" s="43"/>
      <c r="AE1" s="43"/>
      <c r="AF1" s="43"/>
      <c r="AG1" s="43"/>
      <c r="AH1" s="43"/>
      <c r="AI1" s="45"/>
      <c r="AJ1" s="42"/>
      <c r="AK1" s="42"/>
      <c r="AL1" s="42"/>
      <c r="AM1" s="42"/>
      <c r="AN1" s="42"/>
      <c r="AO1" s="42"/>
      <c r="AP1" s="42"/>
      <c r="AQ1" s="42"/>
      <c r="AR1" s="42"/>
      <c r="AS1" s="35"/>
      <c r="AT1" s="35"/>
      <c r="AU1" s="35"/>
      <c r="AV1" s="35"/>
      <c r="AW1" s="35"/>
    </row>
    <row r="2" spans="1:51" ht="13.5" customHeight="1" x14ac:dyDescent="0.25">
      <c r="A2" s="42"/>
      <c r="B2" s="42"/>
      <c r="C2" s="42"/>
      <c r="E2" s="46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7" t="s">
        <v>30</v>
      </c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35"/>
      <c r="AV2" s="35"/>
      <c r="AW2" s="35"/>
      <c r="AX2" s="35"/>
    </row>
    <row r="3" spans="1:51" ht="13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 t="s">
        <v>189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35"/>
      <c r="AT3" s="35"/>
      <c r="AU3" s="35"/>
      <c r="AV3" s="35"/>
      <c r="AW3" s="35"/>
    </row>
    <row r="4" spans="1:51" ht="35.2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ht="13.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3.5" customHeight="1" x14ac:dyDescent="0.25">
      <c r="A6" s="48" t="s">
        <v>190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8" t="s">
        <v>191</v>
      </c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</row>
    <row r="7" spans="1:51" ht="13.5" customHeight="1" x14ac:dyDescent="0.25">
      <c r="A7" s="49" t="s">
        <v>192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9" t="s">
        <v>330</v>
      </c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</row>
    <row r="8" spans="1:51" ht="24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</row>
    <row r="9" spans="1:51" ht="26.25" customHeight="1" x14ac:dyDescent="0.3">
      <c r="A9" s="42" t="s">
        <v>193</v>
      </c>
      <c r="B9" s="42"/>
      <c r="C9" s="42"/>
      <c r="D9" s="42"/>
      <c r="E9" s="42"/>
      <c r="F9" s="42"/>
      <c r="G9" s="42"/>
      <c r="H9" s="49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50" t="s">
        <v>329</v>
      </c>
      <c r="AK9" s="42"/>
      <c r="AL9" s="42"/>
      <c r="AM9" s="42"/>
      <c r="AN9" s="42"/>
      <c r="AO9" s="42"/>
      <c r="AP9" s="42"/>
      <c r="AQ9" s="49"/>
      <c r="AR9" s="42"/>
      <c r="AS9" s="42"/>
      <c r="AT9" s="42"/>
      <c r="AU9" s="42"/>
      <c r="AV9" s="42"/>
      <c r="AW9" s="42"/>
      <c r="AX9" s="42"/>
      <c r="AY9" s="42"/>
    </row>
    <row r="10" spans="1:51" ht="3.75" customHeight="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</row>
    <row r="11" spans="1:51" s="52" customFormat="1" ht="26.25" customHeight="1" x14ac:dyDescent="0.25">
      <c r="A11" s="51" t="s">
        <v>260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51" t="s">
        <v>260</v>
      </c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</row>
    <row r="12" spans="1:51" ht="23.25" customHeight="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</row>
    <row r="13" spans="1:51" ht="38.25" customHeight="1" x14ac:dyDescent="0.25">
      <c r="A13" s="699" t="s">
        <v>28</v>
      </c>
      <c r="B13" s="699"/>
      <c r="C13" s="699"/>
      <c r="D13" s="699"/>
      <c r="E13" s="699"/>
      <c r="F13" s="699"/>
      <c r="G13" s="699"/>
      <c r="H13" s="699"/>
      <c r="I13" s="699"/>
      <c r="J13" s="699"/>
      <c r="K13" s="699"/>
      <c r="L13" s="699"/>
      <c r="M13" s="699"/>
      <c r="N13" s="699"/>
      <c r="O13" s="699"/>
      <c r="P13" s="699"/>
      <c r="Q13" s="699"/>
      <c r="R13" s="699"/>
      <c r="S13" s="699"/>
      <c r="T13" s="699"/>
      <c r="U13" s="699"/>
      <c r="V13" s="699"/>
      <c r="W13" s="699"/>
      <c r="X13" s="699"/>
      <c r="Y13" s="699"/>
      <c r="Z13" s="699"/>
      <c r="AA13" s="699"/>
      <c r="AB13" s="699"/>
      <c r="AC13" s="699"/>
      <c r="AD13" s="699"/>
      <c r="AE13" s="699"/>
      <c r="AF13" s="699"/>
      <c r="AG13" s="699"/>
      <c r="AH13" s="699"/>
      <c r="AI13" s="699"/>
      <c r="AJ13" s="699"/>
      <c r="AK13" s="699"/>
      <c r="AL13" s="699"/>
      <c r="AM13" s="699"/>
      <c r="AN13" s="699"/>
      <c r="AO13" s="699"/>
      <c r="AP13" s="699"/>
      <c r="AQ13" s="699"/>
      <c r="AR13" s="699"/>
      <c r="AS13" s="699"/>
      <c r="AT13" s="699"/>
      <c r="AU13" s="699"/>
      <c r="AV13" s="699"/>
      <c r="AW13" s="42"/>
      <c r="AX13" s="42"/>
      <c r="AY13" s="42"/>
    </row>
    <row r="14" spans="1:51" s="52" customFormat="1" ht="13.5" customHeight="1" x14ac:dyDescent="0.25">
      <c r="A14" s="700" t="s">
        <v>29</v>
      </c>
      <c r="B14" s="700"/>
      <c r="C14" s="700"/>
      <c r="D14" s="700"/>
      <c r="E14" s="700"/>
      <c r="F14" s="700"/>
      <c r="G14" s="700"/>
      <c r="H14" s="700"/>
      <c r="I14" s="700"/>
      <c r="J14" s="700"/>
      <c r="K14" s="700"/>
      <c r="L14" s="700"/>
      <c r="M14" s="700"/>
      <c r="N14" s="700"/>
      <c r="O14" s="700"/>
      <c r="P14" s="700"/>
      <c r="Q14" s="700"/>
      <c r="R14" s="700"/>
      <c r="S14" s="700"/>
      <c r="T14" s="700"/>
      <c r="U14" s="700"/>
      <c r="V14" s="700"/>
      <c r="W14" s="700"/>
      <c r="X14" s="700"/>
      <c r="Y14" s="700"/>
      <c r="Z14" s="700"/>
      <c r="AA14" s="700"/>
      <c r="AB14" s="700"/>
      <c r="AC14" s="700"/>
      <c r="AD14" s="700"/>
      <c r="AE14" s="700"/>
      <c r="AF14" s="700"/>
      <c r="AG14" s="700"/>
      <c r="AH14" s="700"/>
      <c r="AI14" s="700"/>
      <c r="AJ14" s="700"/>
      <c r="AK14" s="700"/>
      <c r="AL14" s="700"/>
      <c r="AM14" s="700"/>
      <c r="AN14" s="700"/>
      <c r="AO14" s="700"/>
      <c r="AP14" s="700"/>
      <c r="AQ14" s="700"/>
      <c r="AR14" s="700"/>
      <c r="AS14" s="700"/>
      <c r="AT14" s="700"/>
      <c r="AU14" s="700"/>
      <c r="AV14" s="700"/>
      <c r="AW14" s="43"/>
      <c r="AX14" s="43"/>
      <c r="AY14" s="43"/>
    </row>
    <row r="15" spans="1:51" s="52" customFormat="1" ht="26.25" customHeight="1" x14ac:dyDescent="0.25">
      <c r="A15" s="701" t="s">
        <v>31</v>
      </c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  <c r="AO15" s="701"/>
      <c r="AP15" s="701"/>
      <c r="AQ15" s="701"/>
      <c r="AR15" s="701"/>
      <c r="AS15" s="701"/>
      <c r="AT15" s="701"/>
      <c r="AU15" s="701"/>
      <c r="AV15" s="701"/>
      <c r="AW15" s="43"/>
      <c r="AX15" s="43"/>
      <c r="AY15" s="43"/>
    </row>
    <row r="16" spans="1:51" s="52" customFormat="1" ht="17.25" customHeight="1" x14ac:dyDescent="0.25">
      <c r="A16" s="702" t="s">
        <v>261</v>
      </c>
      <c r="B16" s="702"/>
      <c r="C16" s="702"/>
      <c r="D16" s="702"/>
      <c r="E16" s="702"/>
      <c r="F16" s="54"/>
      <c r="G16" s="102" t="s">
        <v>262</v>
      </c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43"/>
      <c r="AX16" s="43"/>
      <c r="AY16" s="43"/>
    </row>
    <row r="17" spans="1:62" ht="19.5" customHeight="1" x14ac:dyDescent="0.25">
      <c r="A17" s="698"/>
      <c r="B17" s="698"/>
      <c r="C17" s="698"/>
      <c r="D17" s="698"/>
      <c r="E17" s="698"/>
      <c r="F17" s="698"/>
      <c r="G17" s="698"/>
      <c r="H17" s="698"/>
      <c r="I17" s="698"/>
      <c r="J17" s="698"/>
      <c r="K17" s="698"/>
      <c r="L17" s="698"/>
      <c r="M17" s="698"/>
      <c r="N17" s="698"/>
      <c r="O17" s="698"/>
      <c r="P17" s="698"/>
      <c r="Q17" s="698"/>
      <c r="R17" s="698"/>
      <c r="S17" s="698"/>
      <c r="T17" s="698"/>
      <c r="U17" s="698"/>
      <c r="V17" s="698"/>
      <c r="W17" s="698"/>
      <c r="X17" s="698"/>
      <c r="Y17" s="698"/>
      <c r="Z17" s="698"/>
      <c r="AA17" s="698"/>
      <c r="AB17" s="698"/>
      <c r="AC17" s="698"/>
      <c r="AD17" s="698"/>
      <c r="AE17" s="698"/>
      <c r="AF17" s="698"/>
      <c r="AG17" s="698"/>
      <c r="AH17" s="698"/>
      <c r="AI17" s="698"/>
      <c r="AJ17" s="698"/>
      <c r="AK17" s="698"/>
      <c r="AL17" s="698"/>
      <c r="AM17" s="698"/>
      <c r="AN17" s="698"/>
      <c r="AO17" s="698"/>
      <c r="AP17" s="698"/>
      <c r="AQ17" s="698"/>
      <c r="AR17" s="698"/>
      <c r="AS17" s="698"/>
      <c r="AT17" s="698"/>
      <c r="AU17" s="698"/>
      <c r="AV17" s="55"/>
      <c r="AW17" s="42"/>
      <c r="AX17" s="42"/>
      <c r="AY17" s="42"/>
    </row>
    <row r="18" spans="1:62" s="56" customFormat="1" ht="19.5" customHeight="1" x14ac:dyDescent="0.25">
      <c r="O18" s="705" t="s">
        <v>194</v>
      </c>
      <c r="P18" s="705"/>
      <c r="Q18" s="705"/>
      <c r="R18" s="705"/>
      <c r="S18" s="705"/>
      <c r="T18" s="705"/>
      <c r="U18" s="705"/>
      <c r="V18" s="705"/>
      <c r="W18" s="705"/>
      <c r="X18" s="705"/>
      <c r="Y18" s="705"/>
      <c r="Z18" s="705"/>
      <c r="AA18" s="705"/>
      <c r="AB18" s="705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57"/>
      <c r="AX18" s="57"/>
      <c r="AY18" s="57"/>
    </row>
    <row r="19" spans="1:62" ht="13.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</row>
    <row r="20" spans="1:62" s="52" customFormat="1" ht="13.5" customHeight="1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 t="s">
        <v>195</v>
      </c>
      <c r="P20" s="59"/>
      <c r="Q20" s="59"/>
      <c r="R20" s="59"/>
      <c r="S20" s="59"/>
      <c r="T20" s="59"/>
      <c r="U20" s="59"/>
      <c r="V20" s="59"/>
      <c r="W20" s="59" t="s">
        <v>263</v>
      </c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</row>
    <row r="21" spans="1:62" s="52" customFormat="1" ht="13.5" customHeight="1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</row>
    <row r="22" spans="1:62" s="52" customFormat="1" ht="13.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 t="s">
        <v>196</v>
      </c>
      <c r="P22" s="59"/>
      <c r="Q22" s="59"/>
      <c r="R22" s="281"/>
      <c r="S22" s="59"/>
      <c r="T22" s="59"/>
      <c r="U22" s="59"/>
      <c r="V22" s="59"/>
      <c r="W22" s="59" t="s">
        <v>197</v>
      </c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</row>
    <row r="23" spans="1:62" ht="13.5" customHeight="1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</row>
    <row r="24" spans="1:62" s="52" customFormat="1" ht="13.5" customHeight="1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 t="s">
        <v>198</v>
      </c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706" t="s">
        <v>245</v>
      </c>
      <c r="AB24" s="706"/>
      <c r="AC24" s="706"/>
      <c r="AD24" s="706"/>
      <c r="AE24" s="706"/>
      <c r="AF24" s="43" t="s">
        <v>199</v>
      </c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</row>
    <row r="25" spans="1:62" ht="13.5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</row>
    <row r="26" spans="1:62" ht="13.5" customHeight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707" t="s">
        <v>200</v>
      </c>
      <c r="P26" s="707"/>
      <c r="Q26" s="707"/>
      <c r="R26" s="707"/>
      <c r="S26" s="707"/>
      <c r="T26" s="707"/>
      <c r="U26" s="707"/>
      <c r="V26" s="707"/>
      <c r="W26" s="707"/>
      <c r="X26" s="707"/>
      <c r="Y26" s="707"/>
      <c r="Z26" s="707"/>
      <c r="AA26" s="707"/>
      <c r="AB26" s="707"/>
      <c r="AC26" s="707"/>
      <c r="AD26" s="707"/>
      <c r="AE26" s="707"/>
      <c r="AF26" s="707"/>
      <c r="AG26" s="707"/>
      <c r="AH26" s="707"/>
      <c r="AI26" s="708"/>
      <c r="AJ26" s="708"/>
      <c r="AK26" s="708"/>
      <c r="AL26" s="708"/>
      <c r="AM26" s="708"/>
      <c r="AN26" s="708"/>
      <c r="AO26" s="708"/>
      <c r="AP26" s="708"/>
      <c r="AQ26" s="708"/>
      <c r="AR26" s="708"/>
      <c r="AS26" s="708"/>
      <c r="AT26" s="708"/>
      <c r="AU26" s="708"/>
      <c r="AV26" s="708"/>
      <c r="AW26" s="708"/>
      <c r="AX26" s="708"/>
      <c r="AY26" s="708"/>
      <c r="AZ26" s="708"/>
      <c r="BA26" s="708"/>
      <c r="BB26" s="708"/>
      <c r="BC26" s="708"/>
      <c r="BD26" s="708"/>
      <c r="BE26" s="708"/>
      <c r="BF26" s="708"/>
      <c r="BG26" s="708"/>
      <c r="BH26" s="708"/>
      <c r="BI26" s="708"/>
      <c r="BJ26" s="708"/>
    </row>
    <row r="27" spans="1:62" ht="13.5" customHeight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709" t="s">
        <v>32</v>
      </c>
      <c r="AJ27" s="709"/>
      <c r="AK27" s="709"/>
      <c r="AL27" s="709"/>
      <c r="AM27" s="709"/>
      <c r="AN27" s="709"/>
      <c r="AO27" s="709"/>
      <c r="AP27" s="709"/>
      <c r="AQ27" s="709"/>
      <c r="AR27" s="709"/>
      <c r="AS27" s="709"/>
      <c r="AT27" s="709"/>
      <c r="AU27" s="709"/>
      <c r="AV27" s="709"/>
      <c r="AW27" s="709"/>
      <c r="AX27" s="709"/>
      <c r="AY27" s="709"/>
      <c r="AZ27" s="709"/>
      <c r="BA27" s="709"/>
      <c r="BB27" s="709"/>
      <c r="BC27" s="709"/>
      <c r="BD27" s="709"/>
      <c r="BE27" s="709"/>
      <c r="BF27" s="709"/>
      <c r="BG27" s="709"/>
      <c r="BH27" s="709"/>
      <c r="BI27" s="709"/>
      <c r="BJ27" s="709"/>
    </row>
    <row r="28" spans="1:62" ht="13.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</row>
    <row r="29" spans="1:62" s="52" customFormat="1" ht="13.5" customHeight="1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 t="s">
        <v>201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710">
        <v>44790</v>
      </c>
      <c r="AD29" s="711"/>
      <c r="AE29" s="711"/>
      <c r="AF29" s="711"/>
      <c r="AG29" s="711"/>
      <c r="AH29" s="59"/>
      <c r="AI29" s="712" t="s">
        <v>33</v>
      </c>
      <c r="AJ29" s="712"/>
      <c r="AK29" s="711">
        <v>742</v>
      </c>
      <c r="AL29" s="711"/>
      <c r="AM29" s="711"/>
      <c r="AN29" s="711"/>
      <c r="AO29" s="711"/>
      <c r="AP29" s="711"/>
      <c r="AQ29" s="59"/>
      <c r="AR29" s="59"/>
      <c r="AS29" s="59"/>
      <c r="AT29" s="59"/>
      <c r="AU29" s="59"/>
      <c r="AV29" s="59"/>
      <c r="AW29" s="59"/>
      <c r="AX29" s="59"/>
      <c r="AY29" s="59"/>
    </row>
    <row r="30" spans="1:62" ht="13.5" customHeight="1" x14ac:dyDescent="0.2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</row>
    <row r="31" spans="1:62" s="52" customFormat="1" ht="13.5" customHeight="1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 t="s">
        <v>202</v>
      </c>
      <c r="P31" s="59"/>
      <c r="Q31" s="59"/>
      <c r="R31" s="59"/>
      <c r="S31" s="703" t="s">
        <v>331</v>
      </c>
      <c r="T31" s="703"/>
      <c r="U31" s="703"/>
      <c r="V31" s="703"/>
      <c r="W31" s="703"/>
      <c r="X31" s="59"/>
      <c r="Y31" s="59"/>
      <c r="Z31" s="59"/>
      <c r="AA31" s="59" t="s">
        <v>203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704" t="s">
        <v>264</v>
      </c>
      <c r="AO31" s="704"/>
      <c r="AP31" s="704"/>
      <c r="AQ31" s="704"/>
      <c r="AR31" s="704"/>
      <c r="AS31" s="59"/>
      <c r="AT31" s="59"/>
      <c r="AU31" s="59"/>
      <c r="AV31" s="59"/>
      <c r="AW31" s="59"/>
      <c r="AX31" s="59"/>
      <c r="AY31" s="59"/>
    </row>
    <row r="32" spans="1:62" ht="13.5" customHeight="1" x14ac:dyDescent="0.2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</row>
    <row r="33" spans="1:51" ht="13.5" customHeight="1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</row>
    <row r="34" spans="1:51" ht="13.5" customHeight="1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</row>
    <row r="35" spans="1:51" ht="13.5" customHeight="1" x14ac:dyDescent="0.2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</row>
    <row r="36" spans="1:51" ht="13.5" customHeight="1" x14ac:dyDescent="0.2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</row>
    <row r="37" spans="1:51" ht="13.5" customHeight="1" x14ac:dyDescent="0.2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</row>
    <row r="38" spans="1:51" ht="13.5" customHeight="1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</row>
    <row r="39" spans="1:51" ht="13.5" customHeight="1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</row>
    <row r="40" spans="1:51" ht="13.5" customHeight="1" x14ac:dyDescent="0.2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</row>
    <row r="41" spans="1:51" ht="13.5" customHeight="1" x14ac:dyDescent="0.2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</row>
    <row r="42" spans="1:51" ht="13.5" customHeight="1" x14ac:dyDescent="0.2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</row>
    <row r="43" spans="1:51" ht="13.5" customHeight="1" x14ac:dyDescent="0.25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</row>
    <row r="44" spans="1:51" ht="13.5" customHeight="1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</row>
    <row r="45" spans="1:51" ht="13.5" customHeigh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</row>
    <row r="46" spans="1:51" ht="13.5" customHeight="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</row>
    <row r="47" spans="1:51" ht="13.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</row>
    <row r="48" spans="1:51" ht="13.5" customHeight="1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</row>
    <row r="49" spans="1:51" ht="13.5" customHeight="1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</row>
    <row r="50" spans="1:51" ht="13.5" customHeight="1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</row>
    <row r="51" spans="1:51" ht="13.5" customHeight="1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</row>
    <row r="52" spans="1:51" ht="13.5" customHeight="1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</row>
    <row r="53" spans="1:51" ht="13.5" customHeight="1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51" ht="13.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</row>
    <row r="55" spans="1:51" ht="13.5" customHeight="1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51" ht="13.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</row>
    <row r="57" spans="1:51" ht="13.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</row>
    <row r="58" spans="1:51" ht="13.5" customHeight="1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</row>
  </sheetData>
  <mergeCells count="16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topLeftCell="A8" zoomScale="110" zoomScaleNormal="110" workbookViewId="0">
      <selection activeCell="P47" sqref="P47"/>
    </sheetView>
  </sheetViews>
  <sheetFormatPr defaultColWidth="14.6640625" defaultRowHeight="13.5" customHeight="1" x14ac:dyDescent="0.15"/>
  <cols>
    <col min="1" max="1" width="6.5" style="1" customWidth="1"/>
    <col min="2" max="52" width="3.33203125" style="1" customWidth="1"/>
    <col min="53" max="53" width="3.1640625" style="1" customWidth="1"/>
    <col min="54" max="54" width="3.33203125" style="1" hidden="1" customWidth="1"/>
    <col min="55" max="56" width="5" style="1" customWidth="1"/>
    <col min="57" max="57" width="3.33203125" style="1" hidden="1" customWidth="1"/>
    <col min="58" max="59" width="3.33203125" style="1" customWidth="1"/>
    <col min="60" max="60" width="1.16406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756" t="s">
        <v>314</v>
      </c>
      <c r="B2" s="756"/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  <c r="R2" s="756"/>
      <c r="S2" s="756"/>
      <c r="T2" s="756"/>
      <c r="U2" s="756"/>
      <c r="V2" s="756"/>
      <c r="W2" s="756"/>
      <c r="X2" s="756"/>
      <c r="Y2" s="756"/>
      <c r="Z2" s="756"/>
      <c r="AA2" s="756"/>
      <c r="AB2" s="756"/>
      <c r="AC2" s="756"/>
      <c r="AD2" s="756"/>
      <c r="AE2" s="756"/>
      <c r="AF2" s="756"/>
      <c r="AG2" s="756"/>
      <c r="AH2" s="756"/>
      <c r="AI2" s="756"/>
      <c r="AJ2" s="756"/>
      <c r="AK2" s="756"/>
      <c r="AL2" s="756"/>
      <c r="AM2" s="756"/>
      <c r="AN2" s="756"/>
      <c r="AO2" s="756"/>
      <c r="AP2" s="756"/>
      <c r="AQ2" s="756"/>
      <c r="AR2" s="756"/>
      <c r="AS2" s="756"/>
      <c r="AT2" s="756"/>
      <c r="AU2" s="756"/>
      <c r="AV2" s="756"/>
      <c r="AW2" s="756"/>
      <c r="AX2" s="756"/>
      <c r="AY2" s="756"/>
      <c r="AZ2" s="756"/>
      <c r="BA2" s="756"/>
      <c r="BB2" s="754"/>
      <c r="BC2" s="754"/>
      <c r="BD2" s="754"/>
      <c r="BE2" s="754"/>
      <c r="BF2" s="754"/>
      <c r="BG2" s="754"/>
      <c r="BH2" s="754"/>
      <c r="BI2" s="754"/>
      <c r="BJ2" s="754"/>
      <c r="BK2" s="755"/>
    </row>
    <row r="3" spans="1:63" ht="13.5" customHeight="1" x14ac:dyDescent="0.15">
      <c r="A3" s="757" t="s">
        <v>92</v>
      </c>
      <c r="B3" s="726" t="s">
        <v>11</v>
      </c>
      <c r="C3" s="727"/>
      <c r="D3" s="727"/>
      <c r="E3" s="728"/>
      <c r="F3" s="732" t="s">
        <v>93</v>
      </c>
      <c r="G3" s="726" t="s">
        <v>12</v>
      </c>
      <c r="H3" s="727"/>
      <c r="I3" s="728"/>
      <c r="J3" s="732" t="s">
        <v>94</v>
      </c>
      <c r="K3" s="726" t="s">
        <v>13</v>
      </c>
      <c r="L3" s="727"/>
      <c r="M3" s="727"/>
      <c r="N3" s="728"/>
      <c r="O3" s="726" t="s">
        <v>14</v>
      </c>
      <c r="P3" s="727"/>
      <c r="Q3" s="727"/>
      <c r="R3" s="728"/>
      <c r="S3" s="732" t="s">
        <v>95</v>
      </c>
      <c r="T3" s="726" t="s">
        <v>15</v>
      </c>
      <c r="U3" s="727"/>
      <c r="V3" s="728"/>
      <c r="W3" s="732" t="s">
        <v>96</v>
      </c>
      <c r="X3" s="726" t="s">
        <v>16</v>
      </c>
      <c r="Y3" s="727"/>
      <c r="Z3" s="728"/>
      <c r="AA3" s="732" t="s">
        <v>97</v>
      </c>
      <c r="AB3" s="726" t="s">
        <v>17</v>
      </c>
      <c r="AC3" s="727"/>
      <c r="AD3" s="727"/>
      <c r="AE3" s="728"/>
      <c r="AF3" s="732" t="s">
        <v>98</v>
      </c>
      <c r="AG3" s="726" t="s">
        <v>18</v>
      </c>
      <c r="AH3" s="727"/>
      <c r="AI3" s="728"/>
      <c r="AJ3" s="732" t="s">
        <v>99</v>
      </c>
      <c r="AK3" s="726" t="s">
        <v>19</v>
      </c>
      <c r="AL3" s="727"/>
      <c r="AM3" s="727"/>
      <c r="AN3" s="728"/>
      <c r="AO3" s="726" t="s">
        <v>20</v>
      </c>
      <c r="AP3" s="727"/>
      <c r="AQ3" s="727"/>
      <c r="AR3" s="728"/>
      <c r="AS3" s="732" t="s">
        <v>100</v>
      </c>
      <c r="AT3" s="726" t="s">
        <v>21</v>
      </c>
      <c r="AU3" s="727"/>
      <c r="AV3" s="728"/>
      <c r="AW3" s="732" t="s">
        <v>101</v>
      </c>
      <c r="AX3" s="726" t="s">
        <v>22</v>
      </c>
      <c r="AY3" s="727"/>
      <c r="AZ3" s="727"/>
      <c r="BA3" s="728"/>
      <c r="BB3" s="741"/>
      <c r="BC3" s="748"/>
      <c r="BD3" s="741"/>
      <c r="BE3" s="750"/>
      <c r="BF3" s="750"/>
      <c r="BG3" s="750"/>
      <c r="BH3" s="741"/>
      <c r="BI3" s="741"/>
      <c r="BJ3" s="741"/>
      <c r="BK3" s="741"/>
    </row>
    <row r="4" spans="1:63" ht="13.5" customHeight="1" x14ac:dyDescent="0.15">
      <c r="A4" s="758"/>
      <c r="B4" s="729"/>
      <c r="C4" s="730"/>
      <c r="D4" s="730"/>
      <c r="E4" s="731"/>
      <c r="F4" s="733"/>
      <c r="G4" s="729"/>
      <c r="H4" s="730"/>
      <c r="I4" s="731"/>
      <c r="J4" s="733"/>
      <c r="K4" s="729"/>
      <c r="L4" s="730"/>
      <c r="M4" s="730"/>
      <c r="N4" s="731"/>
      <c r="O4" s="729"/>
      <c r="P4" s="730"/>
      <c r="Q4" s="730"/>
      <c r="R4" s="731"/>
      <c r="S4" s="733"/>
      <c r="T4" s="729"/>
      <c r="U4" s="730"/>
      <c r="V4" s="731"/>
      <c r="W4" s="733"/>
      <c r="X4" s="729"/>
      <c r="Y4" s="730"/>
      <c r="Z4" s="731"/>
      <c r="AA4" s="733"/>
      <c r="AB4" s="729"/>
      <c r="AC4" s="730"/>
      <c r="AD4" s="730"/>
      <c r="AE4" s="731"/>
      <c r="AF4" s="733"/>
      <c r="AG4" s="729"/>
      <c r="AH4" s="730"/>
      <c r="AI4" s="731"/>
      <c r="AJ4" s="733"/>
      <c r="AK4" s="729"/>
      <c r="AL4" s="730"/>
      <c r="AM4" s="730"/>
      <c r="AN4" s="731"/>
      <c r="AO4" s="729"/>
      <c r="AP4" s="730"/>
      <c r="AQ4" s="730"/>
      <c r="AR4" s="731"/>
      <c r="AS4" s="733"/>
      <c r="AT4" s="729"/>
      <c r="AU4" s="730"/>
      <c r="AV4" s="731"/>
      <c r="AW4" s="733"/>
      <c r="AX4" s="729"/>
      <c r="AY4" s="730"/>
      <c r="AZ4" s="730"/>
      <c r="BA4" s="731"/>
      <c r="BB4" s="741"/>
      <c r="BC4" s="748"/>
      <c r="BD4" s="741"/>
      <c r="BE4" s="750"/>
      <c r="BF4" s="750"/>
      <c r="BG4" s="750"/>
      <c r="BH4" s="741"/>
      <c r="BI4" s="741"/>
      <c r="BJ4" s="741"/>
      <c r="BK4" s="741"/>
    </row>
    <row r="5" spans="1:63" ht="13.5" customHeight="1" x14ac:dyDescent="0.15">
      <c r="A5" s="758"/>
      <c r="B5" s="3"/>
      <c r="C5" s="3"/>
      <c r="D5" s="3"/>
      <c r="E5" s="4"/>
      <c r="F5" s="733"/>
      <c r="G5" s="3"/>
      <c r="H5" s="3"/>
      <c r="I5" s="4"/>
      <c r="J5" s="733"/>
      <c r="K5" s="3"/>
      <c r="L5" s="3"/>
      <c r="M5" s="3"/>
      <c r="N5" s="3"/>
      <c r="O5" s="3"/>
      <c r="P5" s="3"/>
      <c r="Q5" s="3"/>
      <c r="R5" s="4"/>
      <c r="S5" s="733"/>
      <c r="T5" s="3"/>
      <c r="U5" s="3"/>
      <c r="V5" s="4"/>
      <c r="W5" s="733"/>
      <c r="X5" s="3"/>
      <c r="Y5" s="3"/>
      <c r="Z5" s="4"/>
      <c r="AA5" s="733"/>
      <c r="AB5" s="3"/>
      <c r="AC5" s="3"/>
      <c r="AD5" s="3"/>
      <c r="AE5" s="4"/>
      <c r="AF5" s="733"/>
      <c r="AG5" s="3"/>
      <c r="AH5" s="3"/>
      <c r="AI5" s="4"/>
      <c r="AJ5" s="733"/>
      <c r="AK5" s="3"/>
      <c r="AL5" s="3"/>
      <c r="AM5" s="3"/>
      <c r="AN5" s="3"/>
      <c r="AO5" s="3"/>
      <c r="AP5" s="3"/>
      <c r="AQ5" s="3"/>
      <c r="AR5" s="4"/>
      <c r="AS5" s="733"/>
      <c r="AT5" s="3"/>
      <c r="AU5" s="3"/>
      <c r="AV5" s="4"/>
      <c r="AW5" s="733"/>
      <c r="AX5" s="3"/>
      <c r="AY5" s="3"/>
      <c r="AZ5" s="3"/>
      <c r="BA5" s="6"/>
      <c r="BB5" s="741"/>
      <c r="BC5" s="749"/>
      <c r="BD5" s="741"/>
      <c r="BE5" s="750"/>
      <c r="BF5" s="750"/>
      <c r="BG5" s="750"/>
      <c r="BH5" s="741"/>
      <c r="BI5" s="741"/>
      <c r="BJ5" s="741"/>
      <c r="BK5" s="741"/>
    </row>
    <row r="6" spans="1:63" ht="13.5" customHeight="1" x14ac:dyDescent="0.15">
      <c r="A6" s="758"/>
      <c r="B6" s="5"/>
      <c r="C6" s="5"/>
      <c r="D6" s="5"/>
      <c r="E6" s="6"/>
      <c r="F6" s="733"/>
      <c r="G6" s="5"/>
      <c r="H6" s="5"/>
      <c r="I6" s="6"/>
      <c r="J6" s="733"/>
      <c r="K6" s="5"/>
      <c r="L6" s="5"/>
      <c r="M6" s="5"/>
      <c r="N6" s="5"/>
      <c r="O6" s="5"/>
      <c r="P6" s="5"/>
      <c r="Q6" s="5"/>
      <c r="R6" s="6"/>
      <c r="S6" s="733"/>
      <c r="T6" s="5"/>
      <c r="U6" s="5"/>
      <c r="V6" s="6"/>
      <c r="W6" s="733"/>
      <c r="X6" s="5"/>
      <c r="Y6" s="5"/>
      <c r="Z6" s="6"/>
      <c r="AA6" s="733"/>
      <c r="AB6" s="5"/>
      <c r="AC6" s="5"/>
      <c r="AD6" s="5"/>
      <c r="AE6" s="6"/>
      <c r="AF6" s="733"/>
      <c r="AG6" s="5"/>
      <c r="AH6" s="5"/>
      <c r="AI6" s="6"/>
      <c r="AJ6" s="733"/>
      <c r="AK6" s="5"/>
      <c r="AL6" s="5"/>
      <c r="AM6" s="5"/>
      <c r="AN6" s="5"/>
      <c r="AO6" s="5"/>
      <c r="AP6" s="5"/>
      <c r="AQ6" s="5"/>
      <c r="AR6" s="6"/>
      <c r="AS6" s="733"/>
      <c r="AT6" s="5"/>
      <c r="AU6" s="5"/>
      <c r="AV6" s="6"/>
      <c r="AW6" s="733"/>
      <c r="AX6" s="5"/>
      <c r="AY6" s="5"/>
      <c r="AZ6" s="5"/>
      <c r="BA6" s="6"/>
      <c r="BB6" s="741"/>
      <c r="BC6" s="749"/>
      <c r="BD6" s="741"/>
      <c r="BE6" s="750"/>
      <c r="BF6" s="750"/>
      <c r="BG6" s="750"/>
      <c r="BH6" s="741"/>
      <c r="BI6" s="741"/>
      <c r="BJ6" s="741"/>
      <c r="BK6" s="741"/>
    </row>
    <row r="7" spans="1:63" ht="13.5" customHeight="1" x14ac:dyDescent="0.15">
      <c r="A7" s="758"/>
      <c r="B7" s="5">
        <v>1</v>
      </c>
      <c r="C7" s="5">
        <v>8</v>
      </c>
      <c r="D7" s="5">
        <v>15</v>
      </c>
      <c r="E7" s="5">
        <v>22</v>
      </c>
      <c r="F7" s="733"/>
      <c r="G7" s="5">
        <v>6</v>
      </c>
      <c r="H7" s="5">
        <v>13</v>
      </c>
      <c r="I7" s="5">
        <v>20</v>
      </c>
      <c r="J7" s="73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733"/>
      <c r="T7" s="5">
        <v>5</v>
      </c>
      <c r="U7" s="5">
        <v>12</v>
      </c>
      <c r="V7" s="5">
        <v>19</v>
      </c>
      <c r="W7" s="733"/>
      <c r="X7" s="5">
        <v>2</v>
      </c>
      <c r="Y7" s="5">
        <v>9</v>
      </c>
      <c r="Z7" s="5">
        <v>16</v>
      </c>
      <c r="AA7" s="733"/>
      <c r="AB7" s="5">
        <v>2</v>
      </c>
      <c r="AC7" s="5">
        <v>9</v>
      </c>
      <c r="AD7" s="5">
        <v>16</v>
      </c>
      <c r="AE7" s="5">
        <v>23</v>
      </c>
      <c r="AF7" s="733"/>
      <c r="AG7" s="5">
        <v>6</v>
      </c>
      <c r="AH7" s="5">
        <v>13</v>
      </c>
      <c r="AI7" s="5">
        <v>20</v>
      </c>
      <c r="AJ7" s="73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733"/>
      <c r="AT7" s="5">
        <v>6</v>
      </c>
      <c r="AU7" s="5">
        <v>13</v>
      </c>
      <c r="AV7" s="5">
        <v>20</v>
      </c>
      <c r="AW7" s="733"/>
      <c r="AX7" s="5">
        <v>3</v>
      </c>
      <c r="AY7" s="5">
        <v>10</v>
      </c>
      <c r="AZ7" s="5">
        <v>17</v>
      </c>
      <c r="BA7" s="5">
        <v>24</v>
      </c>
      <c r="BB7" s="741"/>
      <c r="BC7" s="749"/>
      <c r="BD7" s="741"/>
      <c r="BE7" s="750"/>
      <c r="BF7" s="750"/>
      <c r="BG7" s="750"/>
      <c r="BH7" s="741"/>
      <c r="BI7" s="741"/>
      <c r="BJ7" s="741"/>
      <c r="BK7" s="741"/>
    </row>
    <row r="8" spans="1:63" ht="13.5" customHeight="1" x14ac:dyDescent="0.15">
      <c r="A8" s="758"/>
      <c r="B8" s="5">
        <v>7</v>
      </c>
      <c r="C8" s="5">
        <v>14</v>
      </c>
      <c r="D8" s="5">
        <v>21</v>
      </c>
      <c r="E8" s="5">
        <v>28</v>
      </c>
      <c r="F8" s="733"/>
      <c r="G8" s="5">
        <v>12</v>
      </c>
      <c r="H8" s="5">
        <v>19</v>
      </c>
      <c r="I8" s="5">
        <v>26</v>
      </c>
      <c r="J8" s="73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733"/>
      <c r="T8" s="5">
        <v>11</v>
      </c>
      <c r="U8" s="5">
        <v>18</v>
      </c>
      <c r="V8" s="5">
        <v>25</v>
      </c>
      <c r="W8" s="733"/>
      <c r="X8" s="5">
        <v>8</v>
      </c>
      <c r="Y8" s="5">
        <v>15</v>
      </c>
      <c r="Z8" s="5">
        <v>22</v>
      </c>
      <c r="AA8" s="733"/>
      <c r="AB8" s="5">
        <v>8</v>
      </c>
      <c r="AC8" s="5">
        <v>15</v>
      </c>
      <c r="AD8" s="5">
        <v>22</v>
      </c>
      <c r="AE8" s="5">
        <v>29</v>
      </c>
      <c r="AF8" s="733"/>
      <c r="AG8" s="5">
        <v>12</v>
      </c>
      <c r="AH8" s="5">
        <v>19</v>
      </c>
      <c r="AI8" s="5">
        <v>26</v>
      </c>
      <c r="AJ8" s="73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733"/>
      <c r="AT8" s="5">
        <v>12</v>
      </c>
      <c r="AU8" s="5">
        <v>19</v>
      </c>
      <c r="AV8" s="5">
        <v>26</v>
      </c>
      <c r="AW8" s="733"/>
      <c r="AX8" s="5">
        <v>9</v>
      </c>
      <c r="AY8" s="5">
        <v>16</v>
      </c>
      <c r="AZ8" s="5">
        <v>23</v>
      </c>
      <c r="BA8" s="5">
        <v>31</v>
      </c>
      <c r="BB8" s="741"/>
      <c r="BC8" s="749"/>
      <c r="BD8" s="741"/>
      <c r="BE8" s="750"/>
      <c r="BF8" s="750"/>
      <c r="BG8" s="750"/>
      <c r="BH8" s="741"/>
      <c r="BI8" s="741"/>
      <c r="BJ8" s="741"/>
      <c r="BK8" s="741"/>
    </row>
    <row r="9" spans="1:63" ht="13.5" customHeight="1" x14ac:dyDescent="0.15">
      <c r="A9" s="758"/>
      <c r="B9" s="5"/>
      <c r="C9" s="5"/>
      <c r="D9" s="5"/>
      <c r="E9" s="5"/>
      <c r="F9" s="733"/>
      <c r="G9" s="5"/>
      <c r="H9" s="5"/>
      <c r="I9" s="5"/>
      <c r="J9" s="733"/>
      <c r="K9" s="5"/>
      <c r="L9" s="5"/>
      <c r="M9" s="5"/>
      <c r="N9" s="5"/>
      <c r="O9" s="5"/>
      <c r="P9" s="5"/>
      <c r="Q9" s="5"/>
      <c r="R9" s="5"/>
      <c r="S9" s="733"/>
      <c r="T9" s="5"/>
      <c r="U9" s="5"/>
      <c r="V9" s="5"/>
      <c r="W9" s="733"/>
      <c r="X9" s="5"/>
      <c r="Y9" s="5"/>
      <c r="Z9" s="5"/>
      <c r="AA9" s="733"/>
      <c r="AB9" s="5"/>
      <c r="AC9" s="5"/>
      <c r="AD9" s="5"/>
      <c r="AE9" s="5"/>
      <c r="AF9" s="733"/>
      <c r="AG9" s="5"/>
      <c r="AH9" s="5"/>
      <c r="AI9" s="5"/>
      <c r="AJ9" s="733"/>
      <c r="AK9" s="5"/>
      <c r="AL9" s="5"/>
      <c r="AM9" s="5"/>
      <c r="AN9" s="5"/>
      <c r="AO9" s="5"/>
      <c r="AP9" s="5"/>
      <c r="AQ9" s="5"/>
      <c r="AR9" s="5"/>
      <c r="AS9" s="733"/>
      <c r="AT9" s="5"/>
      <c r="AU9" s="5"/>
      <c r="AV9" s="5"/>
      <c r="AW9" s="733"/>
      <c r="AX9" s="5"/>
      <c r="AY9" s="5"/>
      <c r="AZ9" s="5"/>
      <c r="BA9" s="5"/>
      <c r="BB9" s="741"/>
      <c r="BC9" s="749"/>
      <c r="BD9" s="741"/>
      <c r="BE9" s="750"/>
      <c r="BF9" s="750"/>
      <c r="BG9" s="750"/>
      <c r="BH9" s="741"/>
      <c r="BI9" s="741"/>
      <c r="BJ9" s="741"/>
      <c r="BK9" s="741"/>
    </row>
    <row r="10" spans="1:63" ht="1.5" customHeight="1" thickBot="1" x14ac:dyDescent="0.2">
      <c r="A10" s="758"/>
      <c r="B10" s="5"/>
      <c r="C10" s="5"/>
      <c r="D10" s="5"/>
      <c r="E10" s="5"/>
      <c r="F10" s="733"/>
      <c r="G10" s="5"/>
      <c r="H10" s="5"/>
      <c r="I10" s="5"/>
      <c r="J10" s="733"/>
      <c r="K10" s="5"/>
      <c r="L10" s="5"/>
      <c r="M10" s="5"/>
      <c r="N10" s="5"/>
      <c r="O10" s="5"/>
      <c r="P10" s="5"/>
      <c r="Q10" s="5"/>
      <c r="R10" s="5"/>
      <c r="S10" s="733"/>
      <c r="T10" s="5"/>
      <c r="U10" s="5"/>
      <c r="V10" s="5"/>
      <c r="W10" s="733"/>
      <c r="X10" s="5"/>
      <c r="Y10" s="5"/>
      <c r="Z10" s="5"/>
      <c r="AA10" s="733"/>
      <c r="AB10" s="5"/>
      <c r="AC10" s="5"/>
      <c r="AD10" s="5"/>
      <c r="AE10" s="5"/>
      <c r="AF10" s="733"/>
      <c r="AG10" s="5"/>
      <c r="AH10" s="5"/>
      <c r="AI10" s="5"/>
      <c r="AJ10" s="733"/>
      <c r="AK10" s="5"/>
      <c r="AL10" s="5"/>
      <c r="AM10" s="5"/>
      <c r="AN10" s="5"/>
      <c r="AO10" s="5"/>
      <c r="AP10" s="5"/>
      <c r="AQ10" s="5"/>
      <c r="AR10" s="5"/>
      <c r="AS10" s="733"/>
      <c r="AT10" s="5"/>
      <c r="AU10" s="5"/>
      <c r="AV10" s="5"/>
      <c r="AW10" s="733"/>
      <c r="AX10" s="5"/>
      <c r="AY10" s="5"/>
      <c r="AZ10" s="5"/>
      <c r="BA10" s="5"/>
      <c r="BB10" s="741"/>
      <c r="BC10" s="749"/>
      <c r="BD10" s="741"/>
      <c r="BE10" s="750"/>
      <c r="BF10" s="750"/>
      <c r="BG10" s="750"/>
      <c r="BH10" s="741"/>
      <c r="BI10" s="741"/>
      <c r="BJ10" s="741"/>
      <c r="BK10" s="741"/>
    </row>
    <row r="11" spans="1:63" ht="13.5" hidden="1" customHeight="1" thickBot="1" x14ac:dyDescent="0.2">
      <c r="A11" s="758"/>
      <c r="B11" s="5"/>
      <c r="C11" s="5"/>
      <c r="D11" s="5"/>
      <c r="E11" s="5"/>
      <c r="F11" s="733"/>
      <c r="G11" s="5"/>
      <c r="H11" s="5"/>
      <c r="I11" s="5"/>
      <c r="J11" s="733"/>
      <c r="K11" s="5"/>
      <c r="L11" s="5"/>
      <c r="M11" s="5"/>
      <c r="N11" s="5"/>
      <c r="O11" s="5"/>
      <c r="P11" s="5"/>
      <c r="Q11" s="7"/>
      <c r="R11" s="5"/>
      <c r="S11" s="734"/>
      <c r="T11" s="5"/>
      <c r="U11" s="5"/>
      <c r="V11" s="5"/>
      <c r="W11" s="733"/>
      <c r="X11" s="5"/>
      <c r="Y11" s="5"/>
      <c r="Z11" s="5"/>
      <c r="AA11" s="733"/>
      <c r="AB11" s="5"/>
      <c r="AC11" s="5"/>
      <c r="AD11" s="5"/>
      <c r="AE11" s="5"/>
      <c r="AF11" s="733"/>
      <c r="AG11" s="5"/>
      <c r="AH11" s="5"/>
      <c r="AI11" s="5"/>
      <c r="AJ11" s="733"/>
      <c r="AK11" s="5"/>
      <c r="AL11" s="5"/>
      <c r="AM11" s="5"/>
      <c r="AN11" s="5"/>
      <c r="AO11" s="5"/>
      <c r="AP11" s="5"/>
      <c r="AQ11" s="5"/>
      <c r="AR11" s="5"/>
      <c r="AS11" s="733"/>
      <c r="AT11" s="5"/>
      <c r="AU11" s="5"/>
      <c r="AV11" s="5"/>
      <c r="AW11" s="733"/>
      <c r="AX11" s="5"/>
      <c r="AY11" s="5"/>
      <c r="AZ11" s="5"/>
      <c r="BA11" s="5"/>
      <c r="BB11" s="741"/>
      <c r="BC11" s="749"/>
      <c r="BD11" s="741"/>
      <c r="BE11" s="750"/>
      <c r="BF11" s="750"/>
      <c r="BG11" s="750"/>
      <c r="BH11" s="741"/>
      <c r="BI11" s="741"/>
      <c r="BJ11" s="741"/>
      <c r="BK11" s="741"/>
    </row>
    <row r="12" spans="1:63" ht="13.5" hidden="1" customHeight="1" thickBot="1" x14ac:dyDescent="0.25">
      <c r="A12" s="759"/>
      <c r="B12" s="5"/>
      <c r="C12" s="5"/>
      <c r="D12" s="5"/>
      <c r="E12" s="5"/>
      <c r="F12" s="733"/>
      <c r="G12" s="26"/>
      <c r="H12" s="5"/>
      <c r="I12" s="5"/>
      <c r="J12" s="733"/>
      <c r="K12" s="5"/>
      <c r="L12" s="5"/>
      <c r="M12" s="5"/>
      <c r="N12" s="5"/>
      <c r="O12" s="5"/>
      <c r="P12" s="5"/>
      <c r="Q12" s="5"/>
      <c r="R12" s="5"/>
      <c r="S12" s="733"/>
      <c r="T12" s="5"/>
      <c r="U12" s="5"/>
      <c r="V12" s="5"/>
      <c r="W12" s="733"/>
      <c r="X12" s="5"/>
      <c r="Y12" s="5"/>
      <c r="Z12" s="5"/>
      <c r="AA12" s="733"/>
      <c r="AB12" s="5"/>
      <c r="AC12" s="5"/>
      <c r="AD12" s="5"/>
      <c r="AE12" s="5"/>
      <c r="AF12" s="733"/>
      <c r="AG12" s="5"/>
      <c r="AH12" s="5"/>
      <c r="AI12" s="5"/>
      <c r="AJ12" s="733"/>
      <c r="AK12" s="5"/>
      <c r="AL12" s="5"/>
      <c r="AM12" s="5"/>
      <c r="AN12" s="5"/>
      <c r="AO12" s="5"/>
      <c r="AP12" s="5"/>
      <c r="AQ12" s="5"/>
      <c r="AR12" s="5"/>
      <c r="AS12" s="733"/>
      <c r="AT12" s="5"/>
      <c r="AU12" s="5"/>
      <c r="AV12" s="5"/>
      <c r="AW12" s="733"/>
      <c r="AX12" s="5"/>
      <c r="AY12" s="5"/>
      <c r="AZ12" s="5"/>
      <c r="BA12" s="5"/>
      <c r="BB12" s="741"/>
      <c r="BC12" s="749"/>
      <c r="BD12" s="741"/>
      <c r="BE12" s="750"/>
      <c r="BF12" s="750"/>
      <c r="BG12" s="750"/>
      <c r="BH12" s="741"/>
      <c r="BI12" s="741"/>
      <c r="BJ12" s="741"/>
      <c r="BK12" s="741"/>
    </row>
    <row r="13" spans="1:63" ht="17.25" customHeight="1" thickBot="1" x14ac:dyDescent="0.2">
      <c r="A13" s="29"/>
      <c r="B13" s="30" t="s">
        <v>129</v>
      </c>
      <c r="C13" s="30" t="s">
        <v>130</v>
      </c>
      <c r="D13" s="30" t="s">
        <v>131</v>
      </c>
      <c r="E13" s="30" t="s">
        <v>132</v>
      </c>
      <c r="F13" s="30" t="s">
        <v>133</v>
      </c>
      <c r="G13" s="30" t="s">
        <v>134</v>
      </c>
      <c r="H13" s="30" t="s">
        <v>135</v>
      </c>
      <c r="I13" s="30" t="s">
        <v>122</v>
      </c>
      <c r="J13" s="30" t="s">
        <v>136</v>
      </c>
      <c r="K13" s="30" t="s">
        <v>137</v>
      </c>
      <c r="L13" s="30" t="s">
        <v>138</v>
      </c>
      <c r="M13" s="30" t="s">
        <v>139</v>
      </c>
      <c r="N13" s="30" t="s">
        <v>140</v>
      </c>
      <c r="O13" s="30" t="s">
        <v>141</v>
      </c>
      <c r="P13" s="30" t="s">
        <v>142</v>
      </c>
      <c r="Q13" s="30" t="s">
        <v>143</v>
      </c>
      <c r="R13" s="30" t="s">
        <v>144</v>
      </c>
      <c r="S13" s="30" t="s">
        <v>145</v>
      </c>
      <c r="T13" s="30" t="s">
        <v>146</v>
      </c>
      <c r="U13" s="30" t="s">
        <v>147</v>
      </c>
      <c r="V13" s="30" t="s">
        <v>148</v>
      </c>
      <c r="W13" s="30" t="s">
        <v>149</v>
      </c>
      <c r="X13" s="30" t="s">
        <v>150</v>
      </c>
      <c r="Y13" s="30" t="s">
        <v>151</v>
      </c>
      <c r="Z13" s="30" t="s">
        <v>152</v>
      </c>
      <c r="AA13" s="30" t="s">
        <v>153</v>
      </c>
      <c r="AB13" s="30" t="s">
        <v>154</v>
      </c>
      <c r="AC13" s="30" t="s">
        <v>155</v>
      </c>
      <c r="AD13" s="30" t="s">
        <v>156</v>
      </c>
      <c r="AE13" s="30" t="s">
        <v>157</v>
      </c>
      <c r="AF13" s="30" t="s">
        <v>158</v>
      </c>
      <c r="AG13" s="30" t="s">
        <v>159</v>
      </c>
      <c r="AH13" s="30" t="s">
        <v>160</v>
      </c>
      <c r="AI13" s="30" t="s">
        <v>161</v>
      </c>
      <c r="AJ13" s="30" t="s">
        <v>162</v>
      </c>
      <c r="AK13" s="30" t="s">
        <v>163</v>
      </c>
      <c r="AL13" s="30" t="s">
        <v>164</v>
      </c>
      <c r="AM13" s="30" t="s">
        <v>165</v>
      </c>
      <c r="AN13" s="30" t="s">
        <v>166</v>
      </c>
      <c r="AO13" s="30" t="s">
        <v>167</v>
      </c>
      <c r="AP13" s="30" t="s">
        <v>168</v>
      </c>
      <c r="AQ13" s="30" t="s">
        <v>169</v>
      </c>
      <c r="AR13" s="30" t="s">
        <v>170</v>
      </c>
      <c r="AS13" s="30" t="s">
        <v>171</v>
      </c>
      <c r="AT13" s="30" t="s">
        <v>172</v>
      </c>
      <c r="AU13" s="30" t="s">
        <v>173</v>
      </c>
      <c r="AV13" s="30" t="s">
        <v>174</v>
      </c>
      <c r="AW13" s="30" t="s">
        <v>175</v>
      </c>
      <c r="AX13" s="30" t="s">
        <v>176</v>
      </c>
      <c r="AY13" s="30" t="s">
        <v>177</v>
      </c>
      <c r="AZ13" s="30" t="s">
        <v>178</v>
      </c>
      <c r="BA13" s="31" t="s">
        <v>179</v>
      </c>
    </row>
    <row r="14" spans="1:63" ht="13.5" customHeight="1" x14ac:dyDescent="0.15">
      <c r="A14" s="27">
        <v>1</v>
      </c>
      <c r="B14" s="11"/>
      <c r="C14" s="11"/>
      <c r="D14" s="11"/>
      <c r="E14" s="12"/>
      <c r="F14" s="12"/>
      <c r="G14" s="28"/>
      <c r="H14" s="12"/>
      <c r="I14" s="12"/>
      <c r="J14" s="12"/>
      <c r="K14" s="12"/>
      <c r="L14" s="28"/>
      <c r="M14" s="12"/>
      <c r="N14" s="12"/>
      <c r="O14" s="12"/>
      <c r="P14" s="12"/>
      <c r="Q14" s="12"/>
      <c r="R14" s="13"/>
      <c r="S14" s="13" t="s">
        <v>102</v>
      </c>
      <c r="T14" s="13" t="s">
        <v>102</v>
      </c>
      <c r="U14" s="12"/>
      <c r="V14" s="12"/>
      <c r="W14" s="13">
        <v>22</v>
      </c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24"/>
      <c r="AL14" s="12"/>
      <c r="AM14" s="12"/>
      <c r="AN14" s="12"/>
      <c r="AO14" s="12"/>
      <c r="AP14" s="12"/>
      <c r="AQ14" s="24" t="s">
        <v>120</v>
      </c>
      <c r="AR14" s="24" t="s">
        <v>120</v>
      </c>
      <c r="AS14" s="16" t="s">
        <v>102</v>
      </c>
      <c r="AT14" s="16" t="s">
        <v>102</v>
      </c>
      <c r="AU14" s="16" t="s">
        <v>102</v>
      </c>
      <c r="AV14" s="16" t="s">
        <v>102</v>
      </c>
      <c r="AW14" s="16" t="s">
        <v>102</v>
      </c>
      <c r="AX14" s="16" t="s">
        <v>102</v>
      </c>
      <c r="AY14" s="16" t="s">
        <v>102</v>
      </c>
      <c r="AZ14" s="16" t="s">
        <v>102</v>
      </c>
      <c r="BA14" s="16" t="s">
        <v>102</v>
      </c>
      <c r="BB14" s="32"/>
      <c r="BC14" s="14"/>
      <c r="BD14" s="14"/>
      <c r="BE14" s="740"/>
      <c r="BF14" s="740"/>
      <c r="BG14" s="14"/>
      <c r="BH14" s="14"/>
      <c r="BI14" s="14"/>
      <c r="BJ14" s="14"/>
      <c r="BK14" s="14"/>
    </row>
    <row r="15" spans="1:63" ht="13.5" customHeight="1" x14ac:dyDescent="0.15">
      <c r="A15" s="21">
        <v>2</v>
      </c>
      <c r="B15" s="11"/>
      <c r="C15" s="11"/>
      <c r="D15" s="8"/>
      <c r="E15" s="12"/>
      <c r="F15" s="12"/>
      <c r="G15" s="9"/>
      <c r="H15" s="12"/>
      <c r="I15" s="10"/>
      <c r="J15" s="24"/>
      <c r="K15" s="24"/>
      <c r="L15" s="24" t="s">
        <v>118</v>
      </c>
      <c r="M15" s="24" t="s">
        <v>118</v>
      </c>
      <c r="N15" s="24" t="s">
        <v>122</v>
      </c>
      <c r="O15" s="24" t="s">
        <v>122</v>
      </c>
      <c r="P15" s="24" t="s">
        <v>122</v>
      </c>
      <c r="Q15" s="24" t="s">
        <v>122</v>
      </c>
      <c r="R15" s="24" t="s">
        <v>120</v>
      </c>
      <c r="S15" s="13" t="s">
        <v>102</v>
      </c>
      <c r="T15" s="13" t="s">
        <v>102</v>
      </c>
      <c r="U15" s="14"/>
      <c r="V15" s="12"/>
      <c r="W15" s="13">
        <v>16</v>
      </c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24"/>
      <c r="AJ15" s="24"/>
      <c r="AK15" s="24" t="s">
        <v>118</v>
      </c>
      <c r="AL15" s="24" t="s">
        <v>118</v>
      </c>
      <c r="AM15" s="24" t="s">
        <v>118</v>
      </c>
      <c r="AN15" s="24" t="s">
        <v>122</v>
      </c>
      <c r="AO15" s="24" t="s">
        <v>122</v>
      </c>
      <c r="AP15" s="24" t="s">
        <v>122</v>
      </c>
      <c r="AQ15" s="24" t="s">
        <v>122</v>
      </c>
      <c r="AR15" s="24" t="s">
        <v>120</v>
      </c>
      <c r="AS15" s="24" t="s">
        <v>120</v>
      </c>
      <c r="AT15" s="16" t="s">
        <v>102</v>
      </c>
      <c r="AU15" s="16" t="s">
        <v>102</v>
      </c>
      <c r="AV15" s="16" t="s">
        <v>102</v>
      </c>
      <c r="AW15" s="16" t="s">
        <v>102</v>
      </c>
      <c r="AX15" s="16" t="s">
        <v>102</v>
      </c>
      <c r="AY15" s="16" t="s">
        <v>102</v>
      </c>
      <c r="AZ15" s="16" t="s">
        <v>102</v>
      </c>
      <c r="BA15" s="16" t="s">
        <v>102</v>
      </c>
      <c r="BB15" s="32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2">
        <v>3</v>
      </c>
      <c r="B16" s="8"/>
      <c r="C16" s="8"/>
      <c r="D16" s="8"/>
      <c r="E16" s="10"/>
      <c r="F16" s="10"/>
      <c r="G16" s="9"/>
      <c r="H16" s="10"/>
      <c r="I16" s="24"/>
      <c r="J16" s="24"/>
      <c r="K16" s="24"/>
      <c r="L16" s="24" t="s">
        <v>118</v>
      </c>
      <c r="M16" s="24" t="s">
        <v>118</v>
      </c>
      <c r="N16" s="24" t="s">
        <v>122</v>
      </c>
      <c r="O16" s="24" t="s">
        <v>122</v>
      </c>
      <c r="P16" s="24" t="s">
        <v>122</v>
      </c>
      <c r="Q16" s="24" t="s">
        <v>122</v>
      </c>
      <c r="R16" s="24" t="s">
        <v>120</v>
      </c>
      <c r="S16" s="13" t="s">
        <v>102</v>
      </c>
      <c r="T16" s="13" t="s">
        <v>102</v>
      </c>
      <c r="U16" s="10"/>
      <c r="V16" s="10"/>
      <c r="W16" s="15">
        <v>15</v>
      </c>
      <c r="X16" s="10"/>
      <c r="Y16" s="15"/>
      <c r="Z16" s="10"/>
      <c r="AA16" s="10"/>
      <c r="AB16" s="10"/>
      <c r="AC16" s="10"/>
      <c r="AD16" s="10"/>
      <c r="AE16" s="10"/>
      <c r="AF16" s="10"/>
      <c r="AG16" s="10"/>
      <c r="AH16" s="24"/>
      <c r="AI16" s="24"/>
      <c r="AJ16" s="24" t="s">
        <v>118</v>
      </c>
      <c r="AK16" s="24" t="s">
        <v>118</v>
      </c>
      <c r="AL16" s="24" t="s">
        <v>118</v>
      </c>
      <c r="AM16" s="24" t="s">
        <v>122</v>
      </c>
      <c r="AN16" s="24" t="s">
        <v>122</v>
      </c>
      <c r="AO16" s="24" t="s">
        <v>122</v>
      </c>
      <c r="AP16" s="24" t="s">
        <v>122</v>
      </c>
      <c r="AQ16" s="24" t="s">
        <v>120</v>
      </c>
      <c r="AR16" s="24" t="s">
        <v>120</v>
      </c>
      <c r="AS16" s="16" t="s">
        <v>102</v>
      </c>
      <c r="AT16" s="16" t="s">
        <v>102</v>
      </c>
      <c r="AU16" s="16" t="s">
        <v>102</v>
      </c>
      <c r="AV16" s="16" t="s">
        <v>102</v>
      </c>
      <c r="AW16" s="16" t="s">
        <v>102</v>
      </c>
      <c r="AX16" s="16" t="s">
        <v>102</v>
      </c>
      <c r="AY16" s="16" t="s">
        <v>102</v>
      </c>
      <c r="AZ16" s="16" t="s">
        <v>102</v>
      </c>
      <c r="BA16" s="16" t="s">
        <v>102</v>
      </c>
      <c r="BB16" s="32"/>
      <c r="BC16" s="14"/>
      <c r="BD16" s="14"/>
      <c r="BE16" s="740"/>
      <c r="BF16" s="740"/>
      <c r="BG16" s="14"/>
      <c r="BH16" s="14"/>
      <c r="BI16" s="14"/>
      <c r="BJ16" s="14"/>
      <c r="BK16" s="14"/>
    </row>
    <row r="17" spans="1:63" ht="13.5" customHeight="1" x14ac:dyDescent="0.15">
      <c r="A17" s="22">
        <v>4</v>
      </c>
      <c r="B17" s="10"/>
      <c r="C17" s="10"/>
      <c r="D17" s="10"/>
      <c r="E17" s="10"/>
      <c r="F17" s="10"/>
      <c r="G17" s="10"/>
      <c r="H17" s="10"/>
      <c r="I17" s="10"/>
      <c r="J17" s="10"/>
      <c r="K17" s="24"/>
      <c r="L17" s="24" t="s">
        <v>118</v>
      </c>
      <c r="M17" s="24" t="s">
        <v>118</v>
      </c>
      <c r="N17" s="24" t="s">
        <v>122</v>
      </c>
      <c r="O17" s="24" t="s">
        <v>122</v>
      </c>
      <c r="P17" s="24" t="s">
        <v>122</v>
      </c>
      <c r="Q17" s="24" t="s">
        <v>122</v>
      </c>
      <c r="R17" s="24" t="s">
        <v>120</v>
      </c>
      <c r="S17" s="13" t="s">
        <v>102</v>
      </c>
      <c r="T17" s="13" t="s">
        <v>102</v>
      </c>
      <c r="U17" s="10"/>
      <c r="V17" s="10"/>
      <c r="W17" s="15">
        <v>10</v>
      </c>
      <c r="X17" s="10"/>
      <c r="Y17" s="10"/>
      <c r="Z17" s="15"/>
      <c r="AA17" s="15"/>
      <c r="AB17" s="15"/>
      <c r="AC17" s="649"/>
      <c r="AD17" s="24"/>
      <c r="AE17" s="24" t="s">
        <v>118</v>
      </c>
      <c r="AF17" s="24" t="s">
        <v>122</v>
      </c>
      <c r="AG17" s="24" t="s">
        <v>122</v>
      </c>
      <c r="AH17" s="24" t="s">
        <v>120</v>
      </c>
      <c r="AI17" s="15" t="s">
        <v>103</v>
      </c>
      <c r="AJ17" s="10" t="s">
        <v>103</v>
      </c>
      <c r="AK17" s="10" t="s">
        <v>103</v>
      </c>
      <c r="AL17" s="10" t="s">
        <v>103</v>
      </c>
      <c r="AM17" s="15" t="s">
        <v>23</v>
      </c>
      <c r="AN17" s="15" t="s">
        <v>23</v>
      </c>
      <c r="AO17" s="15" t="s">
        <v>23</v>
      </c>
      <c r="AP17" s="15" t="s">
        <v>23</v>
      </c>
      <c r="AQ17" s="15" t="s">
        <v>23</v>
      </c>
      <c r="AR17" s="15" t="s">
        <v>23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32"/>
      <c r="BC17" s="14"/>
      <c r="BD17" s="14"/>
      <c r="BE17" s="740"/>
      <c r="BF17" s="740"/>
      <c r="BG17" s="14"/>
      <c r="BH17" s="14"/>
      <c r="BI17" s="14"/>
      <c r="BJ17" s="14"/>
      <c r="BK17" s="14"/>
    </row>
    <row r="18" spans="1:63" ht="13.5" customHeight="1" x14ac:dyDescent="0.15">
      <c r="A18" s="739"/>
      <c r="B18" s="739"/>
      <c r="C18" s="739"/>
      <c r="D18" s="739"/>
      <c r="E18" s="739"/>
      <c r="F18" s="19"/>
      <c r="G18" s="739"/>
      <c r="H18" s="739"/>
      <c r="I18" s="739"/>
      <c r="J18" s="739"/>
      <c r="K18" s="739"/>
      <c r="L18" s="739"/>
      <c r="M18" s="739"/>
      <c r="N18" s="19"/>
      <c r="O18" s="739"/>
      <c r="P18" s="739"/>
      <c r="Q18" s="739"/>
      <c r="R18" s="739"/>
      <c r="S18" s="739"/>
      <c r="T18" s="739"/>
      <c r="U18" s="739"/>
      <c r="V18" s="20"/>
      <c r="W18" s="739"/>
      <c r="X18" s="739"/>
      <c r="Y18" s="739"/>
      <c r="Z18" s="739"/>
      <c r="AA18" s="739"/>
      <c r="AB18" s="739"/>
      <c r="AC18" s="739"/>
      <c r="AD18" s="19"/>
      <c r="AE18" s="739"/>
      <c r="AF18" s="739"/>
      <c r="AG18" s="739"/>
      <c r="AH18" s="739"/>
      <c r="AI18" s="739"/>
      <c r="AJ18" s="739"/>
      <c r="AK18" s="739"/>
      <c r="AL18" s="19"/>
      <c r="AM18" s="739"/>
      <c r="AN18" s="739"/>
      <c r="AO18" s="739"/>
      <c r="AP18" s="739"/>
      <c r="AQ18" s="739"/>
      <c r="AR18" s="739"/>
      <c r="AS18" s="739"/>
      <c r="AT18" s="19"/>
      <c r="AU18" s="739"/>
      <c r="AV18" s="739"/>
      <c r="AW18" s="739"/>
      <c r="AX18" s="739"/>
      <c r="AY18" s="739"/>
      <c r="AZ18" s="739"/>
      <c r="BA18" s="739"/>
      <c r="BB18" s="18"/>
      <c r="BC18" s="739"/>
      <c r="BD18" s="739"/>
      <c r="BE18" s="739"/>
      <c r="BF18" s="739"/>
      <c r="BG18" s="739"/>
      <c r="BH18" s="739"/>
      <c r="BI18" s="739"/>
      <c r="BJ18" s="739"/>
      <c r="BK18" s="19"/>
    </row>
    <row r="19" spans="1:63" ht="13.5" customHeight="1" x14ac:dyDescent="0.15">
      <c r="A19" s="714" t="s">
        <v>24</v>
      </c>
      <c r="B19" s="714"/>
      <c r="C19" s="714"/>
      <c r="D19" s="714"/>
      <c r="E19" s="714"/>
      <c r="F19" s="24"/>
      <c r="G19" s="713" t="s">
        <v>117</v>
      </c>
      <c r="H19" s="713"/>
      <c r="I19" s="713"/>
      <c r="J19" s="713"/>
      <c r="K19" s="713"/>
      <c r="L19" s="713"/>
      <c r="M19" s="713"/>
      <c r="N19" s="713"/>
      <c r="O19" s="713"/>
      <c r="P19" s="713"/>
      <c r="Q19" s="713"/>
      <c r="R19" s="713"/>
      <c r="S19" s="713"/>
      <c r="T19" s="713"/>
      <c r="U19" s="713"/>
      <c r="V19" s="713"/>
      <c r="W19" s="2"/>
      <c r="X19" s="24" t="s">
        <v>118</v>
      </c>
      <c r="Y19" s="715" t="s">
        <v>119</v>
      </c>
      <c r="Z19" s="715"/>
      <c r="AA19" s="715"/>
      <c r="AB19" s="715"/>
      <c r="AC19" s="715"/>
      <c r="AD19" s="715"/>
      <c r="AE19" s="715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131"/>
      <c r="AR19" s="715"/>
      <c r="AS19" s="715"/>
      <c r="AT19" s="715"/>
      <c r="AU19" s="715"/>
      <c r="AV19" s="715"/>
      <c r="AW19" s="715"/>
      <c r="AX19" s="715"/>
      <c r="AY19" s="715"/>
      <c r="AZ19" s="715"/>
      <c r="BA19" s="715"/>
      <c r="BB19" s="715"/>
      <c r="BC19" s="715"/>
      <c r="BD19" s="715"/>
      <c r="BE19" s="715"/>
      <c r="BF19" s="715"/>
      <c r="BG19" s="715"/>
      <c r="BH19" s="715"/>
      <c r="BI19" s="19"/>
      <c r="BJ19" s="19"/>
      <c r="BK19" s="19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  <c r="BF20" s="23"/>
      <c r="BG20" s="23"/>
      <c r="BH20" s="2"/>
    </row>
    <row r="21" spans="1:63" ht="13.5" customHeight="1" x14ac:dyDescent="0.15">
      <c r="A21" s="2"/>
      <c r="B21" s="2"/>
      <c r="C21" s="2"/>
      <c r="D21" s="2"/>
      <c r="E21" s="2"/>
      <c r="F21" s="24" t="s">
        <v>120</v>
      </c>
      <c r="G21" s="713" t="s">
        <v>121</v>
      </c>
      <c r="H21" s="713"/>
      <c r="I21" s="713"/>
      <c r="J21" s="713"/>
      <c r="K21" s="713"/>
      <c r="L21" s="713"/>
      <c r="M21" s="713"/>
      <c r="N21" s="713"/>
      <c r="O21" s="713"/>
      <c r="P21" s="713"/>
      <c r="Q21" s="2"/>
      <c r="R21" s="2"/>
      <c r="S21" s="2"/>
      <c r="T21" s="23"/>
      <c r="U21" s="2"/>
      <c r="V21" s="2"/>
      <c r="W21" s="2"/>
      <c r="X21" s="24" t="s">
        <v>122</v>
      </c>
      <c r="Y21" s="713" t="s">
        <v>123</v>
      </c>
      <c r="Z21" s="713"/>
      <c r="AA21" s="713"/>
      <c r="AB21" s="713"/>
      <c r="AC21" s="713"/>
      <c r="AD21" s="713"/>
      <c r="AE21" s="713"/>
      <c r="AF21" s="713"/>
      <c r="AG21" s="713"/>
      <c r="AH21" s="713"/>
      <c r="AI21" s="713"/>
      <c r="AJ21" s="713"/>
      <c r="AK21" s="713"/>
      <c r="AL21" s="713"/>
      <c r="AM21" s="713"/>
      <c r="AN21" s="713"/>
      <c r="AO21" s="713"/>
      <c r="AP21" s="2"/>
      <c r="AQ21" s="24" t="s">
        <v>23</v>
      </c>
      <c r="AR21" s="715" t="s">
        <v>124</v>
      </c>
      <c r="AS21" s="715"/>
      <c r="AT21" s="715"/>
      <c r="AU21" s="715"/>
      <c r="AV21" s="715"/>
      <c r="AW21" s="715"/>
      <c r="AX21" s="715"/>
      <c r="AY21" s="715"/>
      <c r="AZ21" s="715"/>
      <c r="BA21" s="715"/>
      <c r="BB21" s="715"/>
      <c r="BC21" s="715"/>
      <c r="BD21" s="715"/>
      <c r="BE21" s="715"/>
      <c r="BF21" s="23"/>
      <c r="BG21" s="23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  <c r="BF22" s="23"/>
      <c r="BG22" s="23"/>
      <c r="BH22" s="2"/>
    </row>
    <row r="23" spans="1:63" ht="13.5" customHeight="1" x14ac:dyDescent="0.15">
      <c r="A23" s="2"/>
      <c r="B23" s="2"/>
      <c r="C23" s="2"/>
      <c r="D23" s="2"/>
      <c r="E23" s="2"/>
      <c r="F23" s="24" t="s">
        <v>125</v>
      </c>
      <c r="G23" s="713" t="s">
        <v>126</v>
      </c>
      <c r="H23" s="713"/>
      <c r="I23" s="713"/>
      <c r="J23" s="713"/>
      <c r="K23" s="713"/>
      <c r="L23" s="713"/>
      <c r="M23" s="713"/>
      <c r="N23" s="713"/>
      <c r="O23" s="713"/>
      <c r="P23" s="713"/>
      <c r="Q23" s="2"/>
      <c r="R23" s="2"/>
      <c r="S23" s="2"/>
      <c r="T23" s="23"/>
      <c r="U23" s="2"/>
      <c r="V23" s="2"/>
      <c r="W23" s="2"/>
      <c r="X23" s="24" t="s">
        <v>116</v>
      </c>
      <c r="Y23" s="713" t="s">
        <v>127</v>
      </c>
      <c r="Z23" s="713"/>
      <c r="AA23" s="713"/>
      <c r="AB23" s="713"/>
      <c r="AC23" s="713"/>
      <c r="AD23" s="713"/>
      <c r="AE23" s="713"/>
      <c r="AF23" s="713"/>
      <c r="AG23" s="713"/>
      <c r="AH23" s="713"/>
      <c r="AI23" s="713"/>
      <c r="AJ23" s="713"/>
      <c r="AK23" s="713"/>
      <c r="AL23" s="713"/>
      <c r="AM23" s="713"/>
      <c r="AN23" s="713"/>
      <c r="AO23" s="713"/>
      <c r="AP23" s="2"/>
      <c r="AQ23" s="24" t="s">
        <v>8</v>
      </c>
      <c r="AR23" s="713" t="s">
        <v>128</v>
      </c>
      <c r="AS23" s="713"/>
      <c r="AT23" s="713"/>
      <c r="AU23" s="713"/>
      <c r="AV23" s="713"/>
      <c r="AW23" s="713"/>
      <c r="AX23" s="713"/>
      <c r="AY23" s="713"/>
      <c r="AZ23" s="713"/>
      <c r="BA23" s="713"/>
      <c r="BB23" s="2"/>
      <c r="BC23" s="23"/>
      <c r="BD23" s="23"/>
      <c r="BE23" s="2"/>
      <c r="BF23" s="23"/>
      <c r="BG23" s="23"/>
      <c r="BH23" s="2"/>
    </row>
    <row r="26" spans="1:63" s="35" customFormat="1" ht="13.5" customHeight="1" x14ac:dyDescent="0.2">
      <c r="A26" s="735" t="s">
        <v>104</v>
      </c>
      <c r="B26" s="735"/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735"/>
      <c r="U26" s="735"/>
      <c r="V26" s="735"/>
      <c r="W26" s="735"/>
      <c r="X26" s="735"/>
      <c r="Y26" s="735"/>
      <c r="Z26" s="735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735"/>
      <c r="AT26" s="735"/>
      <c r="AU26" s="735"/>
      <c r="AV26" s="735"/>
      <c r="AW26" s="735"/>
      <c r="AX26" s="735"/>
      <c r="AY26" s="735"/>
      <c r="AZ26" s="735"/>
      <c r="BA26" s="33"/>
      <c r="BB26" s="34"/>
      <c r="BC26" s="33"/>
      <c r="BD26" s="33"/>
      <c r="BE26" s="34"/>
      <c r="BF26" s="33"/>
      <c r="BG26" s="33"/>
      <c r="BH26" s="34"/>
    </row>
    <row r="27" spans="1:63" ht="13.5" customHeight="1" x14ac:dyDescent="0.15">
      <c r="A27" s="736"/>
      <c r="B27" s="736"/>
      <c r="C27" s="736"/>
      <c r="D27" s="736"/>
      <c r="E27" s="736"/>
      <c r="F27" s="736"/>
      <c r="G27" s="736"/>
      <c r="H27" s="736"/>
      <c r="I27" s="736"/>
      <c r="J27" s="736"/>
      <c r="K27" s="736"/>
      <c r="L27" s="736"/>
      <c r="M27" s="736"/>
      <c r="N27" s="736"/>
      <c r="O27" s="736"/>
      <c r="P27" s="736"/>
      <c r="Q27" s="736"/>
      <c r="R27" s="736"/>
      <c r="S27" s="736"/>
      <c r="T27" s="736"/>
      <c r="U27" s="736"/>
      <c r="V27" s="736"/>
      <c r="W27" s="736"/>
      <c r="X27" s="736"/>
      <c r="Y27" s="736"/>
      <c r="Z27" s="736"/>
      <c r="AA27" s="736"/>
      <c r="AB27" s="736"/>
      <c r="AC27" s="736"/>
      <c r="AD27" s="736"/>
      <c r="AE27" s="736"/>
      <c r="AF27" s="736"/>
      <c r="AG27" s="736"/>
      <c r="AH27" s="736"/>
      <c r="AI27" s="736"/>
      <c r="AJ27" s="736"/>
      <c r="AK27" s="736"/>
      <c r="AL27" s="736"/>
      <c r="AM27" s="736"/>
      <c r="AN27" s="736"/>
      <c r="AO27" s="736"/>
      <c r="AP27" s="736"/>
      <c r="AQ27" s="736"/>
      <c r="AR27" s="736"/>
      <c r="AS27" s="736"/>
      <c r="AT27" s="736"/>
      <c r="AU27" s="736"/>
      <c r="AV27" s="736"/>
      <c r="AW27" s="736"/>
      <c r="AX27" s="736"/>
      <c r="AY27" s="736"/>
      <c r="AZ27" s="736"/>
      <c r="BA27" s="736"/>
      <c r="BB27" s="736"/>
      <c r="BC27" s="736"/>
      <c r="BD27" s="736"/>
      <c r="BE27" s="736"/>
      <c r="BF27" s="736"/>
      <c r="BG27" s="736"/>
      <c r="BH27" s="736"/>
    </row>
    <row r="28" spans="1:63" s="35" customFormat="1" ht="13.5" customHeight="1" x14ac:dyDescent="0.2">
      <c r="A28" s="737" t="s">
        <v>105</v>
      </c>
      <c r="B28" s="724"/>
      <c r="C28" s="724"/>
      <c r="D28" s="724"/>
      <c r="E28" s="724"/>
      <c r="F28" s="724"/>
      <c r="G28" s="724"/>
      <c r="H28" s="724"/>
      <c r="I28" s="724"/>
      <c r="J28" s="724"/>
      <c r="K28" s="724"/>
      <c r="L28" s="724"/>
      <c r="M28" s="724"/>
      <c r="N28" s="724"/>
      <c r="O28" s="724"/>
      <c r="P28" s="724"/>
      <c r="Q28" s="724"/>
      <c r="R28" s="724"/>
      <c r="S28" s="724" t="s">
        <v>25</v>
      </c>
      <c r="T28" s="724"/>
      <c r="U28" s="724"/>
      <c r="V28" s="724"/>
      <c r="W28" s="724"/>
      <c r="X28" s="724"/>
      <c r="Y28" s="724"/>
      <c r="Z28" s="724"/>
      <c r="AA28" s="724"/>
      <c r="AB28" s="724" t="s">
        <v>106</v>
      </c>
      <c r="AC28" s="724"/>
      <c r="AD28" s="724"/>
      <c r="AE28" s="724"/>
      <c r="AF28" s="724"/>
      <c r="AG28" s="724"/>
      <c r="AH28" s="724"/>
      <c r="AI28" s="724"/>
      <c r="AJ28" s="724"/>
      <c r="AK28" s="724"/>
      <c r="AL28" s="724"/>
      <c r="AM28" s="724"/>
      <c r="AN28" s="724"/>
      <c r="AO28" s="724"/>
      <c r="AP28" s="724"/>
      <c r="AQ28" s="724"/>
      <c r="AR28" s="724"/>
      <c r="AS28" s="724"/>
      <c r="AT28" s="724"/>
      <c r="AU28" s="724"/>
      <c r="AV28" s="724"/>
      <c r="AW28" s="760" t="s">
        <v>26</v>
      </c>
      <c r="AX28" s="761"/>
      <c r="AY28" s="761"/>
      <c r="AZ28" s="761"/>
      <c r="BA28" s="761"/>
      <c r="BB28" s="762"/>
      <c r="BC28" s="724" t="s">
        <v>27</v>
      </c>
      <c r="BD28" s="724"/>
      <c r="BE28" s="724"/>
      <c r="BF28" s="724" t="s">
        <v>9</v>
      </c>
      <c r="BG28" s="724"/>
      <c r="BH28" s="724"/>
    </row>
    <row r="29" spans="1:63" s="35" customFormat="1" ht="33" customHeight="1" x14ac:dyDescent="0.2">
      <c r="A29" s="737"/>
      <c r="B29" s="724"/>
      <c r="C29" s="724"/>
      <c r="D29" s="724"/>
      <c r="E29" s="724"/>
      <c r="F29" s="724"/>
      <c r="G29" s="724"/>
      <c r="H29" s="724"/>
      <c r="I29" s="724"/>
      <c r="J29" s="724"/>
      <c r="K29" s="724"/>
      <c r="L29" s="724"/>
      <c r="M29" s="724"/>
      <c r="N29" s="724"/>
      <c r="O29" s="724"/>
      <c r="P29" s="724"/>
      <c r="Q29" s="724"/>
      <c r="R29" s="724"/>
      <c r="S29" s="724"/>
      <c r="T29" s="724"/>
      <c r="U29" s="724"/>
      <c r="V29" s="724"/>
      <c r="W29" s="724"/>
      <c r="X29" s="724"/>
      <c r="Y29" s="724"/>
      <c r="Z29" s="724"/>
      <c r="AA29" s="724"/>
      <c r="AB29" s="724" t="s">
        <v>6</v>
      </c>
      <c r="AC29" s="724"/>
      <c r="AD29" s="724"/>
      <c r="AE29" s="724"/>
      <c r="AF29" s="724"/>
      <c r="AG29" s="724"/>
      <c r="AH29" s="724"/>
      <c r="AI29" s="724" t="s">
        <v>107</v>
      </c>
      <c r="AJ29" s="724"/>
      <c r="AK29" s="724"/>
      <c r="AL29" s="724"/>
      <c r="AM29" s="724"/>
      <c r="AN29" s="724"/>
      <c r="AO29" s="724"/>
      <c r="AP29" s="724" t="s">
        <v>10</v>
      </c>
      <c r="AQ29" s="724"/>
      <c r="AR29" s="724"/>
      <c r="AS29" s="724"/>
      <c r="AT29" s="724"/>
      <c r="AU29" s="724"/>
      <c r="AV29" s="724"/>
      <c r="AW29" s="763"/>
      <c r="AX29" s="764"/>
      <c r="AY29" s="764"/>
      <c r="AZ29" s="764"/>
      <c r="BA29" s="764"/>
      <c r="BB29" s="765"/>
      <c r="BC29" s="724"/>
      <c r="BD29" s="738"/>
      <c r="BE29" s="724"/>
      <c r="BF29" s="724"/>
      <c r="BG29" s="738"/>
      <c r="BH29" s="724"/>
    </row>
    <row r="30" spans="1:63" s="35" customFormat="1" ht="13.5" customHeight="1" x14ac:dyDescent="0.2">
      <c r="A30" s="737"/>
      <c r="B30" s="724"/>
      <c r="C30" s="724"/>
      <c r="D30" s="724"/>
      <c r="E30" s="724"/>
      <c r="F30" s="724"/>
      <c r="G30" s="724" t="s">
        <v>108</v>
      </c>
      <c r="H30" s="724"/>
      <c r="I30" s="724"/>
      <c r="J30" s="724"/>
      <c r="K30" s="724"/>
      <c r="L30" s="724"/>
      <c r="M30" s="724" t="s">
        <v>109</v>
      </c>
      <c r="N30" s="724"/>
      <c r="O30" s="724"/>
      <c r="P30" s="724"/>
      <c r="Q30" s="724"/>
      <c r="R30" s="724"/>
      <c r="S30" s="724" t="s">
        <v>9</v>
      </c>
      <c r="T30" s="724"/>
      <c r="U30" s="724"/>
      <c r="V30" s="724" t="s">
        <v>108</v>
      </c>
      <c r="W30" s="724"/>
      <c r="X30" s="724"/>
      <c r="Y30" s="724" t="s">
        <v>109</v>
      </c>
      <c r="Z30" s="724"/>
      <c r="AA30" s="724"/>
      <c r="AB30" s="724" t="s">
        <v>9</v>
      </c>
      <c r="AC30" s="724"/>
      <c r="AD30" s="724"/>
      <c r="AE30" s="724" t="s">
        <v>108</v>
      </c>
      <c r="AF30" s="724"/>
      <c r="AG30" s="724" t="s">
        <v>109</v>
      </c>
      <c r="AH30" s="724"/>
      <c r="AI30" s="724" t="s">
        <v>9</v>
      </c>
      <c r="AJ30" s="724"/>
      <c r="AK30" s="724"/>
      <c r="AL30" s="724" t="s">
        <v>108</v>
      </c>
      <c r="AM30" s="724"/>
      <c r="AN30" s="724" t="s">
        <v>109</v>
      </c>
      <c r="AO30" s="724"/>
      <c r="AP30" s="724" t="s">
        <v>9</v>
      </c>
      <c r="AQ30" s="724"/>
      <c r="AR30" s="724"/>
      <c r="AS30" s="724" t="s">
        <v>108</v>
      </c>
      <c r="AT30" s="724"/>
      <c r="AU30" s="724" t="s">
        <v>109</v>
      </c>
      <c r="AV30" s="724"/>
      <c r="AW30" s="766"/>
      <c r="AX30" s="767"/>
      <c r="AY30" s="767"/>
      <c r="AZ30" s="767"/>
      <c r="BA30" s="767"/>
      <c r="BB30" s="768"/>
      <c r="BC30" s="724"/>
      <c r="BD30" s="724"/>
      <c r="BE30" s="724"/>
      <c r="BF30" s="724"/>
      <c r="BG30" s="724"/>
      <c r="BH30" s="724"/>
    </row>
    <row r="31" spans="1:63" s="35" customFormat="1" ht="20.25" customHeight="1" x14ac:dyDescent="0.2">
      <c r="A31" s="737"/>
      <c r="B31" s="723"/>
      <c r="C31" s="723"/>
      <c r="D31" s="725" t="s">
        <v>111</v>
      </c>
      <c r="E31" s="725"/>
      <c r="F31" s="725"/>
      <c r="G31" s="723" t="s">
        <v>110</v>
      </c>
      <c r="H31" s="723"/>
      <c r="I31" s="723"/>
      <c r="J31" s="725" t="s">
        <v>111</v>
      </c>
      <c r="K31" s="725"/>
      <c r="L31" s="725"/>
      <c r="M31" s="723" t="s">
        <v>110</v>
      </c>
      <c r="N31" s="723"/>
      <c r="O31" s="723"/>
      <c r="P31" s="725" t="s">
        <v>111</v>
      </c>
      <c r="Q31" s="725"/>
      <c r="R31" s="725"/>
      <c r="S31" s="723" t="s">
        <v>110</v>
      </c>
      <c r="T31" s="723"/>
      <c r="U31" s="723"/>
      <c r="V31" s="723" t="s">
        <v>110</v>
      </c>
      <c r="W31" s="723"/>
      <c r="X31" s="723"/>
      <c r="Y31" s="723" t="s">
        <v>110</v>
      </c>
      <c r="Z31" s="723"/>
      <c r="AA31" s="723"/>
      <c r="AB31" s="723" t="s">
        <v>110</v>
      </c>
      <c r="AC31" s="723"/>
      <c r="AD31" s="723"/>
      <c r="AE31" s="723" t="s">
        <v>110</v>
      </c>
      <c r="AF31" s="723"/>
      <c r="AG31" s="723" t="s">
        <v>110</v>
      </c>
      <c r="AH31" s="723"/>
      <c r="AI31" s="723" t="s">
        <v>110</v>
      </c>
      <c r="AJ31" s="723"/>
      <c r="AK31" s="723"/>
      <c r="AL31" s="723" t="s">
        <v>110</v>
      </c>
      <c r="AM31" s="723"/>
      <c r="AN31" s="723" t="s">
        <v>110</v>
      </c>
      <c r="AO31" s="723"/>
      <c r="AP31" s="723" t="s">
        <v>110</v>
      </c>
      <c r="AQ31" s="723"/>
      <c r="AR31" s="723"/>
      <c r="AS31" s="723" t="s">
        <v>110</v>
      </c>
      <c r="AT31" s="723"/>
      <c r="AU31" s="723" t="s">
        <v>110</v>
      </c>
      <c r="AV31" s="723"/>
      <c r="AW31" s="742" t="s">
        <v>110</v>
      </c>
      <c r="AX31" s="743"/>
      <c r="AY31" s="743"/>
      <c r="AZ31" s="743"/>
      <c r="BA31" s="743"/>
      <c r="BB31" s="744"/>
      <c r="BC31" s="723" t="s">
        <v>110</v>
      </c>
      <c r="BD31" s="723"/>
      <c r="BE31" s="723"/>
      <c r="BF31" s="723" t="s">
        <v>110</v>
      </c>
      <c r="BG31" s="723"/>
      <c r="BH31" s="723"/>
    </row>
    <row r="32" spans="1:63" s="35" customFormat="1" ht="13.5" customHeight="1" x14ac:dyDescent="0.2">
      <c r="A32" s="36" t="s">
        <v>112</v>
      </c>
      <c r="B32" s="721">
        <f>G32+M32</f>
        <v>39</v>
      </c>
      <c r="C32" s="721"/>
      <c r="D32" s="722">
        <f>B32*36</f>
        <v>1404</v>
      </c>
      <c r="E32" s="722"/>
      <c r="F32" s="722"/>
      <c r="G32" s="721">
        <v>17</v>
      </c>
      <c r="H32" s="721"/>
      <c r="I32" s="721"/>
      <c r="J32" s="722">
        <f>G32*36</f>
        <v>612</v>
      </c>
      <c r="K32" s="722"/>
      <c r="L32" s="722"/>
      <c r="M32" s="721">
        <v>22</v>
      </c>
      <c r="N32" s="721"/>
      <c r="O32" s="721"/>
      <c r="P32" s="722">
        <f>M32*36</f>
        <v>792</v>
      </c>
      <c r="Q32" s="722"/>
      <c r="R32" s="722"/>
      <c r="S32" s="721">
        <f>V32+Y32</f>
        <v>2</v>
      </c>
      <c r="T32" s="721"/>
      <c r="U32" s="721"/>
      <c r="V32" s="721">
        <v>0</v>
      </c>
      <c r="W32" s="721"/>
      <c r="X32" s="721"/>
      <c r="Y32" s="721">
        <v>2</v>
      </c>
      <c r="Z32" s="721"/>
      <c r="AA32" s="721"/>
      <c r="AB32" s="721">
        <f>AE32+AG32</f>
        <v>0</v>
      </c>
      <c r="AC32" s="721"/>
      <c r="AD32" s="721"/>
      <c r="AE32" s="721">
        <v>0</v>
      </c>
      <c r="AF32" s="721"/>
      <c r="AG32" s="721">
        <v>0</v>
      </c>
      <c r="AH32" s="721"/>
      <c r="AI32" s="721">
        <f>AL32+AN32</f>
        <v>0</v>
      </c>
      <c r="AJ32" s="721"/>
      <c r="AK32" s="721"/>
      <c r="AL32" s="721">
        <v>0</v>
      </c>
      <c r="AM32" s="721"/>
      <c r="AN32" s="721">
        <v>0</v>
      </c>
      <c r="AO32" s="721"/>
      <c r="AP32" s="721"/>
      <c r="AQ32" s="721"/>
      <c r="AR32" s="721"/>
      <c r="AS32" s="721"/>
      <c r="AT32" s="721"/>
      <c r="AU32" s="721"/>
      <c r="AV32" s="721"/>
      <c r="AW32" s="745"/>
      <c r="AX32" s="746"/>
      <c r="AY32" s="746"/>
      <c r="AZ32" s="746"/>
      <c r="BA32" s="746"/>
      <c r="BB32" s="747"/>
      <c r="BC32" s="721">
        <v>11</v>
      </c>
      <c r="BD32" s="721"/>
      <c r="BE32" s="721"/>
      <c r="BF32" s="721">
        <f>B32+S32+AB32+AI32+AP32+AW32+AZ32+BC32</f>
        <v>52</v>
      </c>
      <c r="BG32" s="721"/>
      <c r="BH32" s="721"/>
    </row>
    <row r="33" spans="1:60" s="35" customFormat="1" ht="13.5" customHeight="1" x14ac:dyDescent="0.2">
      <c r="A33" s="36" t="s">
        <v>113</v>
      </c>
      <c r="B33" s="721">
        <f>G33+M33</f>
        <v>26</v>
      </c>
      <c r="C33" s="721"/>
      <c r="D33" s="722">
        <f>B33*36</f>
        <v>936</v>
      </c>
      <c r="E33" s="722"/>
      <c r="F33" s="722"/>
      <c r="G33" s="721">
        <v>10</v>
      </c>
      <c r="H33" s="721"/>
      <c r="I33" s="721"/>
      <c r="J33" s="722">
        <f>G33*36</f>
        <v>360</v>
      </c>
      <c r="K33" s="722"/>
      <c r="L33" s="722"/>
      <c r="M33" s="721">
        <v>16</v>
      </c>
      <c r="N33" s="721"/>
      <c r="O33" s="721"/>
      <c r="P33" s="722">
        <f>M33*36</f>
        <v>576</v>
      </c>
      <c r="Q33" s="722"/>
      <c r="R33" s="722"/>
      <c r="S33" s="721">
        <f t="shared" ref="S33:S35" si="0">V33+Y33</f>
        <v>3</v>
      </c>
      <c r="T33" s="721"/>
      <c r="U33" s="721"/>
      <c r="V33" s="721">
        <v>1</v>
      </c>
      <c r="W33" s="721"/>
      <c r="X33" s="721"/>
      <c r="Y33" s="721">
        <v>2</v>
      </c>
      <c r="Z33" s="721"/>
      <c r="AA33" s="721"/>
      <c r="AB33" s="721">
        <f t="shared" ref="AB33:AB35" si="1">AE33+AG33</f>
        <v>5</v>
      </c>
      <c r="AC33" s="721"/>
      <c r="AD33" s="721"/>
      <c r="AE33" s="721">
        <v>2</v>
      </c>
      <c r="AF33" s="721"/>
      <c r="AG33" s="721">
        <v>3</v>
      </c>
      <c r="AH33" s="721"/>
      <c r="AI33" s="721">
        <f t="shared" ref="AI33:AI35" si="2">AL33+AN33</f>
        <v>8</v>
      </c>
      <c r="AJ33" s="721"/>
      <c r="AK33" s="721"/>
      <c r="AL33" s="721">
        <v>4</v>
      </c>
      <c r="AM33" s="721"/>
      <c r="AN33" s="721">
        <v>4</v>
      </c>
      <c r="AO33" s="721"/>
      <c r="AP33" s="721"/>
      <c r="AQ33" s="721"/>
      <c r="AR33" s="721"/>
      <c r="AS33" s="721"/>
      <c r="AT33" s="721"/>
      <c r="AU33" s="721"/>
      <c r="AV33" s="721"/>
      <c r="AW33" s="745"/>
      <c r="AX33" s="746"/>
      <c r="AY33" s="746"/>
      <c r="AZ33" s="746"/>
      <c r="BA33" s="746"/>
      <c r="BB33" s="747"/>
      <c r="BC33" s="721">
        <v>10</v>
      </c>
      <c r="BD33" s="721"/>
      <c r="BE33" s="721"/>
      <c r="BF33" s="721">
        <f>B33+S33+AB33+AI33+AP33+AW33+AZ33+BC33</f>
        <v>52</v>
      </c>
      <c r="BG33" s="721"/>
      <c r="BH33" s="721"/>
    </row>
    <row r="34" spans="1:60" s="35" customFormat="1" ht="13.5" customHeight="1" x14ac:dyDescent="0.2">
      <c r="A34" s="36" t="s">
        <v>23</v>
      </c>
      <c r="B34" s="721">
        <f>G34+M34</f>
        <v>25</v>
      </c>
      <c r="C34" s="721"/>
      <c r="D34" s="722">
        <f>B34*36</f>
        <v>900</v>
      </c>
      <c r="E34" s="722"/>
      <c r="F34" s="722"/>
      <c r="G34" s="721">
        <v>10</v>
      </c>
      <c r="H34" s="721"/>
      <c r="I34" s="721"/>
      <c r="J34" s="722">
        <f>G34*36</f>
        <v>360</v>
      </c>
      <c r="K34" s="722"/>
      <c r="L34" s="722"/>
      <c r="M34" s="721">
        <v>15</v>
      </c>
      <c r="N34" s="721"/>
      <c r="O34" s="721"/>
      <c r="P34" s="722">
        <f>M34*36</f>
        <v>540</v>
      </c>
      <c r="Q34" s="722"/>
      <c r="R34" s="722"/>
      <c r="S34" s="721">
        <f t="shared" si="0"/>
        <v>3</v>
      </c>
      <c r="T34" s="721"/>
      <c r="U34" s="721"/>
      <c r="V34" s="721">
        <v>1</v>
      </c>
      <c r="W34" s="721"/>
      <c r="X34" s="721"/>
      <c r="Y34" s="721">
        <v>2</v>
      </c>
      <c r="Z34" s="721"/>
      <c r="AA34" s="721"/>
      <c r="AB34" s="721">
        <f t="shared" si="1"/>
        <v>5</v>
      </c>
      <c r="AC34" s="721"/>
      <c r="AD34" s="721"/>
      <c r="AE34" s="721">
        <v>2</v>
      </c>
      <c r="AF34" s="721"/>
      <c r="AG34" s="722">
        <v>3</v>
      </c>
      <c r="AH34" s="722"/>
      <c r="AI34" s="721">
        <f t="shared" si="2"/>
        <v>8</v>
      </c>
      <c r="AJ34" s="721"/>
      <c r="AK34" s="721"/>
      <c r="AL34" s="721">
        <v>4</v>
      </c>
      <c r="AM34" s="721"/>
      <c r="AN34" s="721">
        <v>4</v>
      </c>
      <c r="AO34" s="721"/>
      <c r="AP34" s="721"/>
      <c r="AQ34" s="721"/>
      <c r="AR34" s="721"/>
      <c r="AS34" s="721"/>
      <c r="AT34" s="721"/>
      <c r="AU34" s="721"/>
      <c r="AV34" s="721"/>
      <c r="AW34" s="745"/>
      <c r="AX34" s="746"/>
      <c r="AY34" s="746"/>
      <c r="AZ34" s="746"/>
      <c r="BA34" s="746"/>
      <c r="BB34" s="747"/>
      <c r="BC34" s="721">
        <v>11</v>
      </c>
      <c r="BD34" s="721"/>
      <c r="BE34" s="721"/>
      <c r="BF34" s="721">
        <f>B34+S34+AB34+AI34+AP34+AW34+AZ34+BC34</f>
        <v>52</v>
      </c>
      <c r="BG34" s="721"/>
      <c r="BH34" s="721"/>
    </row>
    <row r="35" spans="1:60" s="35" customFormat="1" ht="13.5" customHeight="1" x14ac:dyDescent="0.2">
      <c r="A35" s="36" t="s">
        <v>115</v>
      </c>
      <c r="B35" s="721">
        <f>G35+M35</f>
        <v>20</v>
      </c>
      <c r="C35" s="721"/>
      <c r="D35" s="722">
        <f>B35*36</f>
        <v>720</v>
      </c>
      <c r="E35" s="722"/>
      <c r="F35" s="722"/>
      <c r="G35" s="721">
        <v>10</v>
      </c>
      <c r="H35" s="721"/>
      <c r="I35" s="721"/>
      <c r="J35" s="722">
        <f>G35*36</f>
        <v>360</v>
      </c>
      <c r="K35" s="722"/>
      <c r="L35" s="722"/>
      <c r="M35" s="721">
        <v>10</v>
      </c>
      <c r="N35" s="721"/>
      <c r="O35" s="721"/>
      <c r="P35" s="722">
        <f>M35*36</f>
        <v>360</v>
      </c>
      <c r="Q35" s="722"/>
      <c r="R35" s="722"/>
      <c r="S35" s="721">
        <f t="shared" si="0"/>
        <v>2</v>
      </c>
      <c r="T35" s="721"/>
      <c r="U35" s="721"/>
      <c r="V35" s="721">
        <v>1</v>
      </c>
      <c r="W35" s="721"/>
      <c r="X35" s="721"/>
      <c r="Y35" s="721" t="s">
        <v>114</v>
      </c>
      <c r="Z35" s="721"/>
      <c r="AA35" s="721"/>
      <c r="AB35" s="721">
        <f t="shared" si="1"/>
        <v>3</v>
      </c>
      <c r="AC35" s="721"/>
      <c r="AD35" s="721"/>
      <c r="AE35" s="721">
        <v>2</v>
      </c>
      <c r="AF35" s="721"/>
      <c r="AG35" s="721">
        <v>1</v>
      </c>
      <c r="AH35" s="721"/>
      <c r="AI35" s="721">
        <f t="shared" si="2"/>
        <v>6</v>
      </c>
      <c r="AJ35" s="721"/>
      <c r="AK35" s="721"/>
      <c r="AL35" s="721">
        <v>4</v>
      </c>
      <c r="AM35" s="721"/>
      <c r="AN35" s="721">
        <v>2</v>
      </c>
      <c r="AO35" s="721"/>
      <c r="AP35" s="721">
        <v>4</v>
      </c>
      <c r="AQ35" s="721"/>
      <c r="AR35" s="721"/>
      <c r="AS35" s="721">
        <v>0</v>
      </c>
      <c r="AT35" s="721"/>
      <c r="AU35" s="721">
        <v>4</v>
      </c>
      <c r="AV35" s="721"/>
      <c r="AW35" s="745">
        <v>6</v>
      </c>
      <c r="AX35" s="746"/>
      <c r="AY35" s="746"/>
      <c r="AZ35" s="746"/>
      <c r="BA35" s="746"/>
      <c r="BB35" s="747"/>
      <c r="BC35" s="721">
        <v>2</v>
      </c>
      <c r="BD35" s="721"/>
      <c r="BE35" s="721"/>
      <c r="BF35" s="721">
        <f>B35+S35+AB35+AI35+AP35+AW35+BC35</f>
        <v>43</v>
      </c>
      <c r="BG35" s="721"/>
      <c r="BH35" s="721"/>
    </row>
    <row r="36" spans="1:60" s="35" customFormat="1" ht="13.5" customHeight="1" x14ac:dyDescent="0.2">
      <c r="A36" s="37" t="s">
        <v>9</v>
      </c>
      <c r="B36" s="716">
        <f>B32+B33+B34+B35</f>
        <v>110</v>
      </c>
      <c r="C36" s="716"/>
      <c r="D36" s="717">
        <f>B36*36</f>
        <v>3960</v>
      </c>
      <c r="E36" s="717"/>
      <c r="F36" s="717"/>
      <c r="G36" s="717">
        <f>G32+G33+G34+G35</f>
        <v>47</v>
      </c>
      <c r="H36" s="717"/>
      <c r="I36" s="717"/>
      <c r="J36" s="718">
        <f t="shared" ref="J36" si="3">J32+J33+J34+J35</f>
        <v>1692</v>
      </c>
      <c r="K36" s="719"/>
      <c r="L36" s="720"/>
      <c r="M36" s="718">
        <f t="shared" ref="M36" si="4">M32+M33+M34+M35</f>
        <v>63</v>
      </c>
      <c r="N36" s="719"/>
      <c r="O36" s="720"/>
      <c r="P36" s="718">
        <f t="shared" ref="P36" si="5">P32+P33+P34+P35</f>
        <v>2268</v>
      </c>
      <c r="Q36" s="719"/>
      <c r="R36" s="720"/>
      <c r="S36" s="716">
        <f>S32+S33+S34+S35</f>
        <v>10</v>
      </c>
      <c r="T36" s="716"/>
      <c r="U36" s="716"/>
      <c r="V36" s="716"/>
      <c r="W36" s="716"/>
      <c r="X36" s="716"/>
      <c r="Y36" s="716"/>
      <c r="Z36" s="716"/>
      <c r="AA36" s="716"/>
      <c r="AB36" s="716">
        <f>AB32+AB33+AB34+AB35</f>
        <v>13</v>
      </c>
      <c r="AC36" s="716"/>
      <c r="AD36" s="716"/>
      <c r="AE36" s="716"/>
      <c r="AF36" s="716"/>
      <c r="AG36" s="716"/>
      <c r="AH36" s="716"/>
      <c r="AI36" s="716">
        <f>AI33+AI34+AI35</f>
        <v>22</v>
      </c>
      <c r="AJ36" s="716"/>
      <c r="AK36" s="716"/>
      <c r="AL36" s="716"/>
      <c r="AM36" s="716"/>
      <c r="AN36" s="716"/>
      <c r="AO36" s="716"/>
      <c r="AP36" s="716">
        <f>AP32+AP33+AP34+AP35</f>
        <v>4</v>
      </c>
      <c r="AQ36" s="716"/>
      <c r="AR36" s="716"/>
      <c r="AS36" s="716"/>
      <c r="AT36" s="716"/>
      <c r="AU36" s="716"/>
      <c r="AV36" s="716"/>
      <c r="AW36" s="751">
        <f>AW32+AW33+AW34+AW35</f>
        <v>6</v>
      </c>
      <c r="AX36" s="752"/>
      <c r="AY36" s="752"/>
      <c r="AZ36" s="752"/>
      <c r="BA36" s="752"/>
      <c r="BB36" s="753"/>
      <c r="BC36" s="716">
        <f>BC32+BC33+BC34+BC35</f>
        <v>34</v>
      </c>
      <c r="BD36" s="716"/>
      <c r="BE36" s="716"/>
      <c r="BF36" s="716">
        <f>B36+S36+AB36+AI36+AP36+AW36+AZ36+BC36</f>
        <v>199</v>
      </c>
      <c r="BG36" s="716"/>
      <c r="BH36" s="716"/>
    </row>
    <row r="37" spans="1:60" s="35" customFormat="1" ht="13.5" customHeight="1" x14ac:dyDescent="0.2"/>
  </sheetData>
  <mergeCells count="208">
    <mergeCell ref="AW34:BB34"/>
    <mergeCell ref="AW35:BB35"/>
    <mergeCell ref="AW36:BB36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AW28:BB30"/>
    <mergeCell ref="BK3:BK12"/>
    <mergeCell ref="BJ3:BJ12"/>
    <mergeCell ref="BC18:BE18"/>
    <mergeCell ref="BF18:BJ18"/>
    <mergeCell ref="BE17:BF17"/>
    <mergeCell ref="BI3:BI12"/>
    <mergeCell ref="AW31:BB31"/>
    <mergeCell ref="AW32:BB32"/>
    <mergeCell ref="AW33:BB33"/>
    <mergeCell ref="A18:E18"/>
    <mergeCell ref="G18:M18"/>
    <mergeCell ref="O18:U18"/>
    <mergeCell ref="W18:AC18"/>
    <mergeCell ref="AE18:AK18"/>
    <mergeCell ref="AM18:AS18"/>
    <mergeCell ref="AU18:BA18"/>
    <mergeCell ref="BE14:BF14"/>
    <mergeCell ref="BH3:BH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K3:N4"/>
    <mergeCell ref="O3:R4"/>
    <mergeCell ref="S3:S12"/>
    <mergeCell ref="T3:V4"/>
    <mergeCell ref="A26:AZ26"/>
    <mergeCell ref="A27:BH27"/>
    <mergeCell ref="A28:A31"/>
    <mergeCell ref="B28:R29"/>
    <mergeCell ref="S28:AA29"/>
    <mergeCell ref="AB28:AV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BC31:BE31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AN32:AO32"/>
    <mergeCell ref="AP32:AR32"/>
    <mergeCell ref="AS32:AT32"/>
    <mergeCell ref="AL33:AM33"/>
    <mergeCell ref="AN33:AO33"/>
    <mergeCell ref="BC33:BE33"/>
    <mergeCell ref="BF33:BH33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P34:R34"/>
    <mergeCell ref="S34:U34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38"/>
  <sheetViews>
    <sheetView zoomScaleNormal="100" workbookViewId="0">
      <pane xSplit="13" ySplit="6" topLeftCell="N7" activePane="bottomRight" state="frozen"/>
      <selection pane="topRight" activeCell="N1" sqref="N1"/>
      <selection pane="bottomLeft" activeCell="A7" sqref="A7"/>
      <selection pane="bottomRight" activeCell="B77" sqref="B77"/>
    </sheetView>
  </sheetViews>
  <sheetFormatPr defaultColWidth="9.33203125" defaultRowHeight="15" x14ac:dyDescent="0.2"/>
  <cols>
    <col min="1" max="1" width="11.1640625" style="96" customWidth="1"/>
    <col min="2" max="2" width="39.1640625" style="97" customWidth="1"/>
    <col min="3" max="3" width="6.33203125" style="94" customWidth="1"/>
    <col min="4" max="4" width="5.5" style="91" customWidth="1"/>
    <col min="5" max="5" width="8.33203125" style="91" customWidth="1"/>
    <col min="6" max="6" width="7.33203125" style="91" customWidth="1"/>
    <col min="7" max="7" width="6.1640625" style="91" customWidth="1"/>
    <col min="8" max="8" width="9.33203125" style="98" customWidth="1"/>
    <col min="9" max="9" width="8" style="96" customWidth="1"/>
    <col min="10" max="10" width="8.33203125" style="99" customWidth="1"/>
    <col min="11" max="11" width="9.5" style="91" customWidth="1"/>
    <col min="12" max="12" width="11" style="91" customWidth="1"/>
    <col min="13" max="13" width="9.33203125" style="98"/>
    <col min="14" max="14" width="9" style="96" customWidth="1"/>
    <col min="15" max="15" width="8.1640625" style="96" customWidth="1"/>
    <col min="16" max="16" width="8.1640625" style="98" customWidth="1"/>
    <col min="17" max="18" width="9.33203125" style="98" customWidth="1"/>
    <col min="19" max="19" width="9.33203125" style="96" customWidth="1"/>
    <col min="20" max="20" width="9.33203125" style="96"/>
    <col min="21" max="21" width="9.33203125" style="100" customWidth="1"/>
    <col min="22" max="22" width="8.6640625" style="101" customWidth="1"/>
    <col min="23" max="23" width="5.33203125" style="95" customWidth="1"/>
    <col min="24" max="24" width="6.5" style="91" customWidth="1"/>
    <col min="25" max="25" width="5.6640625" style="91" customWidth="1"/>
    <col min="26" max="26" width="7" style="91" customWidth="1"/>
    <col min="27" max="27" width="5.83203125" style="91" customWidth="1"/>
    <col min="28" max="28" width="7.6640625" style="91" customWidth="1"/>
    <col min="29" max="29" width="6.1640625" style="91" customWidth="1"/>
    <col min="30" max="30" width="8.6640625" style="91" customWidth="1"/>
    <col min="31" max="31" width="6.5" style="91" customWidth="1"/>
    <col min="32" max="32" width="7.1640625" style="91" customWidth="1"/>
    <col min="33" max="33" width="5.83203125" style="91" customWidth="1"/>
    <col min="34" max="34" width="8.5" style="91" customWidth="1"/>
    <col min="35" max="16384" width="9.33203125" style="92"/>
  </cols>
  <sheetData>
    <row r="1" spans="1:38" s="64" customFormat="1" ht="12" x14ac:dyDescent="0.2">
      <c r="A1" s="774" t="s">
        <v>39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  <c r="AD1" s="775"/>
      <c r="AE1" s="775"/>
      <c r="AF1" s="775"/>
      <c r="AG1" s="775"/>
      <c r="AH1" s="775"/>
    </row>
    <row r="2" spans="1:38" s="65" customFormat="1" ht="5.25" customHeight="1" thickBot="1" x14ac:dyDescent="0.25">
      <c r="A2" s="776"/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7"/>
      <c r="U2" s="777"/>
      <c r="V2" s="777"/>
      <c r="W2" s="777"/>
      <c r="X2" s="777"/>
      <c r="Y2" s="777"/>
      <c r="Z2" s="777"/>
      <c r="AA2" s="777"/>
      <c r="AB2" s="777"/>
      <c r="AC2" s="777"/>
      <c r="AD2" s="777"/>
      <c r="AE2" s="777"/>
      <c r="AF2" s="777"/>
      <c r="AG2" s="777"/>
      <c r="AH2" s="777"/>
    </row>
    <row r="3" spans="1:38" s="65" customFormat="1" ht="19.5" customHeight="1" thickBot="1" x14ac:dyDescent="0.25">
      <c r="A3" s="778" t="s">
        <v>7</v>
      </c>
      <c r="B3" s="781" t="s">
        <v>63</v>
      </c>
      <c r="C3" s="795" t="s">
        <v>67</v>
      </c>
      <c r="D3" s="788"/>
      <c r="E3" s="788"/>
      <c r="F3" s="788"/>
      <c r="G3" s="790"/>
      <c r="H3" s="784" t="s">
        <v>40</v>
      </c>
      <c r="I3" s="802" t="s">
        <v>34</v>
      </c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4"/>
      <c r="U3" s="787" t="s">
        <v>41</v>
      </c>
      <c r="V3" s="788"/>
      <c r="W3" s="788"/>
      <c r="X3" s="788"/>
      <c r="Y3" s="788"/>
      <c r="Z3" s="788"/>
      <c r="AA3" s="788"/>
      <c r="AB3" s="788"/>
      <c r="AC3" s="788"/>
      <c r="AD3" s="788"/>
      <c r="AE3" s="788"/>
      <c r="AF3" s="788"/>
      <c r="AG3" s="789"/>
      <c r="AH3" s="790"/>
    </row>
    <row r="4" spans="1:38" s="65" customFormat="1" ht="27" customHeight="1" thickBot="1" x14ac:dyDescent="0.25">
      <c r="A4" s="779"/>
      <c r="B4" s="782"/>
      <c r="C4" s="796"/>
      <c r="D4" s="797"/>
      <c r="E4" s="797"/>
      <c r="F4" s="797"/>
      <c r="G4" s="798"/>
      <c r="H4" s="785"/>
      <c r="I4" s="784" t="s">
        <v>65</v>
      </c>
      <c r="J4" s="802" t="s">
        <v>273</v>
      </c>
      <c r="K4" s="803"/>
      <c r="L4" s="803"/>
      <c r="M4" s="803"/>
      <c r="N4" s="803"/>
      <c r="O4" s="803"/>
      <c r="P4" s="804"/>
      <c r="Q4" s="832" t="s">
        <v>182</v>
      </c>
      <c r="R4" s="833"/>
      <c r="S4" s="834"/>
      <c r="T4" s="784" t="s">
        <v>26</v>
      </c>
      <c r="U4" s="791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3"/>
      <c r="AH4" s="794"/>
    </row>
    <row r="5" spans="1:38" s="65" customFormat="1" ht="21" customHeight="1" thickBot="1" x14ac:dyDescent="0.25">
      <c r="A5" s="779"/>
      <c r="B5" s="782"/>
      <c r="C5" s="799"/>
      <c r="D5" s="800"/>
      <c r="E5" s="800"/>
      <c r="F5" s="800"/>
      <c r="G5" s="801"/>
      <c r="H5" s="785"/>
      <c r="I5" s="785"/>
      <c r="J5" s="810" t="s">
        <v>70</v>
      </c>
      <c r="K5" s="838" t="s">
        <v>66</v>
      </c>
      <c r="L5" s="839"/>
      <c r="M5" s="839"/>
      <c r="N5" s="840"/>
      <c r="O5" s="812" t="s">
        <v>68</v>
      </c>
      <c r="P5" s="813"/>
      <c r="Q5" s="835"/>
      <c r="R5" s="836"/>
      <c r="S5" s="837"/>
      <c r="T5" s="785"/>
      <c r="U5" s="805" t="s">
        <v>42</v>
      </c>
      <c r="V5" s="806"/>
      <c r="W5" s="771" t="s">
        <v>43</v>
      </c>
      <c r="X5" s="772"/>
      <c r="Y5" s="772"/>
      <c r="Z5" s="773"/>
      <c r="AA5" s="771" t="s">
        <v>44</v>
      </c>
      <c r="AB5" s="772"/>
      <c r="AC5" s="772"/>
      <c r="AD5" s="773"/>
      <c r="AE5" s="771" t="s">
        <v>45</v>
      </c>
      <c r="AF5" s="772"/>
      <c r="AG5" s="772"/>
      <c r="AH5" s="773"/>
    </row>
    <row r="6" spans="1:38" s="65" customFormat="1" ht="62.45" customHeight="1" thickBot="1" x14ac:dyDescent="0.25">
      <c r="A6" s="780"/>
      <c r="B6" s="783"/>
      <c r="C6" s="619" t="s">
        <v>46</v>
      </c>
      <c r="D6" s="620" t="s">
        <v>47</v>
      </c>
      <c r="E6" s="620" t="s">
        <v>64</v>
      </c>
      <c r="F6" s="621" t="s">
        <v>211</v>
      </c>
      <c r="G6" s="622" t="s">
        <v>71</v>
      </c>
      <c r="H6" s="786"/>
      <c r="I6" s="786"/>
      <c r="J6" s="811"/>
      <c r="K6" s="623" t="s">
        <v>230</v>
      </c>
      <c r="L6" s="624" t="s">
        <v>35</v>
      </c>
      <c r="M6" s="625" t="s">
        <v>36</v>
      </c>
      <c r="N6" s="626" t="s">
        <v>212</v>
      </c>
      <c r="O6" s="627" t="s">
        <v>37</v>
      </c>
      <c r="P6" s="628" t="s">
        <v>38</v>
      </c>
      <c r="Q6" s="629" t="s">
        <v>208</v>
      </c>
      <c r="R6" s="621" t="s">
        <v>209</v>
      </c>
      <c r="S6" s="630" t="s">
        <v>210</v>
      </c>
      <c r="T6" s="786"/>
      <c r="U6" s="631" t="s">
        <v>187</v>
      </c>
      <c r="V6" s="632" t="s">
        <v>241</v>
      </c>
      <c r="W6" s="633" t="s">
        <v>213</v>
      </c>
      <c r="X6" s="553" t="s">
        <v>315</v>
      </c>
      <c r="Y6" s="634" t="s">
        <v>214</v>
      </c>
      <c r="Z6" s="635" t="s">
        <v>327</v>
      </c>
      <c r="AA6" s="633" t="s">
        <v>215</v>
      </c>
      <c r="AB6" s="553" t="s">
        <v>317</v>
      </c>
      <c r="AC6" s="634" t="s">
        <v>216</v>
      </c>
      <c r="AD6" s="635" t="s">
        <v>328</v>
      </c>
      <c r="AE6" s="633" t="s">
        <v>217</v>
      </c>
      <c r="AF6" s="553" t="s">
        <v>322</v>
      </c>
      <c r="AG6" s="634" t="s">
        <v>218</v>
      </c>
      <c r="AH6" s="635" t="s">
        <v>323</v>
      </c>
      <c r="AI6" s="68"/>
    </row>
    <row r="7" spans="1:38" s="65" customFormat="1" ht="12.75" thickBot="1" x14ac:dyDescent="0.25">
      <c r="A7" s="636">
        <v>1</v>
      </c>
      <c r="B7" s="637">
        <v>2</v>
      </c>
      <c r="C7" s="638">
        <v>3</v>
      </c>
      <c r="D7" s="639">
        <v>4</v>
      </c>
      <c r="E7" s="639">
        <v>5</v>
      </c>
      <c r="F7" s="639">
        <v>6</v>
      </c>
      <c r="G7" s="640">
        <v>7</v>
      </c>
      <c r="H7" s="637">
        <v>8</v>
      </c>
      <c r="I7" s="641">
        <v>9</v>
      </c>
      <c r="J7" s="637">
        <v>10</v>
      </c>
      <c r="K7" s="641">
        <v>11</v>
      </c>
      <c r="L7" s="636">
        <v>12</v>
      </c>
      <c r="M7" s="640">
        <v>13</v>
      </c>
      <c r="N7" s="642">
        <v>14</v>
      </c>
      <c r="O7" s="636">
        <v>15</v>
      </c>
      <c r="P7" s="642">
        <v>16</v>
      </c>
      <c r="Q7" s="636">
        <v>17</v>
      </c>
      <c r="R7" s="640">
        <v>18</v>
      </c>
      <c r="S7" s="642">
        <v>19</v>
      </c>
      <c r="T7" s="637">
        <v>20</v>
      </c>
      <c r="U7" s="643">
        <v>21</v>
      </c>
      <c r="V7" s="644">
        <v>22</v>
      </c>
      <c r="W7" s="645">
        <v>23</v>
      </c>
      <c r="X7" s="646">
        <v>24</v>
      </c>
      <c r="Y7" s="646">
        <v>25</v>
      </c>
      <c r="Z7" s="642">
        <v>26</v>
      </c>
      <c r="AA7" s="646">
        <v>27</v>
      </c>
      <c r="AB7" s="639">
        <v>28</v>
      </c>
      <c r="AC7" s="639">
        <v>29</v>
      </c>
      <c r="AD7" s="640">
        <v>30</v>
      </c>
      <c r="AE7" s="645">
        <v>31</v>
      </c>
      <c r="AF7" s="639">
        <v>32</v>
      </c>
      <c r="AG7" s="640">
        <v>33</v>
      </c>
      <c r="AH7" s="642">
        <v>34</v>
      </c>
    </row>
    <row r="8" spans="1:38" s="65" customFormat="1" ht="63.75" customHeight="1" thickBot="1" x14ac:dyDescent="0.25">
      <c r="A8" s="454"/>
      <c r="B8" s="455" t="s">
        <v>69</v>
      </c>
      <c r="C8" s="456">
        <f>C10+C25+C31+C48+C60+C65+C72+C77+C82</f>
        <v>23</v>
      </c>
      <c r="D8" s="456">
        <f t="shared" ref="D8:G8" si="0">D10+D25+D31+D48+D60+D65+D72+D77+D82</f>
        <v>0</v>
      </c>
      <c r="E8" s="456">
        <f t="shared" si="0"/>
        <v>60</v>
      </c>
      <c r="F8" s="456">
        <f t="shared" si="0"/>
        <v>4</v>
      </c>
      <c r="G8" s="456">
        <f t="shared" si="0"/>
        <v>5</v>
      </c>
      <c r="H8" s="456">
        <f>H10+H25+H31+H48+H60+H65+H72+H77+H82+H83</f>
        <v>5940</v>
      </c>
      <c r="I8" s="456">
        <f t="shared" ref="I8:AH8" si="1">I10+I25+I31+I48+I60+I65+I72+I77+I82+I83</f>
        <v>258</v>
      </c>
      <c r="J8" s="456">
        <f t="shared" si="1"/>
        <v>4422</v>
      </c>
      <c r="K8" s="456">
        <f t="shared" si="1"/>
        <v>3997</v>
      </c>
      <c r="L8" s="457">
        <f t="shared" si="1"/>
        <v>1755</v>
      </c>
      <c r="M8" s="458">
        <f t="shared" si="1"/>
        <v>3237</v>
      </c>
      <c r="N8" s="456">
        <f t="shared" si="1"/>
        <v>56</v>
      </c>
      <c r="O8" s="456">
        <f t="shared" si="1"/>
        <v>468</v>
      </c>
      <c r="P8" s="456">
        <f t="shared" si="1"/>
        <v>936</v>
      </c>
      <c r="Q8" s="456">
        <f t="shared" si="1"/>
        <v>160</v>
      </c>
      <c r="R8" s="456">
        <f t="shared" si="1"/>
        <v>50</v>
      </c>
      <c r="S8" s="456">
        <f t="shared" si="1"/>
        <v>150</v>
      </c>
      <c r="T8" s="456">
        <f t="shared" si="1"/>
        <v>216</v>
      </c>
      <c r="U8" s="456">
        <f t="shared" si="1"/>
        <v>612</v>
      </c>
      <c r="V8" s="456">
        <f t="shared" si="1"/>
        <v>792</v>
      </c>
      <c r="W8" s="456">
        <f t="shared" si="1"/>
        <v>38</v>
      </c>
      <c r="X8" s="456">
        <f t="shared" si="1"/>
        <v>538</v>
      </c>
      <c r="Y8" s="456">
        <f t="shared" si="1"/>
        <v>56</v>
      </c>
      <c r="Z8" s="456">
        <f t="shared" si="1"/>
        <v>772</v>
      </c>
      <c r="AA8" s="456">
        <f t="shared" si="1"/>
        <v>32</v>
      </c>
      <c r="AB8" s="456">
        <f t="shared" si="1"/>
        <v>544</v>
      </c>
      <c r="AC8" s="456">
        <f t="shared" si="1"/>
        <v>42</v>
      </c>
      <c r="AD8" s="456">
        <f t="shared" si="1"/>
        <v>750</v>
      </c>
      <c r="AE8" s="456">
        <f t="shared" si="1"/>
        <v>46</v>
      </c>
      <c r="AF8" s="456">
        <f t="shared" si="1"/>
        <v>530</v>
      </c>
      <c r="AG8" s="456">
        <f t="shared" si="1"/>
        <v>44</v>
      </c>
      <c r="AH8" s="458">
        <f t="shared" si="1"/>
        <v>784</v>
      </c>
      <c r="AI8" s="68"/>
      <c r="AJ8" s="67"/>
      <c r="AK8" s="68"/>
      <c r="AL8" s="68"/>
    </row>
    <row r="9" spans="1:38" s="65" customFormat="1" ht="36.4" customHeight="1" thickBot="1" x14ac:dyDescent="0.25">
      <c r="A9" s="459"/>
      <c r="B9" s="460" t="s">
        <v>220</v>
      </c>
      <c r="C9" s="461">
        <f>C10+C25+C31+C48+C60+C65+C72+C77</f>
        <v>23</v>
      </c>
      <c r="D9" s="461">
        <f t="shared" ref="D9:G9" si="2">D10+D25+D31+D48+D60+D65+D72+D77</f>
        <v>0</v>
      </c>
      <c r="E9" s="461">
        <f t="shared" si="2"/>
        <v>52</v>
      </c>
      <c r="F9" s="461">
        <f>F10+F25+F31+F48+F60+F65+F72+F77</f>
        <v>4</v>
      </c>
      <c r="G9" s="461">
        <f t="shared" si="2"/>
        <v>5</v>
      </c>
      <c r="H9" s="461">
        <f>H10+H25+H31+H48+H60+H65+H72+H77</f>
        <v>5580</v>
      </c>
      <c r="I9" s="461">
        <f t="shared" ref="I9:V9" si="3">I10+I25+I31+I48+I60+I65+I72+I77</f>
        <v>258</v>
      </c>
      <c r="J9" s="461">
        <f t="shared" si="3"/>
        <v>4062</v>
      </c>
      <c r="K9" s="461">
        <f t="shared" si="3"/>
        <v>3853</v>
      </c>
      <c r="L9" s="462">
        <f t="shared" si="3"/>
        <v>1755</v>
      </c>
      <c r="M9" s="463">
        <f t="shared" si="3"/>
        <v>3237</v>
      </c>
      <c r="N9" s="461">
        <f t="shared" si="3"/>
        <v>56</v>
      </c>
      <c r="O9" s="461">
        <f t="shared" si="3"/>
        <v>468</v>
      </c>
      <c r="P9" s="461">
        <f t="shared" si="3"/>
        <v>792</v>
      </c>
      <c r="Q9" s="461">
        <f>Q10+Q25+Q31+Q48+Q60+Q65+Q72+Q77</f>
        <v>160</v>
      </c>
      <c r="R9" s="461">
        <f t="shared" si="3"/>
        <v>50</v>
      </c>
      <c r="S9" s="461">
        <f t="shared" si="3"/>
        <v>150</v>
      </c>
      <c r="T9" s="461">
        <f t="shared" si="3"/>
        <v>0</v>
      </c>
      <c r="U9" s="461">
        <f>U10+U25+U31+U48+U60+U65+U72+U77</f>
        <v>612</v>
      </c>
      <c r="V9" s="461">
        <f t="shared" si="3"/>
        <v>792</v>
      </c>
      <c r="W9" s="461">
        <f>W10+W25+W31+W49+W50+W51+W52+W68+W53+W54+W55+W56+W61+W66+W67+W73+W78</f>
        <v>38</v>
      </c>
      <c r="X9" s="461">
        <f t="shared" ref="X9:AG9" si="4">X10+X25+X31+X49+X50+X51+X52+X68+X53+X54+X55+X56+X61+X66+X67+X73+X78</f>
        <v>322</v>
      </c>
      <c r="Y9" s="461">
        <f t="shared" si="4"/>
        <v>56</v>
      </c>
      <c r="Z9" s="461">
        <f t="shared" si="4"/>
        <v>520</v>
      </c>
      <c r="AA9" s="461">
        <f t="shared" si="4"/>
        <v>32</v>
      </c>
      <c r="AB9" s="461">
        <f t="shared" si="4"/>
        <v>328</v>
      </c>
      <c r="AC9" s="461">
        <f t="shared" si="4"/>
        <v>42</v>
      </c>
      <c r="AD9" s="461">
        <f t="shared" si="4"/>
        <v>498</v>
      </c>
      <c r="AE9" s="461">
        <f t="shared" si="4"/>
        <v>46</v>
      </c>
      <c r="AF9" s="461">
        <f t="shared" si="4"/>
        <v>314</v>
      </c>
      <c r="AG9" s="461">
        <f t="shared" si="4"/>
        <v>44</v>
      </c>
      <c r="AH9" s="463">
        <f>AH10+AH25+AH31+AH49+AH50+AH51+AH52+AH68+AH53+AH54+AH55+AH56+AH61+AH66+AH67+AH73+AH78</f>
        <v>316</v>
      </c>
      <c r="AI9" s="67"/>
      <c r="AJ9" s="68"/>
      <c r="AK9" s="67"/>
      <c r="AL9" s="67"/>
    </row>
    <row r="10" spans="1:38" s="65" customFormat="1" ht="15.75" customHeight="1" thickBot="1" x14ac:dyDescent="0.25">
      <c r="A10" s="226" t="s">
        <v>246</v>
      </c>
      <c r="B10" s="227" t="s">
        <v>184</v>
      </c>
      <c r="C10" s="228">
        <v>4</v>
      </c>
      <c r="D10" s="229">
        <v>0</v>
      </c>
      <c r="E10" s="230">
        <v>10</v>
      </c>
      <c r="F10" s="230">
        <v>1</v>
      </c>
      <c r="G10" s="231">
        <v>3</v>
      </c>
      <c r="H10" s="232">
        <f>SUM(H11+H12+H13+H14+H15+H16+H17+H18+H19+H20+H21+H22+H23+H24)</f>
        <v>1476</v>
      </c>
      <c r="I10" s="148"/>
      <c r="J10" s="232">
        <f>J11+J12+J13+J14+J15+J16+J17+J18+J19+J20+J21+J22+J23+J24</f>
        <v>1404</v>
      </c>
      <c r="K10" s="148">
        <f>K11+K12+K13+K14+K15+K16+K17+K18+K19+K20+K21+K22+K23+K24</f>
        <v>727</v>
      </c>
      <c r="L10" s="357">
        <f t="shared" ref="L10:AH10" si="5">L11+L12+L13+L14+L15+L16+L17+L18+L19+L20+L21+L22+L23+L24</f>
        <v>677</v>
      </c>
      <c r="M10" s="148">
        <f t="shared" si="5"/>
        <v>727</v>
      </c>
      <c r="N10" s="148">
        <f>N24</f>
        <v>32</v>
      </c>
      <c r="O10" s="148">
        <f t="shared" si="5"/>
        <v>0</v>
      </c>
      <c r="P10" s="148">
        <f t="shared" si="5"/>
        <v>0</v>
      </c>
      <c r="Q10" s="148">
        <f t="shared" si="5"/>
        <v>40</v>
      </c>
      <c r="R10" s="148">
        <f t="shared" si="5"/>
        <v>8</v>
      </c>
      <c r="S10" s="148">
        <f t="shared" si="5"/>
        <v>24</v>
      </c>
      <c r="T10" s="148">
        <f t="shared" si="5"/>
        <v>0</v>
      </c>
      <c r="U10" s="148">
        <f>U11+U12+U13+U14+U15+U16+U17+U18+U19+U20+U21+U22+U23+U24</f>
        <v>612</v>
      </c>
      <c r="V10" s="148">
        <f t="shared" si="5"/>
        <v>792</v>
      </c>
      <c r="W10" s="148">
        <f t="shared" si="5"/>
        <v>0</v>
      </c>
      <c r="X10" s="148">
        <f t="shared" si="5"/>
        <v>0</v>
      </c>
      <c r="Y10" s="148">
        <f t="shared" si="5"/>
        <v>0</v>
      </c>
      <c r="Z10" s="148">
        <f t="shared" si="5"/>
        <v>0</v>
      </c>
      <c r="AA10" s="148">
        <f t="shared" si="5"/>
        <v>0</v>
      </c>
      <c r="AB10" s="148">
        <f t="shared" si="5"/>
        <v>0</v>
      </c>
      <c r="AC10" s="148">
        <f t="shared" si="5"/>
        <v>0</v>
      </c>
      <c r="AD10" s="148">
        <f t="shared" si="5"/>
        <v>0</v>
      </c>
      <c r="AE10" s="148">
        <f t="shared" si="5"/>
        <v>0</v>
      </c>
      <c r="AF10" s="148">
        <f t="shared" si="5"/>
        <v>0</v>
      </c>
      <c r="AG10" s="148">
        <f t="shared" si="5"/>
        <v>0</v>
      </c>
      <c r="AH10" s="148">
        <f t="shared" si="5"/>
        <v>0</v>
      </c>
      <c r="AJ10" s="68"/>
    </row>
    <row r="11" spans="1:38" s="65" customFormat="1" x14ac:dyDescent="0.2">
      <c r="A11" s="267" t="s">
        <v>247</v>
      </c>
      <c r="B11" s="206" t="s">
        <v>48</v>
      </c>
      <c r="C11" s="212">
        <v>2</v>
      </c>
      <c r="D11" s="135"/>
      <c r="E11" s="135"/>
      <c r="F11" s="135"/>
      <c r="G11" s="136"/>
      <c r="H11" s="368">
        <f>I11+J11+Q11+R11+S11</f>
        <v>72</v>
      </c>
      <c r="I11" s="154"/>
      <c r="J11" s="153">
        <f>L11+M11</f>
        <v>54</v>
      </c>
      <c r="K11" s="224">
        <f>M11</f>
        <v>36</v>
      </c>
      <c r="L11" s="153">
        <v>18</v>
      </c>
      <c r="M11" s="360">
        <v>36</v>
      </c>
      <c r="N11" s="365"/>
      <c r="O11" s="118"/>
      <c r="P11" s="39"/>
      <c r="Q11" s="145">
        <v>10</v>
      </c>
      <c r="R11" s="146">
        <v>2</v>
      </c>
      <c r="S11" s="145">
        <v>6</v>
      </c>
      <c r="T11" s="38"/>
      <c r="U11" s="144">
        <v>24</v>
      </c>
      <c r="V11" s="209">
        <v>30</v>
      </c>
      <c r="W11" s="198"/>
      <c r="X11" s="83"/>
      <c r="Y11" s="83"/>
      <c r="Z11" s="70"/>
      <c r="AA11" s="69"/>
      <c r="AB11" s="83"/>
      <c r="AC11" s="83"/>
      <c r="AD11" s="70"/>
      <c r="AE11" s="69"/>
      <c r="AF11" s="83"/>
      <c r="AG11" s="83"/>
      <c r="AH11" s="71"/>
    </row>
    <row r="12" spans="1:38" s="65" customFormat="1" x14ac:dyDescent="0.2">
      <c r="A12" s="272" t="s">
        <v>248</v>
      </c>
      <c r="B12" s="210" t="s">
        <v>49</v>
      </c>
      <c r="C12" s="213">
        <v>2</v>
      </c>
      <c r="D12" s="138"/>
      <c r="E12" s="138"/>
      <c r="F12" s="138"/>
      <c r="G12" s="139">
        <v>1</v>
      </c>
      <c r="H12" s="368">
        <f>I12+J12+Q12+R12+S12</f>
        <v>144</v>
      </c>
      <c r="I12" s="155"/>
      <c r="J12" s="153">
        <f>L12+M12</f>
        <v>126</v>
      </c>
      <c r="K12" s="367">
        <f t="shared" ref="K12:K23" si="6">M12</f>
        <v>120</v>
      </c>
      <c r="L12" s="153">
        <v>6</v>
      </c>
      <c r="M12" s="361">
        <v>120</v>
      </c>
      <c r="N12" s="283"/>
      <c r="O12" s="118"/>
      <c r="P12" s="126"/>
      <c r="Q12" s="203">
        <v>10</v>
      </c>
      <c r="R12" s="204">
        <v>2</v>
      </c>
      <c r="S12" s="203">
        <v>6</v>
      </c>
      <c r="T12" s="123"/>
      <c r="U12" s="287">
        <v>54</v>
      </c>
      <c r="V12" s="288">
        <v>72</v>
      </c>
      <c r="W12" s="40"/>
      <c r="X12" s="115"/>
      <c r="Y12" s="115"/>
      <c r="Z12" s="116"/>
      <c r="AA12" s="117"/>
      <c r="AB12" s="115"/>
      <c r="AC12" s="115"/>
      <c r="AD12" s="116"/>
      <c r="AE12" s="117"/>
      <c r="AF12" s="115"/>
      <c r="AG12" s="115"/>
      <c r="AH12" s="73"/>
    </row>
    <row r="13" spans="1:38" s="65" customFormat="1" x14ac:dyDescent="0.2">
      <c r="A13" s="269" t="s">
        <v>249</v>
      </c>
      <c r="B13" s="200" t="s">
        <v>0</v>
      </c>
      <c r="C13" s="137"/>
      <c r="D13" s="138"/>
      <c r="E13" s="381">
        <v>2</v>
      </c>
      <c r="F13" s="138"/>
      <c r="G13" s="139"/>
      <c r="H13" s="368">
        <f t="shared" ref="H13:H24" si="7">I13+J13+Q13+R13+S13</f>
        <v>136</v>
      </c>
      <c r="I13" s="155"/>
      <c r="J13" s="153">
        <f t="shared" ref="J13:J23" si="8">L13+M13</f>
        <v>136</v>
      </c>
      <c r="K13" s="367">
        <f t="shared" si="6"/>
        <v>16</v>
      </c>
      <c r="L13" s="153">
        <v>120</v>
      </c>
      <c r="M13" s="361">
        <v>16</v>
      </c>
      <c r="N13" s="289"/>
      <c r="O13" s="118"/>
      <c r="P13" s="126"/>
      <c r="Q13" s="202"/>
      <c r="R13" s="123"/>
      <c r="S13" s="202"/>
      <c r="T13" s="123"/>
      <c r="U13" s="287">
        <v>68</v>
      </c>
      <c r="V13" s="288">
        <v>68</v>
      </c>
      <c r="W13" s="40"/>
      <c r="X13" s="115"/>
      <c r="Y13" s="115"/>
      <c r="Z13" s="116"/>
      <c r="AA13" s="117"/>
      <c r="AB13" s="115"/>
      <c r="AC13" s="115"/>
      <c r="AD13" s="116"/>
      <c r="AE13" s="117"/>
      <c r="AF13" s="115"/>
      <c r="AG13" s="115"/>
      <c r="AH13" s="73"/>
    </row>
    <row r="14" spans="1:38" s="65" customFormat="1" x14ac:dyDescent="0.2">
      <c r="A14" s="268" t="s">
        <v>250</v>
      </c>
      <c r="B14" s="201" t="s">
        <v>226</v>
      </c>
      <c r="C14" s="213">
        <v>2</v>
      </c>
      <c r="D14" s="138"/>
      <c r="E14" s="160"/>
      <c r="F14" s="138"/>
      <c r="G14" s="139">
        <v>1</v>
      </c>
      <c r="H14" s="368">
        <f>I14+J14+Q14+R14+S14</f>
        <v>108</v>
      </c>
      <c r="I14" s="155"/>
      <c r="J14" s="153">
        <f>L14+M14</f>
        <v>90</v>
      </c>
      <c r="K14" s="367">
        <f t="shared" si="6"/>
        <v>52</v>
      </c>
      <c r="L14" s="153">
        <v>38</v>
      </c>
      <c r="M14" s="294">
        <v>52</v>
      </c>
      <c r="N14" s="289"/>
      <c r="O14" s="118"/>
      <c r="P14" s="126"/>
      <c r="Q14" s="203">
        <v>10</v>
      </c>
      <c r="R14" s="204">
        <v>2</v>
      </c>
      <c r="S14" s="203">
        <v>6</v>
      </c>
      <c r="T14" s="123"/>
      <c r="U14" s="287">
        <v>42</v>
      </c>
      <c r="V14" s="288">
        <v>48</v>
      </c>
      <c r="W14" s="40"/>
      <c r="X14" s="115"/>
      <c r="Y14" s="115"/>
      <c r="Z14" s="116"/>
      <c r="AA14" s="117"/>
      <c r="AB14" s="115"/>
      <c r="AC14" s="115"/>
      <c r="AD14" s="116"/>
      <c r="AE14" s="117"/>
      <c r="AF14" s="115"/>
      <c r="AG14" s="115"/>
      <c r="AH14" s="73"/>
    </row>
    <row r="15" spans="1:38" s="65" customFormat="1" x14ac:dyDescent="0.2">
      <c r="A15" s="268" t="s">
        <v>251</v>
      </c>
      <c r="B15" s="200" t="s">
        <v>227</v>
      </c>
      <c r="C15" s="159"/>
      <c r="D15" s="160"/>
      <c r="E15" s="381">
        <v>2</v>
      </c>
      <c r="F15" s="160"/>
      <c r="G15" s="161"/>
      <c r="H15" s="368">
        <f t="shared" si="7"/>
        <v>72</v>
      </c>
      <c r="I15" s="162"/>
      <c r="J15" s="153">
        <f t="shared" si="8"/>
        <v>72</v>
      </c>
      <c r="K15" s="367">
        <f t="shared" si="6"/>
        <v>34</v>
      </c>
      <c r="L15" s="358">
        <v>38</v>
      </c>
      <c r="M15" s="362">
        <v>34</v>
      </c>
      <c r="N15" s="284"/>
      <c r="O15" s="118"/>
      <c r="P15" s="163"/>
      <c r="Q15" s="164"/>
      <c r="R15" s="165"/>
      <c r="S15" s="164"/>
      <c r="T15" s="165"/>
      <c r="U15" s="290">
        <v>34</v>
      </c>
      <c r="V15" s="291">
        <v>38</v>
      </c>
      <c r="W15" s="40"/>
      <c r="X15" s="115"/>
      <c r="Y15" s="115"/>
      <c r="Z15" s="116"/>
      <c r="AA15" s="117"/>
      <c r="AB15" s="115"/>
      <c r="AC15" s="115"/>
      <c r="AD15" s="116"/>
      <c r="AE15" s="117"/>
      <c r="AF15" s="115"/>
      <c r="AG15" s="115"/>
      <c r="AH15" s="73"/>
    </row>
    <row r="16" spans="1:38" s="65" customFormat="1" x14ac:dyDescent="0.2">
      <c r="A16" s="268" t="s">
        <v>252</v>
      </c>
      <c r="B16" s="200" t="s">
        <v>50</v>
      </c>
      <c r="C16" s="159"/>
      <c r="D16" s="160"/>
      <c r="E16" s="381">
        <v>2</v>
      </c>
      <c r="F16" s="160"/>
      <c r="G16" s="161"/>
      <c r="H16" s="368">
        <f t="shared" si="7"/>
        <v>72</v>
      </c>
      <c r="I16" s="162"/>
      <c r="J16" s="153">
        <f t="shared" si="8"/>
        <v>72</v>
      </c>
      <c r="K16" s="367">
        <f t="shared" si="6"/>
        <v>70</v>
      </c>
      <c r="L16" s="358">
        <v>2</v>
      </c>
      <c r="M16" s="294">
        <v>70</v>
      </c>
      <c r="N16" s="284"/>
      <c r="O16" s="118"/>
      <c r="P16" s="163"/>
      <c r="Q16" s="164"/>
      <c r="R16" s="165"/>
      <c r="S16" s="164"/>
      <c r="T16" s="165"/>
      <c r="U16" s="290">
        <v>34</v>
      </c>
      <c r="V16" s="291">
        <v>38</v>
      </c>
      <c r="W16" s="40"/>
      <c r="X16" s="115"/>
      <c r="Y16" s="115"/>
      <c r="Z16" s="116"/>
      <c r="AA16" s="117"/>
      <c r="AB16" s="115"/>
      <c r="AC16" s="115"/>
      <c r="AD16" s="116"/>
      <c r="AE16" s="117"/>
      <c r="AF16" s="115"/>
      <c r="AG16" s="115"/>
      <c r="AH16" s="73"/>
    </row>
    <row r="17" spans="1:34" s="65" customFormat="1" ht="15.75" customHeight="1" x14ac:dyDescent="0.2">
      <c r="A17" s="268" t="s">
        <v>253</v>
      </c>
      <c r="B17" s="200" t="s">
        <v>3</v>
      </c>
      <c r="C17" s="213">
        <v>2</v>
      </c>
      <c r="D17" s="160"/>
      <c r="E17" s="160"/>
      <c r="F17" s="160"/>
      <c r="G17" s="161">
        <v>1</v>
      </c>
      <c r="H17" s="368">
        <f t="shared" si="7"/>
        <v>340</v>
      </c>
      <c r="I17" s="162"/>
      <c r="J17" s="153">
        <f t="shared" si="8"/>
        <v>322</v>
      </c>
      <c r="K17" s="367">
        <f t="shared" si="6"/>
        <v>94</v>
      </c>
      <c r="L17" s="358">
        <v>228</v>
      </c>
      <c r="M17" s="363">
        <v>94</v>
      </c>
      <c r="N17" s="292"/>
      <c r="O17" s="118"/>
      <c r="P17" s="163"/>
      <c r="Q17" s="203">
        <v>10</v>
      </c>
      <c r="R17" s="204">
        <v>2</v>
      </c>
      <c r="S17" s="203">
        <v>6</v>
      </c>
      <c r="T17" s="165"/>
      <c r="U17" s="293">
        <v>136</v>
      </c>
      <c r="V17" s="291">
        <v>186</v>
      </c>
      <c r="W17" s="40"/>
      <c r="X17" s="115"/>
      <c r="Y17" s="115"/>
      <c r="Z17" s="116"/>
      <c r="AA17" s="117"/>
      <c r="AB17" s="115"/>
      <c r="AC17" s="115"/>
      <c r="AD17" s="116"/>
      <c r="AE17" s="117"/>
      <c r="AF17" s="115"/>
      <c r="AG17" s="115"/>
      <c r="AH17" s="73"/>
    </row>
    <row r="18" spans="1:34" s="65" customFormat="1" ht="15.75" customHeight="1" x14ac:dyDescent="0.2">
      <c r="A18" s="268" t="s">
        <v>254</v>
      </c>
      <c r="B18" s="205" t="s">
        <v>51</v>
      </c>
      <c r="C18" s="286"/>
      <c r="D18" s="166"/>
      <c r="E18" s="571">
        <v>2</v>
      </c>
      <c r="F18" s="166"/>
      <c r="G18" s="167"/>
      <c r="H18" s="368">
        <f t="shared" si="7"/>
        <v>108</v>
      </c>
      <c r="I18" s="294"/>
      <c r="J18" s="153">
        <f t="shared" si="8"/>
        <v>108</v>
      </c>
      <c r="K18" s="367">
        <f t="shared" si="6"/>
        <v>80</v>
      </c>
      <c r="L18" s="358">
        <v>28</v>
      </c>
      <c r="M18" s="363">
        <v>80</v>
      </c>
      <c r="N18" s="295"/>
      <c r="O18" s="118"/>
      <c r="P18" s="163"/>
      <c r="Q18" s="164"/>
      <c r="R18" s="165"/>
      <c r="S18" s="164"/>
      <c r="T18" s="165"/>
      <c r="U18" s="296">
        <v>52</v>
      </c>
      <c r="V18" s="297">
        <v>56</v>
      </c>
      <c r="W18" s="41"/>
      <c r="X18" s="81"/>
      <c r="Y18" s="81"/>
      <c r="Z18" s="82"/>
      <c r="AA18" s="114"/>
      <c r="AB18" s="81"/>
      <c r="AC18" s="81"/>
      <c r="AD18" s="82"/>
      <c r="AE18" s="114"/>
      <c r="AF18" s="81"/>
      <c r="AG18" s="81"/>
      <c r="AH18" s="119"/>
    </row>
    <row r="19" spans="1:34" s="74" customFormat="1" x14ac:dyDescent="0.2">
      <c r="A19" s="268" t="s">
        <v>255</v>
      </c>
      <c r="B19" s="206" t="s">
        <v>2</v>
      </c>
      <c r="C19" s="168"/>
      <c r="D19" s="192"/>
      <c r="E19" s="192">
        <v>12</v>
      </c>
      <c r="F19" s="169"/>
      <c r="G19" s="170"/>
      <c r="H19" s="368">
        <f t="shared" si="7"/>
        <v>72</v>
      </c>
      <c r="I19" s="171"/>
      <c r="J19" s="153">
        <f t="shared" si="8"/>
        <v>72</v>
      </c>
      <c r="K19" s="367">
        <f t="shared" si="6"/>
        <v>66</v>
      </c>
      <c r="L19" s="358">
        <v>6</v>
      </c>
      <c r="M19" s="363">
        <v>66</v>
      </c>
      <c r="N19" s="298"/>
      <c r="O19" s="118"/>
      <c r="P19" s="172"/>
      <c r="Q19" s="173"/>
      <c r="R19" s="174"/>
      <c r="S19" s="173"/>
      <c r="T19" s="174"/>
      <c r="U19" s="299">
        <v>34</v>
      </c>
      <c r="V19" s="300">
        <v>38</v>
      </c>
      <c r="W19" s="120"/>
      <c r="X19" s="115"/>
      <c r="Y19" s="115"/>
      <c r="Z19" s="116"/>
      <c r="AA19" s="117"/>
      <c r="AB19" s="115"/>
      <c r="AC19" s="115"/>
      <c r="AD19" s="116"/>
      <c r="AE19" s="117"/>
      <c r="AF19" s="115"/>
      <c r="AG19" s="115"/>
      <c r="AH19" s="73"/>
    </row>
    <row r="20" spans="1:34" s="65" customFormat="1" x14ac:dyDescent="0.2">
      <c r="A20" s="268" t="s">
        <v>256</v>
      </c>
      <c r="B20" s="200" t="s">
        <v>228</v>
      </c>
      <c r="C20" s="137"/>
      <c r="D20" s="138"/>
      <c r="E20" s="382">
        <v>2</v>
      </c>
      <c r="F20" s="138"/>
      <c r="G20" s="139"/>
      <c r="H20" s="368">
        <f t="shared" si="7"/>
        <v>68</v>
      </c>
      <c r="I20" s="155"/>
      <c r="J20" s="153">
        <f t="shared" si="8"/>
        <v>68</v>
      </c>
      <c r="K20" s="367">
        <f t="shared" si="6"/>
        <v>46</v>
      </c>
      <c r="L20" s="153">
        <v>22</v>
      </c>
      <c r="M20" s="363">
        <v>46</v>
      </c>
      <c r="N20" s="285"/>
      <c r="O20" s="118"/>
      <c r="P20" s="126"/>
      <c r="Q20" s="202"/>
      <c r="R20" s="123"/>
      <c r="S20" s="202"/>
      <c r="T20" s="123"/>
      <c r="U20" s="301">
        <v>34</v>
      </c>
      <c r="V20" s="302">
        <v>34</v>
      </c>
      <c r="W20" s="41"/>
      <c r="X20" s="115"/>
      <c r="Y20" s="115"/>
      <c r="Z20" s="116"/>
      <c r="AA20" s="117"/>
      <c r="AB20" s="115"/>
      <c r="AC20" s="115"/>
      <c r="AD20" s="116"/>
      <c r="AE20" s="117"/>
      <c r="AF20" s="115"/>
      <c r="AG20" s="115"/>
      <c r="AH20" s="73"/>
    </row>
    <row r="21" spans="1:34" s="65" customFormat="1" x14ac:dyDescent="0.2">
      <c r="A21" s="268" t="s">
        <v>257</v>
      </c>
      <c r="B21" s="200" t="s">
        <v>73</v>
      </c>
      <c r="C21" s="159"/>
      <c r="D21" s="138"/>
      <c r="E21" s="381">
        <v>2</v>
      </c>
      <c r="F21" s="138"/>
      <c r="G21" s="139"/>
      <c r="H21" s="368">
        <f t="shared" si="7"/>
        <v>108</v>
      </c>
      <c r="I21" s="155"/>
      <c r="J21" s="153">
        <f t="shared" si="8"/>
        <v>108</v>
      </c>
      <c r="K21" s="367">
        <f t="shared" si="6"/>
        <v>36</v>
      </c>
      <c r="L21" s="153">
        <v>72</v>
      </c>
      <c r="M21" s="363">
        <v>36</v>
      </c>
      <c r="N21" s="285"/>
      <c r="O21" s="118"/>
      <c r="P21" s="126"/>
      <c r="Q21" s="164"/>
      <c r="R21" s="165"/>
      <c r="S21" s="164"/>
      <c r="T21" s="147"/>
      <c r="U21" s="301">
        <v>32</v>
      </c>
      <c r="V21" s="302">
        <v>76</v>
      </c>
      <c r="W21" s="40"/>
      <c r="X21" s="115"/>
      <c r="Y21" s="115"/>
      <c r="Z21" s="116"/>
      <c r="AA21" s="117"/>
      <c r="AB21" s="115"/>
      <c r="AC21" s="115"/>
      <c r="AD21" s="116"/>
      <c r="AE21" s="117"/>
      <c r="AF21" s="115"/>
      <c r="AG21" s="115"/>
      <c r="AH21" s="73"/>
    </row>
    <row r="22" spans="1:34" s="75" customFormat="1" x14ac:dyDescent="0.2">
      <c r="A22" s="268" t="s">
        <v>258</v>
      </c>
      <c r="B22" s="201" t="s">
        <v>74</v>
      </c>
      <c r="C22" s="134"/>
      <c r="D22" s="135"/>
      <c r="E22" s="383">
        <v>2</v>
      </c>
      <c r="F22" s="135"/>
      <c r="G22" s="136"/>
      <c r="H22" s="368">
        <f t="shared" si="7"/>
        <v>72</v>
      </c>
      <c r="I22" s="156">
        <v>0</v>
      </c>
      <c r="J22" s="153">
        <f t="shared" si="8"/>
        <v>72</v>
      </c>
      <c r="K22" s="367">
        <f t="shared" si="6"/>
        <v>28</v>
      </c>
      <c r="L22" s="153">
        <v>44</v>
      </c>
      <c r="M22" s="360">
        <v>28</v>
      </c>
      <c r="N22" s="282"/>
      <c r="O22" s="118"/>
      <c r="P22" s="129"/>
      <c r="Q22" s="207">
        <v>0</v>
      </c>
      <c r="R22" s="130"/>
      <c r="S22" s="207">
        <v>0</v>
      </c>
      <c r="T22" s="130"/>
      <c r="U22" s="303">
        <v>34</v>
      </c>
      <c r="V22" s="304">
        <v>38</v>
      </c>
      <c r="W22" s="40"/>
      <c r="X22" s="115"/>
      <c r="Y22" s="115"/>
      <c r="Z22" s="116"/>
      <c r="AA22" s="117"/>
      <c r="AB22" s="115"/>
      <c r="AC22" s="115"/>
      <c r="AD22" s="116"/>
      <c r="AE22" s="117"/>
      <c r="AF22" s="115"/>
      <c r="AG22" s="115"/>
      <c r="AH22" s="73"/>
    </row>
    <row r="23" spans="1:34" s="65" customFormat="1" x14ac:dyDescent="0.2">
      <c r="A23" s="269" t="s">
        <v>259</v>
      </c>
      <c r="B23" s="208" t="s">
        <v>75</v>
      </c>
      <c r="C23" s="134"/>
      <c r="D23" s="135"/>
      <c r="E23" s="383">
        <v>2</v>
      </c>
      <c r="F23" s="135"/>
      <c r="G23" s="136"/>
      <c r="H23" s="368">
        <f t="shared" si="7"/>
        <v>72</v>
      </c>
      <c r="I23" s="157"/>
      <c r="J23" s="153">
        <f t="shared" si="8"/>
        <v>72</v>
      </c>
      <c r="K23" s="367">
        <f t="shared" si="6"/>
        <v>25</v>
      </c>
      <c r="L23" s="153">
        <v>47</v>
      </c>
      <c r="M23" s="363">
        <v>25</v>
      </c>
      <c r="N23" s="305"/>
      <c r="O23" s="118"/>
      <c r="P23" s="127"/>
      <c r="Q23" s="207"/>
      <c r="R23" s="130"/>
      <c r="S23" s="207"/>
      <c r="T23" s="124"/>
      <c r="U23" s="287">
        <v>34</v>
      </c>
      <c r="V23" s="306">
        <v>38</v>
      </c>
      <c r="W23" s="40"/>
      <c r="X23" s="115"/>
      <c r="Y23" s="115"/>
      <c r="Z23" s="116"/>
      <c r="AA23" s="117"/>
      <c r="AB23" s="115"/>
      <c r="AC23" s="115"/>
      <c r="AD23" s="116"/>
      <c r="AE23" s="117"/>
      <c r="AF23" s="115"/>
      <c r="AG23" s="115"/>
      <c r="AH23" s="73"/>
    </row>
    <row r="24" spans="1:34" s="65" customFormat="1" ht="15.75" thickBot="1" x14ac:dyDescent="0.25">
      <c r="A24" s="270"/>
      <c r="B24" s="143" t="s">
        <v>229</v>
      </c>
      <c r="C24" s="140"/>
      <c r="D24" s="141"/>
      <c r="E24" s="141"/>
      <c r="F24" s="141" t="s">
        <v>219</v>
      </c>
      <c r="G24" s="142"/>
      <c r="H24" s="369">
        <f t="shared" si="7"/>
        <v>32</v>
      </c>
      <c r="I24" s="327"/>
      <c r="J24" s="328">
        <v>32</v>
      </c>
      <c r="K24" s="648">
        <v>24</v>
      </c>
      <c r="L24" s="359">
        <v>8</v>
      </c>
      <c r="M24" s="364">
        <v>24</v>
      </c>
      <c r="N24" s="366">
        <v>32</v>
      </c>
      <c r="O24" s="329"/>
      <c r="P24" s="128"/>
      <c r="Q24" s="330"/>
      <c r="R24" s="331"/>
      <c r="S24" s="330"/>
      <c r="T24" s="125"/>
      <c r="U24" s="332"/>
      <c r="V24" s="333">
        <v>32</v>
      </c>
      <c r="W24" s="133"/>
      <c r="X24" s="63"/>
      <c r="Y24" s="63"/>
      <c r="Z24" s="77"/>
      <c r="AA24" s="76"/>
      <c r="AB24" s="63"/>
      <c r="AC24" s="63"/>
      <c r="AD24" s="77"/>
      <c r="AE24" s="76"/>
      <c r="AF24" s="63"/>
      <c r="AG24" s="63"/>
      <c r="AH24" s="78"/>
    </row>
    <row r="25" spans="1:34" s="79" customFormat="1" ht="15.75" customHeight="1" thickBot="1" x14ac:dyDescent="0.25">
      <c r="A25" s="233" t="s">
        <v>231</v>
      </c>
      <c r="B25" s="234" t="s">
        <v>232</v>
      </c>
      <c r="C25" s="235">
        <v>0</v>
      </c>
      <c r="D25" s="236">
        <v>0</v>
      </c>
      <c r="E25" s="237">
        <v>9</v>
      </c>
      <c r="F25" s="236">
        <v>0</v>
      </c>
      <c r="G25" s="240">
        <v>2</v>
      </c>
      <c r="H25" s="356">
        <f>H26+H27+H28+H29+H30</f>
        <v>480</v>
      </c>
      <c r="I25" s="356">
        <f t="shared" ref="I25:T25" si="9">I26+I27+I28+I29+I30</f>
        <v>0</v>
      </c>
      <c r="J25" s="356">
        <f t="shared" si="9"/>
        <v>468</v>
      </c>
      <c r="K25" s="356">
        <f t="shared" si="9"/>
        <v>296</v>
      </c>
      <c r="L25" s="666">
        <f t="shared" si="9"/>
        <v>172</v>
      </c>
      <c r="M25" s="356">
        <f t="shared" si="9"/>
        <v>296</v>
      </c>
      <c r="N25" s="356">
        <f t="shared" si="9"/>
        <v>0</v>
      </c>
      <c r="O25" s="356">
        <f t="shared" si="9"/>
        <v>0</v>
      </c>
      <c r="P25" s="356">
        <f t="shared" si="9"/>
        <v>0</v>
      </c>
      <c r="Q25" s="356">
        <f>Q26+Q27+Q28+Q29+Q30</f>
        <v>4</v>
      </c>
      <c r="R25" s="356">
        <f t="shared" si="9"/>
        <v>2</v>
      </c>
      <c r="S25" s="356">
        <f t="shared" si="9"/>
        <v>6</v>
      </c>
      <c r="T25" s="356">
        <f t="shared" si="9"/>
        <v>0</v>
      </c>
      <c r="U25" s="356">
        <f>U26+U27+U28+U29+U30</f>
        <v>0</v>
      </c>
      <c r="V25" s="356">
        <f t="shared" ref="V25:AH25" si="10">V26+V27+V28+V29+V30</f>
        <v>0</v>
      </c>
      <c r="W25" s="356">
        <f t="shared" si="10"/>
        <v>0</v>
      </c>
      <c r="X25" s="356">
        <f t="shared" si="10"/>
        <v>76</v>
      </c>
      <c r="Y25" s="356">
        <f t="shared" si="10"/>
        <v>0</v>
      </c>
      <c r="Z25" s="356">
        <f t="shared" si="10"/>
        <v>140</v>
      </c>
      <c r="AA25" s="356">
        <f t="shared" si="10"/>
        <v>0</v>
      </c>
      <c r="AB25" s="356">
        <f t="shared" si="10"/>
        <v>48</v>
      </c>
      <c r="AC25" s="356">
        <f t="shared" si="10"/>
        <v>0</v>
      </c>
      <c r="AD25" s="356">
        <f t="shared" si="10"/>
        <v>158</v>
      </c>
      <c r="AE25" s="356">
        <f t="shared" si="10"/>
        <v>0</v>
      </c>
      <c r="AF25" s="356">
        <f t="shared" si="10"/>
        <v>20</v>
      </c>
      <c r="AG25" s="356">
        <f t="shared" si="10"/>
        <v>0</v>
      </c>
      <c r="AH25" s="676">
        <f t="shared" si="10"/>
        <v>26</v>
      </c>
    </row>
    <row r="26" spans="1:34" s="65" customFormat="1" ht="15.75" customHeight="1" thickBot="1" x14ac:dyDescent="0.25">
      <c r="A26" s="175" t="s">
        <v>233</v>
      </c>
      <c r="B26" s="176" t="s">
        <v>234</v>
      </c>
      <c r="C26" s="188"/>
      <c r="D26" s="111"/>
      <c r="E26" s="659">
        <v>4</v>
      </c>
      <c r="F26" s="111"/>
      <c r="G26" s="178"/>
      <c r="H26" s="370">
        <f>J26+I26+Q26+R26+S26</f>
        <v>72</v>
      </c>
      <c r="I26" s="180">
        <f>+W26+Y26+AA26+AC26+AE26+AG26</f>
        <v>0</v>
      </c>
      <c r="J26" s="179">
        <f>X26+Z26+AB26+AD26+AF26+AH26</f>
        <v>72</v>
      </c>
      <c r="K26" s="199">
        <f>M26</f>
        <v>0</v>
      </c>
      <c r="L26" s="667">
        <f>J26-M26</f>
        <v>72</v>
      </c>
      <c r="M26" s="665">
        <v>0</v>
      </c>
      <c r="N26" s="325"/>
      <c r="O26" s="188"/>
      <c r="P26" s="178"/>
      <c r="Q26" s="177"/>
      <c r="R26" s="111"/>
      <c r="S26" s="178"/>
      <c r="T26" s="181"/>
      <c r="U26" s="177"/>
      <c r="V26" s="178"/>
      <c r="W26" s="113"/>
      <c r="X26" s="586"/>
      <c r="Y26" s="106"/>
      <c r="Z26" s="682">
        <v>72</v>
      </c>
      <c r="AA26" s="183"/>
      <c r="AB26" s="110"/>
      <c r="AC26" s="106"/>
      <c r="AD26" s="108"/>
      <c r="AE26" s="113"/>
      <c r="AF26" s="106"/>
      <c r="AG26" s="106"/>
      <c r="AH26" s="182"/>
    </row>
    <row r="27" spans="1:34" s="65" customFormat="1" ht="25.5" customHeight="1" thickBot="1" x14ac:dyDescent="0.25">
      <c r="A27" s="175" t="s">
        <v>235</v>
      </c>
      <c r="B27" s="184" t="s">
        <v>1</v>
      </c>
      <c r="C27" s="678">
        <v>6</v>
      </c>
      <c r="D27" s="111"/>
      <c r="E27" s="659">
        <v>4</v>
      </c>
      <c r="F27" s="111"/>
      <c r="G27" s="108">
        <v>35</v>
      </c>
      <c r="H27" s="370">
        <f t="shared" ref="H27:H30" si="11">J27+I27+Q27+R27+S27</f>
        <v>120</v>
      </c>
      <c r="I27" s="180">
        <f t="shared" ref="I27:I30" si="12">+W27+Y27+AA27+AC27+AE27+AG27</f>
        <v>0</v>
      </c>
      <c r="J27" s="179">
        <f t="shared" ref="J27:J30" si="13">X27+Z27+AB27+AD27+AF27+AH27</f>
        <v>108</v>
      </c>
      <c r="K27" s="199">
        <f t="shared" ref="K27:K30" si="14">M27</f>
        <v>108</v>
      </c>
      <c r="L27" s="667">
        <f t="shared" ref="L27:L30" si="15">J27-M27</f>
        <v>0</v>
      </c>
      <c r="M27" s="324">
        <v>108</v>
      </c>
      <c r="N27" s="325"/>
      <c r="O27" s="188"/>
      <c r="P27" s="178"/>
      <c r="Q27" s="679">
        <v>4</v>
      </c>
      <c r="R27" s="680">
        <v>2</v>
      </c>
      <c r="S27" s="681">
        <v>6</v>
      </c>
      <c r="T27" s="181"/>
      <c r="U27" s="177"/>
      <c r="V27" s="178"/>
      <c r="W27" s="113"/>
      <c r="X27" s="83">
        <v>20</v>
      </c>
      <c r="Y27" s="83"/>
      <c r="Z27" s="70">
        <v>34</v>
      </c>
      <c r="AA27" s="69"/>
      <c r="AB27" s="83">
        <v>24</v>
      </c>
      <c r="AC27" s="83"/>
      <c r="AD27" s="70">
        <v>30</v>
      </c>
      <c r="AE27" s="308"/>
      <c r="AF27" s="107"/>
      <c r="AG27" s="107"/>
      <c r="AH27" s="132"/>
    </row>
    <row r="28" spans="1:34" s="65" customFormat="1" ht="15.75" customHeight="1" thickBot="1" x14ac:dyDescent="0.25">
      <c r="A28" s="185" t="s">
        <v>236</v>
      </c>
      <c r="B28" s="189" t="s">
        <v>4</v>
      </c>
      <c r="C28" s="188"/>
      <c r="D28" s="111"/>
      <c r="E28" s="421">
        <v>6</v>
      </c>
      <c r="F28" s="111"/>
      <c r="G28" s="178"/>
      <c r="H28" s="370">
        <f t="shared" si="11"/>
        <v>108</v>
      </c>
      <c r="I28" s="180">
        <f t="shared" si="12"/>
        <v>0</v>
      </c>
      <c r="J28" s="179">
        <f t="shared" si="13"/>
        <v>108</v>
      </c>
      <c r="K28" s="199">
        <f t="shared" si="14"/>
        <v>36</v>
      </c>
      <c r="L28" s="667">
        <f t="shared" si="15"/>
        <v>72</v>
      </c>
      <c r="M28" s="324">
        <v>36</v>
      </c>
      <c r="N28" s="310"/>
      <c r="O28" s="307"/>
      <c r="P28" s="311"/>
      <c r="Q28" s="312"/>
      <c r="R28" s="313"/>
      <c r="S28" s="311"/>
      <c r="T28" s="314"/>
      <c r="U28" s="312"/>
      <c r="V28" s="311"/>
      <c r="W28" s="308"/>
      <c r="X28" s="309"/>
      <c r="Y28" s="315"/>
      <c r="Z28" s="70"/>
      <c r="AA28" s="308"/>
      <c r="AB28" s="315"/>
      <c r="AC28" s="309"/>
      <c r="AD28" s="70">
        <v>108</v>
      </c>
      <c r="AE28" s="308"/>
      <c r="AF28" s="107"/>
      <c r="AG28" s="107"/>
      <c r="AH28" s="132"/>
    </row>
    <row r="29" spans="1:34" s="65" customFormat="1" ht="13.5" customHeight="1" thickBot="1" x14ac:dyDescent="0.25">
      <c r="A29" s="185" t="s">
        <v>237</v>
      </c>
      <c r="B29" s="191" t="s">
        <v>2</v>
      </c>
      <c r="C29" s="188"/>
      <c r="D29" s="111"/>
      <c r="E29" s="107">
        <v>468</v>
      </c>
      <c r="F29" s="111"/>
      <c r="G29" s="178"/>
      <c r="H29" s="370">
        <f t="shared" si="11"/>
        <v>144</v>
      </c>
      <c r="I29" s="180">
        <f t="shared" si="12"/>
        <v>0</v>
      </c>
      <c r="J29" s="179">
        <f t="shared" si="13"/>
        <v>144</v>
      </c>
      <c r="K29" s="199">
        <f t="shared" si="14"/>
        <v>136</v>
      </c>
      <c r="L29" s="667">
        <f t="shared" si="15"/>
        <v>8</v>
      </c>
      <c r="M29" s="324">
        <v>136</v>
      </c>
      <c r="N29" s="317"/>
      <c r="O29" s="307"/>
      <c r="P29" s="311"/>
      <c r="Q29" s="312"/>
      <c r="R29" s="313"/>
      <c r="S29" s="311"/>
      <c r="T29" s="314"/>
      <c r="U29" s="312"/>
      <c r="V29" s="311"/>
      <c r="W29" s="308"/>
      <c r="X29" s="107">
        <v>20</v>
      </c>
      <c r="Y29" s="83"/>
      <c r="Z29" s="70">
        <v>34</v>
      </c>
      <c r="AA29" s="113"/>
      <c r="AB29" s="107">
        <v>24</v>
      </c>
      <c r="AC29" s="107"/>
      <c r="AD29" s="108">
        <v>20</v>
      </c>
      <c r="AE29" s="113"/>
      <c r="AF29" s="107">
        <v>20</v>
      </c>
      <c r="AG29" s="107"/>
      <c r="AH29" s="132">
        <v>26</v>
      </c>
    </row>
    <row r="30" spans="1:34" s="65" customFormat="1" ht="12.75" thickBot="1" x14ac:dyDescent="0.25">
      <c r="A30" s="80" t="s">
        <v>238</v>
      </c>
      <c r="B30" s="190" t="s">
        <v>221</v>
      </c>
      <c r="C30" s="109"/>
      <c r="D30" s="186"/>
      <c r="E30" s="660">
        <v>3</v>
      </c>
      <c r="F30" s="186"/>
      <c r="G30" s="116"/>
      <c r="H30" s="370">
        <f t="shared" si="11"/>
        <v>36</v>
      </c>
      <c r="I30" s="180">
        <f t="shared" si="12"/>
        <v>0</v>
      </c>
      <c r="J30" s="179">
        <f t="shared" si="13"/>
        <v>36</v>
      </c>
      <c r="K30" s="199">
        <f t="shared" si="14"/>
        <v>16</v>
      </c>
      <c r="L30" s="667">
        <f t="shared" si="15"/>
        <v>20</v>
      </c>
      <c r="M30" s="324">
        <v>16</v>
      </c>
      <c r="N30" s="310"/>
      <c r="O30" s="307"/>
      <c r="P30" s="318"/>
      <c r="Q30" s="319"/>
      <c r="R30" s="320"/>
      <c r="S30" s="321"/>
      <c r="T30" s="322"/>
      <c r="U30" s="319"/>
      <c r="V30" s="318"/>
      <c r="W30" s="323"/>
      <c r="X30" s="115">
        <v>36</v>
      </c>
      <c r="Y30" s="225"/>
      <c r="Z30" s="116"/>
      <c r="AA30" s="323"/>
      <c r="AB30" s="225"/>
      <c r="AC30" s="225"/>
      <c r="AD30" s="116"/>
      <c r="AE30" s="323"/>
      <c r="AF30" s="115"/>
      <c r="AG30" s="115"/>
      <c r="AH30" s="116"/>
    </row>
    <row r="31" spans="1:34" s="79" customFormat="1" ht="15.75" customHeight="1" thickBot="1" x14ac:dyDescent="0.25">
      <c r="A31" s="238" t="s">
        <v>52</v>
      </c>
      <c r="B31" s="239" t="s">
        <v>185</v>
      </c>
      <c r="C31" s="235">
        <v>7</v>
      </c>
      <c r="D31" s="236">
        <v>0</v>
      </c>
      <c r="E31" s="236">
        <v>7</v>
      </c>
      <c r="F31" s="236">
        <v>0</v>
      </c>
      <c r="G31" s="240">
        <v>0</v>
      </c>
      <c r="H31" s="235">
        <f>H32+H33+H34+H35+H36+H37+H38+H39+H40+H41+H42+H43+H44+H45</f>
        <v>1046</v>
      </c>
      <c r="I31" s="235">
        <f t="shared" ref="I31:AD31" si="16">I32+I33+I34+I35+I36+I37+I38+I39+I40+I41+I42+I43+I44+I45</f>
        <v>132</v>
      </c>
      <c r="J31" s="235">
        <f t="shared" si="16"/>
        <v>830</v>
      </c>
      <c r="K31" s="235">
        <f t="shared" si="16"/>
        <v>444</v>
      </c>
      <c r="L31" s="235">
        <f t="shared" si="16"/>
        <v>386</v>
      </c>
      <c r="M31" s="235">
        <f t="shared" si="16"/>
        <v>444</v>
      </c>
      <c r="N31" s="235">
        <f t="shared" si="16"/>
        <v>0</v>
      </c>
      <c r="O31" s="235">
        <f t="shared" si="16"/>
        <v>0</v>
      </c>
      <c r="P31" s="235">
        <f t="shared" si="16"/>
        <v>0</v>
      </c>
      <c r="Q31" s="235">
        <f>Q32+Q33+Q34+Q35+Q36+Q37+Q38+Q39+Q40+Q41+Q42+Q43+Q44+Q45</f>
        <v>28</v>
      </c>
      <c r="R31" s="235">
        <f t="shared" ref="R31:S31" si="17">R32+R33+R34+R35+R36+R37+R38+R39+R40+R41+R42+R43+R44+R45</f>
        <v>14</v>
      </c>
      <c r="S31" s="235">
        <f t="shared" si="17"/>
        <v>42</v>
      </c>
      <c r="T31" s="235">
        <f t="shared" si="16"/>
        <v>0</v>
      </c>
      <c r="U31" s="235">
        <f t="shared" si="16"/>
        <v>0</v>
      </c>
      <c r="V31" s="235">
        <f t="shared" si="16"/>
        <v>0</v>
      </c>
      <c r="W31" s="235">
        <f t="shared" si="16"/>
        <v>24</v>
      </c>
      <c r="X31" s="235">
        <f t="shared" si="16"/>
        <v>134</v>
      </c>
      <c r="Y31" s="235">
        <f t="shared" si="16"/>
        <v>12</v>
      </c>
      <c r="Z31" s="235">
        <f t="shared" si="16"/>
        <v>72</v>
      </c>
      <c r="AA31" s="235">
        <f t="shared" si="16"/>
        <v>18</v>
      </c>
      <c r="AB31" s="235">
        <f t="shared" si="16"/>
        <v>108</v>
      </c>
      <c r="AC31" s="235">
        <f t="shared" si="16"/>
        <v>16</v>
      </c>
      <c r="AD31" s="235">
        <f t="shared" si="16"/>
        <v>108</v>
      </c>
      <c r="AE31" s="235">
        <f>AE32+AE33+AE34+AE35+AE36+AE37+AE38+AE39+AE40+AE41+AE42+AE43+AE44+AE45</f>
        <v>28</v>
      </c>
      <c r="AF31" s="235">
        <f t="shared" ref="AF31" si="18">AF32+AF33+AF34+AF35+AF36+AF37+AF38+AF39+AF40+AF41+AF42+AF43+AF44+AF45</f>
        <v>172</v>
      </c>
      <c r="AG31" s="235">
        <f>AG32+AG33+AG34+AG35+AG36+AG37+AG38+AG39+AG40+AG41+AG42+AG43+AG44+AG45</f>
        <v>34</v>
      </c>
      <c r="AH31" s="150">
        <f>AH32+AH33+AH34+AH35+AH36+AH37+AH38+AH39+AH40+AH41+AH42+AH43+AH44+AH45</f>
        <v>236</v>
      </c>
    </row>
    <row r="32" spans="1:34" s="65" customFormat="1" ht="16.5" customHeight="1" x14ac:dyDescent="0.2">
      <c r="A32" s="85" t="s">
        <v>53</v>
      </c>
      <c r="B32" s="121" t="s">
        <v>265</v>
      </c>
      <c r="C32" s="69"/>
      <c r="D32" s="107"/>
      <c r="E32" s="384">
        <v>3</v>
      </c>
      <c r="F32" s="107"/>
      <c r="G32" s="334"/>
      <c r="H32" s="199">
        <f>I32+J32+S32+Q32+R32</f>
        <v>84</v>
      </c>
      <c r="I32" s="158">
        <f>W32+Y32+AA32+AC32+AE32+AG32</f>
        <v>12</v>
      </c>
      <c r="J32" s="152">
        <f>X32+Z32+AB32+AD32+AF32+AH32</f>
        <v>72</v>
      </c>
      <c r="K32" s="149">
        <f>M32</f>
        <v>36</v>
      </c>
      <c r="L32" s="193">
        <f>J32-M32</f>
        <v>36</v>
      </c>
      <c r="M32" s="196">
        <v>36</v>
      </c>
      <c r="N32" s="194"/>
      <c r="O32" s="69"/>
      <c r="P32" s="70"/>
      <c r="Q32" s="69"/>
      <c r="R32" s="83"/>
      <c r="S32" s="70"/>
      <c r="T32" s="84"/>
      <c r="U32" s="187"/>
      <c r="V32" s="374"/>
      <c r="W32" s="683">
        <v>12</v>
      </c>
      <c r="X32" s="376">
        <v>72</v>
      </c>
      <c r="Y32" s="376"/>
      <c r="Z32" s="377"/>
      <c r="AA32" s="113"/>
      <c r="AB32" s="107"/>
      <c r="AC32" s="83"/>
      <c r="AD32" s="70"/>
      <c r="AE32" s="220"/>
      <c r="AF32" s="89"/>
      <c r="AG32" s="89"/>
      <c r="AH32" s="211"/>
    </row>
    <row r="33" spans="1:34" s="65" customFormat="1" ht="12" x14ac:dyDescent="0.2">
      <c r="A33" s="86" t="s">
        <v>76</v>
      </c>
      <c r="B33" s="62" t="s">
        <v>266</v>
      </c>
      <c r="C33" s="412">
        <v>4</v>
      </c>
      <c r="D33" s="103"/>
      <c r="E33" s="103"/>
      <c r="F33" s="103"/>
      <c r="G33" s="112"/>
      <c r="H33" s="199">
        <f>I33+J33+S33+Q33+R33</f>
        <v>96</v>
      </c>
      <c r="I33" s="158">
        <f t="shared" ref="I33:I45" si="19">W33+Y33+AA33+AC33+AE33+AG33</f>
        <v>12</v>
      </c>
      <c r="J33" s="152">
        <f t="shared" ref="J33:J45" si="20">X33+Z33+AB33+AD33+AF33+AH33</f>
        <v>72</v>
      </c>
      <c r="K33" s="151">
        <f>M33</f>
        <v>42</v>
      </c>
      <c r="L33" s="193">
        <f t="shared" ref="L33:L45" si="21">J33-M33</f>
        <v>30</v>
      </c>
      <c r="M33" s="197">
        <v>42</v>
      </c>
      <c r="N33" s="195"/>
      <c r="O33" s="117"/>
      <c r="P33" s="116"/>
      <c r="Q33" s="215">
        <v>4</v>
      </c>
      <c r="R33" s="216">
        <v>2</v>
      </c>
      <c r="S33" s="214">
        <v>6</v>
      </c>
      <c r="T33" s="87"/>
      <c r="U33" s="117"/>
      <c r="V33" s="374"/>
      <c r="W33" s="104"/>
      <c r="X33" s="103"/>
      <c r="Y33" s="103">
        <v>12</v>
      </c>
      <c r="Z33" s="105">
        <v>72</v>
      </c>
      <c r="AA33" s="104"/>
      <c r="AB33" s="103"/>
      <c r="AC33" s="115"/>
      <c r="AD33" s="116"/>
      <c r="AE33" s="117"/>
      <c r="AF33" s="115"/>
      <c r="AG33" s="115"/>
      <c r="AH33" s="73"/>
    </row>
    <row r="34" spans="1:34" s="65" customFormat="1" ht="27" customHeight="1" x14ac:dyDescent="0.2">
      <c r="A34" s="86" t="s">
        <v>77</v>
      </c>
      <c r="B34" s="184" t="s">
        <v>267</v>
      </c>
      <c r="C34" s="425">
        <v>7</v>
      </c>
      <c r="D34" s="335"/>
      <c r="E34" s="103"/>
      <c r="F34" s="335"/>
      <c r="G34" s="336"/>
      <c r="H34" s="199">
        <f t="shared" ref="H34:H45" si="22">I34+J34+S34+Q34+R34</f>
        <v>84</v>
      </c>
      <c r="I34" s="158">
        <f t="shared" si="19"/>
        <v>10</v>
      </c>
      <c r="J34" s="152">
        <f t="shared" si="20"/>
        <v>62</v>
      </c>
      <c r="K34" s="151">
        <f t="shared" ref="K34:K38" si="23">M34</f>
        <v>34</v>
      </c>
      <c r="L34" s="193">
        <f t="shared" si="21"/>
        <v>28</v>
      </c>
      <c r="M34" s="197">
        <v>34</v>
      </c>
      <c r="N34" s="337"/>
      <c r="O34" s="323"/>
      <c r="P34" s="321"/>
      <c r="Q34" s="215">
        <v>4</v>
      </c>
      <c r="R34" s="216">
        <v>2</v>
      </c>
      <c r="S34" s="214">
        <v>6</v>
      </c>
      <c r="T34" s="338"/>
      <c r="U34" s="323"/>
      <c r="V34" s="344"/>
      <c r="W34" s="104"/>
      <c r="X34" s="103"/>
      <c r="Y34" s="103"/>
      <c r="Z34" s="105"/>
      <c r="AA34" s="104"/>
      <c r="AB34" s="103"/>
      <c r="AC34" s="115"/>
      <c r="AD34" s="116"/>
      <c r="AE34" s="117">
        <v>10</v>
      </c>
      <c r="AF34" s="115">
        <v>62</v>
      </c>
      <c r="AG34" s="115"/>
      <c r="AH34" s="73"/>
    </row>
    <row r="35" spans="1:34" s="65" customFormat="1" ht="24" customHeight="1" x14ac:dyDescent="0.2">
      <c r="A35" s="88" t="s">
        <v>78</v>
      </c>
      <c r="B35" s="372" t="s">
        <v>268</v>
      </c>
      <c r="C35" s="323"/>
      <c r="D35" s="335"/>
      <c r="E35" s="660">
        <v>3</v>
      </c>
      <c r="F35" s="335"/>
      <c r="G35" s="339"/>
      <c r="H35" s="199">
        <f t="shared" si="22"/>
        <v>74</v>
      </c>
      <c r="I35" s="158">
        <f t="shared" si="19"/>
        <v>12</v>
      </c>
      <c r="J35" s="152">
        <f t="shared" si="20"/>
        <v>62</v>
      </c>
      <c r="K35" s="151">
        <f t="shared" si="23"/>
        <v>36</v>
      </c>
      <c r="L35" s="193">
        <f t="shared" si="21"/>
        <v>26</v>
      </c>
      <c r="M35" s="197">
        <v>36</v>
      </c>
      <c r="N35" s="195"/>
      <c r="O35" s="117"/>
      <c r="P35" s="116"/>
      <c r="Q35" s="117"/>
      <c r="R35" s="115"/>
      <c r="S35" s="116"/>
      <c r="T35" s="87"/>
      <c r="U35" s="117"/>
      <c r="V35" s="72"/>
      <c r="W35" s="117">
        <v>12</v>
      </c>
      <c r="X35" s="115">
        <v>62</v>
      </c>
      <c r="Y35" s="103"/>
      <c r="Z35" s="105"/>
      <c r="AA35" s="104"/>
      <c r="AB35" s="103"/>
      <c r="AC35" s="115"/>
      <c r="AD35" s="116"/>
      <c r="AE35" s="117"/>
      <c r="AF35" s="115"/>
      <c r="AG35" s="115"/>
      <c r="AH35" s="73"/>
    </row>
    <row r="36" spans="1:34" s="65" customFormat="1" ht="17.25" customHeight="1" x14ac:dyDescent="0.2">
      <c r="A36" s="86" t="s">
        <v>79</v>
      </c>
      <c r="B36" s="372" t="s">
        <v>269</v>
      </c>
      <c r="C36" s="677">
        <v>5</v>
      </c>
      <c r="D36" s="335"/>
      <c r="E36" s="115"/>
      <c r="F36" s="335"/>
      <c r="G36" s="339"/>
      <c r="H36" s="199">
        <f t="shared" si="22"/>
        <v>96</v>
      </c>
      <c r="I36" s="158">
        <f t="shared" si="19"/>
        <v>12</v>
      </c>
      <c r="J36" s="152">
        <f t="shared" si="20"/>
        <v>72</v>
      </c>
      <c r="K36" s="151">
        <f t="shared" si="23"/>
        <v>36</v>
      </c>
      <c r="L36" s="193">
        <f t="shared" si="21"/>
        <v>36</v>
      </c>
      <c r="M36" s="197">
        <v>36</v>
      </c>
      <c r="N36" s="195"/>
      <c r="O36" s="117"/>
      <c r="P36" s="116"/>
      <c r="Q36" s="215">
        <v>4</v>
      </c>
      <c r="R36" s="216">
        <v>2</v>
      </c>
      <c r="S36" s="214">
        <v>6</v>
      </c>
      <c r="T36" s="87"/>
      <c r="U36" s="117"/>
      <c r="V36" s="72"/>
      <c r="W36" s="104"/>
      <c r="X36" s="103"/>
      <c r="Y36" s="115"/>
      <c r="Z36" s="116"/>
      <c r="AA36" s="117">
        <v>12</v>
      </c>
      <c r="AB36" s="115">
        <v>72</v>
      </c>
      <c r="AC36" s="115"/>
      <c r="AD36" s="116"/>
      <c r="AE36" s="117"/>
      <c r="AF36" s="115"/>
      <c r="AG36" s="115"/>
      <c r="AH36" s="116"/>
    </row>
    <row r="37" spans="1:34" s="65" customFormat="1" ht="25.5" customHeight="1" x14ac:dyDescent="0.2">
      <c r="A37" s="86" t="s">
        <v>80</v>
      </c>
      <c r="B37" s="372" t="s">
        <v>270</v>
      </c>
      <c r="C37" s="420">
        <v>6</v>
      </c>
      <c r="D37" s="335"/>
      <c r="E37" s="115"/>
      <c r="F37" s="103">
        <v>6</v>
      </c>
      <c r="G37" s="112"/>
      <c r="H37" s="199">
        <f t="shared" si="22"/>
        <v>94</v>
      </c>
      <c r="I37" s="158">
        <f t="shared" si="19"/>
        <v>10</v>
      </c>
      <c r="J37" s="152">
        <f t="shared" si="20"/>
        <v>72</v>
      </c>
      <c r="K37" s="151">
        <f t="shared" si="23"/>
        <v>58</v>
      </c>
      <c r="L37" s="193">
        <f t="shared" si="21"/>
        <v>14</v>
      </c>
      <c r="M37" s="197">
        <v>58</v>
      </c>
      <c r="N37" s="195"/>
      <c r="O37" s="117"/>
      <c r="P37" s="116"/>
      <c r="Q37" s="215">
        <v>4</v>
      </c>
      <c r="R37" s="216">
        <v>2</v>
      </c>
      <c r="S37" s="214">
        <v>6</v>
      </c>
      <c r="T37" s="87"/>
      <c r="U37" s="117"/>
      <c r="V37" s="72"/>
      <c r="W37" s="117"/>
      <c r="X37" s="115"/>
      <c r="Y37" s="115"/>
      <c r="Z37" s="116"/>
      <c r="AA37" s="117"/>
      <c r="AB37" s="115"/>
      <c r="AC37" s="115">
        <v>10</v>
      </c>
      <c r="AD37" s="116">
        <v>72</v>
      </c>
      <c r="AE37" s="117"/>
      <c r="AF37" s="115"/>
      <c r="AG37" s="115"/>
      <c r="AH37" s="116"/>
    </row>
    <row r="38" spans="1:34" s="65" customFormat="1" ht="41.25" customHeight="1" x14ac:dyDescent="0.2">
      <c r="A38" s="86" t="s">
        <v>81</v>
      </c>
      <c r="B38" s="372" t="s">
        <v>271</v>
      </c>
      <c r="C38" s="668">
        <v>8</v>
      </c>
      <c r="D38" s="335"/>
      <c r="E38" s="115"/>
      <c r="F38" s="103"/>
      <c r="G38" s="112"/>
      <c r="H38" s="199">
        <f t="shared" si="22"/>
        <v>76</v>
      </c>
      <c r="I38" s="158">
        <f t="shared" si="19"/>
        <v>8</v>
      </c>
      <c r="J38" s="152">
        <f t="shared" si="20"/>
        <v>56</v>
      </c>
      <c r="K38" s="151">
        <f t="shared" si="23"/>
        <v>36</v>
      </c>
      <c r="L38" s="193">
        <f t="shared" si="21"/>
        <v>20</v>
      </c>
      <c r="M38" s="197">
        <v>36</v>
      </c>
      <c r="N38" s="195"/>
      <c r="O38" s="117"/>
      <c r="P38" s="116"/>
      <c r="Q38" s="669">
        <v>4</v>
      </c>
      <c r="R38" s="670">
        <v>2</v>
      </c>
      <c r="S38" s="671">
        <v>6</v>
      </c>
      <c r="T38" s="87"/>
      <c r="U38" s="117"/>
      <c r="V38" s="72"/>
      <c r="W38" s="117"/>
      <c r="X38" s="115"/>
      <c r="Y38" s="115"/>
      <c r="Z38" s="116"/>
      <c r="AA38" s="117"/>
      <c r="AB38" s="115"/>
      <c r="AC38" s="115"/>
      <c r="AD38" s="116"/>
      <c r="AE38" s="117"/>
      <c r="AF38" s="72"/>
      <c r="AG38" s="582">
        <v>8</v>
      </c>
      <c r="AH38" s="684">
        <v>56</v>
      </c>
    </row>
    <row r="39" spans="1:34" s="65" customFormat="1" ht="28.5" customHeight="1" x14ac:dyDescent="0.2">
      <c r="A39" s="86" t="s">
        <v>82</v>
      </c>
      <c r="B39" s="372" t="s">
        <v>272</v>
      </c>
      <c r="C39" s="425">
        <v>7</v>
      </c>
      <c r="D39" s="103"/>
      <c r="E39" s="115"/>
      <c r="F39" s="103"/>
      <c r="G39" s="112"/>
      <c r="H39" s="199">
        <f t="shared" si="22"/>
        <v>56</v>
      </c>
      <c r="I39" s="158">
        <f t="shared" si="19"/>
        <v>6</v>
      </c>
      <c r="J39" s="152">
        <f t="shared" si="20"/>
        <v>38</v>
      </c>
      <c r="K39" s="151">
        <f>M39</f>
        <v>24</v>
      </c>
      <c r="L39" s="193">
        <f t="shared" si="21"/>
        <v>14</v>
      </c>
      <c r="M39" s="197">
        <v>24</v>
      </c>
      <c r="N39" s="195"/>
      <c r="O39" s="117"/>
      <c r="P39" s="116"/>
      <c r="Q39" s="215">
        <v>4</v>
      </c>
      <c r="R39" s="216">
        <v>2</v>
      </c>
      <c r="S39" s="214">
        <v>6</v>
      </c>
      <c r="T39" s="87"/>
      <c r="U39" s="117"/>
      <c r="V39" s="72"/>
      <c r="W39" s="117"/>
      <c r="X39" s="225"/>
      <c r="Y39" s="225"/>
      <c r="Z39" s="341"/>
      <c r="AA39" s="104"/>
      <c r="AB39" s="103"/>
      <c r="AC39" s="115"/>
      <c r="AD39" s="116"/>
      <c r="AE39" s="117">
        <v>6</v>
      </c>
      <c r="AF39" s="685">
        <v>38</v>
      </c>
      <c r="AG39" s="221"/>
      <c r="AH39" s="222"/>
    </row>
    <row r="40" spans="1:34" s="65" customFormat="1" ht="16.5" customHeight="1" x14ac:dyDescent="0.2">
      <c r="A40" s="86" t="s">
        <v>54</v>
      </c>
      <c r="B40" s="372" t="s">
        <v>274</v>
      </c>
      <c r="C40" s="340"/>
      <c r="D40" s="335"/>
      <c r="E40" s="416">
        <v>5</v>
      </c>
      <c r="F40" s="115"/>
      <c r="G40" s="72"/>
      <c r="H40" s="199">
        <f t="shared" si="22"/>
        <v>42</v>
      </c>
      <c r="I40" s="158">
        <f t="shared" si="19"/>
        <v>6</v>
      </c>
      <c r="J40" s="152">
        <f t="shared" si="20"/>
        <v>36</v>
      </c>
      <c r="K40" s="151">
        <f t="shared" ref="K40:K45" si="24">M40</f>
        <v>18</v>
      </c>
      <c r="L40" s="193">
        <f t="shared" si="21"/>
        <v>18</v>
      </c>
      <c r="M40" s="197">
        <v>18</v>
      </c>
      <c r="N40" s="195"/>
      <c r="O40" s="117"/>
      <c r="P40" s="116"/>
      <c r="Q40" s="117"/>
      <c r="R40" s="115"/>
      <c r="S40" s="116"/>
      <c r="T40" s="87"/>
      <c r="U40" s="117"/>
      <c r="V40" s="72"/>
      <c r="W40" s="117"/>
      <c r="X40" s="115"/>
      <c r="Y40" s="115"/>
      <c r="Z40" s="116"/>
      <c r="AA40" s="104">
        <v>6</v>
      </c>
      <c r="AB40" s="103">
        <v>36</v>
      </c>
      <c r="AC40" s="115"/>
      <c r="AD40" s="116"/>
      <c r="AE40" s="117"/>
      <c r="AF40" s="115"/>
      <c r="AG40" s="115"/>
      <c r="AH40" s="73"/>
    </row>
    <row r="41" spans="1:34" s="65" customFormat="1" ht="16.5" customHeight="1" x14ac:dyDescent="0.2">
      <c r="A41" s="86" t="s">
        <v>275</v>
      </c>
      <c r="B41" s="372" t="s">
        <v>276</v>
      </c>
      <c r="C41" s="104"/>
      <c r="D41" s="103"/>
      <c r="E41" s="430">
        <v>8</v>
      </c>
      <c r="F41" s="103"/>
      <c r="G41" s="112"/>
      <c r="H41" s="199">
        <f t="shared" si="22"/>
        <v>82</v>
      </c>
      <c r="I41" s="158">
        <f t="shared" si="19"/>
        <v>10</v>
      </c>
      <c r="J41" s="152">
        <f t="shared" si="20"/>
        <v>72</v>
      </c>
      <c r="K41" s="151">
        <f t="shared" si="24"/>
        <v>36</v>
      </c>
      <c r="L41" s="193">
        <f t="shared" si="21"/>
        <v>36</v>
      </c>
      <c r="M41" s="197">
        <v>36</v>
      </c>
      <c r="N41" s="195"/>
      <c r="O41" s="117"/>
      <c r="P41" s="116"/>
      <c r="Q41" s="104"/>
      <c r="R41" s="103"/>
      <c r="S41" s="105"/>
      <c r="T41" s="87"/>
      <c r="U41" s="117"/>
      <c r="V41" s="72"/>
      <c r="W41" s="117"/>
      <c r="X41" s="115"/>
      <c r="Y41" s="115"/>
      <c r="Z41" s="105"/>
      <c r="AA41" s="104"/>
      <c r="AB41" s="103"/>
      <c r="AC41" s="103"/>
      <c r="AD41" s="321"/>
      <c r="AE41" s="76"/>
      <c r="AF41" s="63"/>
      <c r="AG41" s="63">
        <v>10</v>
      </c>
      <c r="AH41" s="78">
        <v>72</v>
      </c>
    </row>
    <row r="42" spans="1:34" s="65" customFormat="1" ht="16.5" customHeight="1" x14ac:dyDescent="0.2">
      <c r="A42" s="86" t="s">
        <v>277</v>
      </c>
      <c r="B42" s="372" t="s">
        <v>278</v>
      </c>
      <c r="C42" s="340"/>
      <c r="D42" s="335"/>
      <c r="E42" s="426">
        <v>7</v>
      </c>
      <c r="F42" s="335"/>
      <c r="G42" s="339"/>
      <c r="H42" s="199">
        <f t="shared" si="22"/>
        <v>42</v>
      </c>
      <c r="I42" s="158">
        <f t="shared" si="19"/>
        <v>6</v>
      </c>
      <c r="J42" s="152">
        <f t="shared" si="20"/>
        <v>36</v>
      </c>
      <c r="K42" s="151">
        <f t="shared" si="24"/>
        <v>18</v>
      </c>
      <c r="L42" s="193">
        <f t="shared" si="21"/>
        <v>18</v>
      </c>
      <c r="M42" s="197">
        <v>18</v>
      </c>
      <c r="N42" s="195"/>
      <c r="O42" s="117"/>
      <c r="P42" s="116"/>
      <c r="Q42" s="104"/>
      <c r="R42" s="103"/>
      <c r="S42" s="105"/>
      <c r="T42" s="87"/>
      <c r="U42" s="117"/>
      <c r="V42" s="72"/>
      <c r="W42" s="117"/>
      <c r="X42" s="115"/>
      <c r="Y42" s="115"/>
      <c r="Z42" s="105"/>
      <c r="AA42" s="323"/>
      <c r="AB42" s="115"/>
      <c r="AC42" s="103"/>
      <c r="AD42" s="116"/>
      <c r="AE42" s="76">
        <v>6</v>
      </c>
      <c r="AF42" s="63">
        <v>36</v>
      </c>
      <c r="AG42" s="63"/>
      <c r="AH42" s="78"/>
    </row>
    <row r="43" spans="1:34" s="65" customFormat="1" ht="27" customHeight="1" x14ac:dyDescent="0.2">
      <c r="A43" s="86" t="s">
        <v>279</v>
      </c>
      <c r="B43" s="372" t="s">
        <v>282</v>
      </c>
      <c r="C43" s="104"/>
      <c r="D43" s="103"/>
      <c r="E43" s="430">
        <v>8</v>
      </c>
      <c r="F43" s="103"/>
      <c r="G43" s="112"/>
      <c r="H43" s="199">
        <f t="shared" si="22"/>
        <v>82</v>
      </c>
      <c r="I43" s="158">
        <f t="shared" si="19"/>
        <v>10</v>
      </c>
      <c r="J43" s="152">
        <f t="shared" si="20"/>
        <v>72</v>
      </c>
      <c r="K43" s="151">
        <f t="shared" si="24"/>
        <v>18</v>
      </c>
      <c r="L43" s="193">
        <f t="shared" si="21"/>
        <v>54</v>
      </c>
      <c r="M43" s="197">
        <v>18</v>
      </c>
      <c r="N43" s="195"/>
      <c r="O43" s="117"/>
      <c r="P43" s="116"/>
      <c r="Q43" s="104"/>
      <c r="R43" s="103"/>
      <c r="S43" s="105"/>
      <c r="T43" s="87"/>
      <c r="U43" s="117"/>
      <c r="V43" s="72"/>
      <c r="W43" s="117"/>
      <c r="X43" s="115"/>
      <c r="Y43" s="115"/>
      <c r="Z43" s="105"/>
      <c r="AA43" s="104"/>
      <c r="AB43" s="103"/>
      <c r="AC43" s="103"/>
      <c r="AD43" s="116"/>
      <c r="AE43" s="342"/>
      <c r="AF43" s="343"/>
      <c r="AG43" s="63">
        <v>10</v>
      </c>
      <c r="AH43" s="78">
        <v>72</v>
      </c>
    </row>
    <row r="44" spans="1:34" s="65" customFormat="1" ht="16.5" customHeight="1" x14ac:dyDescent="0.2">
      <c r="A44" s="86" t="s">
        <v>280</v>
      </c>
      <c r="B44" s="372" t="s">
        <v>283</v>
      </c>
      <c r="C44" s="104"/>
      <c r="D44" s="103"/>
      <c r="E44" s="430">
        <v>8</v>
      </c>
      <c r="F44" s="103"/>
      <c r="G44" s="112"/>
      <c r="H44" s="199">
        <f t="shared" si="22"/>
        <v>84</v>
      </c>
      <c r="I44" s="158">
        <f t="shared" si="19"/>
        <v>12</v>
      </c>
      <c r="J44" s="152">
        <f t="shared" si="20"/>
        <v>72</v>
      </c>
      <c r="K44" s="151">
        <f t="shared" si="24"/>
        <v>36</v>
      </c>
      <c r="L44" s="193">
        <f t="shared" si="21"/>
        <v>36</v>
      </c>
      <c r="M44" s="197">
        <v>36</v>
      </c>
      <c r="N44" s="195"/>
      <c r="O44" s="117"/>
      <c r="P44" s="116"/>
      <c r="Q44" s="104"/>
      <c r="R44" s="103"/>
      <c r="S44" s="105"/>
      <c r="T44" s="87"/>
      <c r="U44" s="117"/>
      <c r="V44" s="72"/>
      <c r="W44" s="117"/>
      <c r="X44" s="115"/>
      <c r="Y44" s="115"/>
      <c r="Z44" s="105"/>
      <c r="AA44" s="104"/>
      <c r="AB44" s="103"/>
      <c r="AC44" s="225"/>
      <c r="AD44" s="321"/>
      <c r="AE44" s="76">
        <v>6</v>
      </c>
      <c r="AF44" s="63">
        <v>36</v>
      </c>
      <c r="AG44" s="63">
        <v>6</v>
      </c>
      <c r="AH44" s="78">
        <v>36</v>
      </c>
    </row>
    <row r="45" spans="1:34" s="65" customFormat="1" ht="25.5" customHeight="1" thickBot="1" x14ac:dyDescent="0.25">
      <c r="A45" s="86" t="s">
        <v>281</v>
      </c>
      <c r="B45" s="372" t="s">
        <v>284</v>
      </c>
      <c r="C45" s="420">
        <v>6</v>
      </c>
      <c r="D45" s="103"/>
      <c r="E45" s="103"/>
      <c r="F45" s="103"/>
      <c r="G45" s="72"/>
      <c r="H45" s="199">
        <f t="shared" si="22"/>
        <v>54</v>
      </c>
      <c r="I45" s="158">
        <f t="shared" si="19"/>
        <v>6</v>
      </c>
      <c r="J45" s="152">
        <f t="shared" si="20"/>
        <v>36</v>
      </c>
      <c r="K45" s="151">
        <f t="shared" si="24"/>
        <v>16</v>
      </c>
      <c r="L45" s="193">
        <f t="shared" si="21"/>
        <v>20</v>
      </c>
      <c r="M45" s="197">
        <v>16</v>
      </c>
      <c r="N45" s="195"/>
      <c r="O45" s="117"/>
      <c r="P45" s="116"/>
      <c r="Q45" s="215">
        <v>4</v>
      </c>
      <c r="R45" s="216">
        <v>2</v>
      </c>
      <c r="S45" s="214">
        <v>6</v>
      </c>
      <c r="T45" s="87"/>
      <c r="U45" s="117"/>
      <c r="V45" s="72"/>
      <c r="W45" s="90"/>
      <c r="X45" s="66"/>
      <c r="Y45" s="66"/>
      <c r="Z45" s="378"/>
      <c r="AA45" s="104"/>
      <c r="AB45" s="103"/>
      <c r="AC45" s="103">
        <v>6</v>
      </c>
      <c r="AD45" s="116">
        <v>36</v>
      </c>
      <c r="AE45" s="90"/>
      <c r="AF45" s="66"/>
      <c r="AG45" s="66"/>
      <c r="AH45" s="122"/>
    </row>
    <row r="46" spans="1:34" s="75" customFormat="1" ht="12.75" thickBot="1" x14ac:dyDescent="0.25">
      <c r="A46" s="241" t="s">
        <v>55</v>
      </c>
      <c r="B46" s="242" t="s">
        <v>186</v>
      </c>
      <c r="C46" s="246">
        <f>C48+C60+C65+C72+C77+C82</f>
        <v>12</v>
      </c>
      <c r="D46" s="246">
        <f t="shared" ref="D46:G46" si="25">D48+D60+D65+D72+D77+D82</f>
        <v>0</v>
      </c>
      <c r="E46" s="246">
        <f t="shared" si="25"/>
        <v>34</v>
      </c>
      <c r="F46" s="246">
        <f t="shared" si="25"/>
        <v>3</v>
      </c>
      <c r="G46" s="246">
        <f t="shared" si="25"/>
        <v>0</v>
      </c>
      <c r="H46" s="375">
        <f>H48+H60+H65+H72+H77+H82</f>
        <v>2722</v>
      </c>
      <c r="I46" s="375">
        <f t="shared" ref="I46:AH46" si="26">I48+I60+I65+I72+I77+I82</f>
        <v>126</v>
      </c>
      <c r="J46" s="375">
        <f t="shared" si="26"/>
        <v>1504</v>
      </c>
      <c r="K46" s="375">
        <f t="shared" si="26"/>
        <v>2530</v>
      </c>
      <c r="L46" s="375">
        <f t="shared" si="26"/>
        <v>520</v>
      </c>
      <c r="M46" s="375">
        <f t="shared" si="26"/>
        <v>1770</v>
      </c>
      <c r="N46" s="375">
        <f t="shared" si="26"/>
        <v>24</v>
      </c>
      <c r="O46" s="375">
        <f t="shared" si="26"/>
        <v>468</v>
      </c>
      <c r="P46" s="375">
        <f t="shared" si="26"/>
        <v>936</v>
      </c>
      <c r="Q46" s="375">
        <f t="shared" si="26"/>
        <v>88</v>
      </c>
      <c r="R46" s="375">
        <f t="shared" si="26"/>
        <v>26</v>
      </c>
      <c r="S46" s="375">
        <f t="shared" si="26"/>
        <v>78</v>
      </c>
      <c r="T46" s="375">
        <f t="shared" si="26"/>
        <v>0</v>
      </c>
      <c r="U46" s="375">
        <f t="shared" si="26"/>
        <v>0</v>
      </c>
      <c r="V46" s="375">
        <f t="shared" si="26"/>
        <v>0</v>
      </c>
      <c r="W46" s="375">
        <f t="shared" si="26"/>
        <v>14</v>
      </c>
      <c r="X46" s="375">
        <f t="shared" si="26"/>
        <v>328</v>
      </c>
      <c r="Y46" s="375">
        <f t="shared" si="26"/>
        <v>44</v>
      </c>
      <c r="Z46" s="375">
        <f t="shared" si="26"/>
        <v>560</v>
      </c>
      <c r="AA46" s="375">
        <f t="shared" si="26"/>
        <v>14</v>
      </c>
      <c r="AB46" s="375">
        <f t="shared" si="26"/>
        <v>388</v>
      </c>
      <c r="AC46" s="375">
        <f t="shared" si="26"/>
        <v>26</v>
      </c>
      <c r="AD46" s="375">
        <f t="shared" si="26"/>
        <v>484</v>
      </c>
      <c r="AE46" s="375">
        <f t="shared" si="26"/>
        <v>18</v>
      </c>
      <c r="AF46" s="375">
        <f t="shared" si="26"/>
        <v>338</v>
      </c>
      <c r="AG46" s="375">
        <f t="shared" si="26"/>
        <v>10</v>
      </c>
      <c r="AH46" s="379">
        <f t="shared" si="26"/>
        <v>306</v>
      </c>
    </row>
    <row r="47" spans="1:34" s="75" customFormat="1" ht="12.75" thickBot="1" x14ac:dyDescent="0.25">
      <c r="A47" s="241" t="s">
        <v>56</v>
      </c>
      <c r="B47" s="247" t="s">
        <v>5</v>
      </c>
      <c r="C47" s="246">
        <f>C48+C60+C65+C72+C77</f>
        <v>12</v>
      </c>
      <c r="D47" s="246">
        <f t="shared" ref="D47:G47" si="27">D48+D60+D65+D72+D77</f>
        <v>0</v>
      </c>
      <c r="E47" s="246">
        <f t="shared" si="27"/>
        <v>26</v>
      </c>
      <c r="F47" s="246">
        <f t="shared" si="27"/>
        <v>3</v>
      </c>
      <c r="G47" s="246">
        <f t="shared" si="27"/>
        <v>0</v>
      </c>
      <c r="H47" s="375">
        <f>H48+H60+H65+H72+H77</f>
        <v>2578</v>
      </c>
      <c r="I47" s="375">
        <f t="shared" ref="I47:AH47" si="28">I48+I60+I65+I72+I77</f>
        <v>126</v>
      </c>
      <c r="J47" s="375">
        <f t="shared" si="28"/>
        <v>1360</v>
      </c>
      <c r="K47" s="375">
        <f t="shared" si="28"/>
        <v>2386</v>
      </c>
      <c r="L47" s="375">
        <f t="shared" si="28"/>
        <v>520</v>
      </c>
      <c r="M47" s="375">
        <f t="shared" si="28"/>
        <v>1770</v>
      </c>
      <c r="N47" s="375">
        <f t="shared" si="28"/>
        <v>24</v>
      </c>
      <c r="O47" s="375">
        <f t="shared" si="28"/>
        <v>468</v>
      </c>
      <c r="P47" s="375">
        <f t="shared" si="28"/>
        <v>792</v>
      </c>
      <c r="Q47" s="375">
        <f t="shared" si="28"/>
        <v>88</v>
      </c>
      <c r="R47" s="375">
        <f t="shared" si="28"/>
        <v>26</v>
      </c>
      <c r="S47" s="375">
        <f t="shared" si="28"/>
        <v>78</v>
      </c>
      <c r="T47" s="375">
        <f t="shared" si="28"/>
        <v>0</v>
      </c>
      <c r="U47" s="375">
        <f t="shared" si="28"/>
        <v>0</v>
      </c>
      <c r="V47" s="375">
        <f t="shared" si="28"/>
        <v>0</v>
      </c>
      <c r="W47" s="375">
        <f t="shared" si="28"/>
        <v>14</v>
      </c>
      <c r="X47" s="375">
        <f t="shared" si="28"/>
        <v>328</v>
      </c>
      <c r="Y47" s="375">
        <f t="shared" si="28"/>
        <v>44</v>
      </c>
      <c r="Z47" s="375">
        <f t="shared" si="28"/>
        <v>560</v>
      </c>
      <c r="AA47" s="375">
        <f t="shared" si="28"/>
        <v>14</v>
      </c>
      <c r="AB47" s="375">
        <f t="shared" si="28"/>
        <v>388</v>
      </c>
      <c r="AC47" s="375">
        <f t="shared" si="28"/>
        <v>26</v>
      </c>
      <c r="AD47" s="375">
        <f t="shared" si="28"/>
        <v>484</v>
      </c>
      <c r="AE47" s="375">
        <f t="shared" si="28"/>
        <v>18</v>
      </c>
      <c r="AF47" s="375">
        <f t="shared" si="28"/>
        <v>338</v>
      </c>
      <c r="AG47" s="375">
        <f t="shared" si="28"/>
        <v>10</v>
      </c>
      <c r="AH47" s="379">
        <f t="shared" si="28"/>
        <v>162</v>
      </c>
    </row>
    <row r="48" spans="1:34" s="79" customFormat="1" ht="41.25" customHeight="1" thickBot="1" x14ac:dyDescent="0.25">
      <c r="A48" s="273" t="s">
        <v>83</v>
      </c>
      <c r="B48" s="274" t="s">
        <v>298</v>
      </c>
      <c r="C48" s="275">
        <v>4</v>
      </c>
      <c r="D48" s="276">
        <v>0</v>
      </c>
      <c r="E48" s="277">
        <v>13</v>
      </c>
      <c r="F48" s="278">
        <v>0</v>
      </c>
      <c r="G48" s="279">
        <v>0</v>
      </c>
      <c r="H48" s="280">
        <f>H49+H50+H51+H52+H53+H54+H55+H56+H57+H58+H59</f>
        <v>1080</v>
      </c>
      <c r="I48" s="280">
        <f t="shared" ref="I48:AH48" si="29">I49+I50+I51+I52+I53+I54+I55+I56+I57+I58+I59</f>
        <v>66</v>
      </c>
      <c r="J48" s="280">
        <f>J49+J50+J51+J52+J53+J54+J55+J56</f>
        <v>534</v>
      </c>
      <c r="K48" s="280">
        <f t="shared" si="29"/>
        <v>1032</v>
      </c>
      <c r="L48" s="280">
        <f t="shared" si="29"/>
        <v>292</v>
      </c>
      <c r="M48" s="280">
        <f t="shared" si="29"/>
        <v>704</v>
      </c>
      <c r="N48" s="280">
        <f t="shared" si="29"/>
        <v>0</v>
      </c>
      <c r="O48" s="280">
        <f t="shared" si="29"/>
        <v>144</v>
      </c>
      <c r="P48" s="280">
        <f t="shared" si="29"/>
        <v>288</v>
      </c>
      <c r="Q48" s="280">
        <f>Q49+Q50+Q51+Q52+Q53+Q54+Q55+Q56+Q57+Q58+Q59</f>
        <v>16</v>
      </c>
      <c r="R48" s="280">
        <f t="shared" ref="R48:S48" si="30">R49+R50+R51+R52+R53+R54+R55+R56+R57+R58+R59</f>
        <v>8</v>
      </c>
      <c r="S48" s="280">
        <f t="shared" si="30"/>
        <v>24</v>
      </c>
      <c r="T48" s="280">
        <f t="shared" si="29"/>
        <v>0</v>
      </c>
      <c r="U48" s="280">
        <f t="shared" si="29"/>
        <v>0</v>
      </c>
      <c r="V48" s="280">
        <f t="shared" si="29"/>
        <v>0</v>
      </c>
      <c r="W48" s="280">
        <f t="shared" si="29"/>
        <v>0</v>
      </c>
      <c r="X48" s="280">
        <f t="shared" si="29"/>
        <v>0</v>
      </c>
      <c r="Y48" s="280">
        <f t="shared" si="29"/>
        <v>34</v>
      </c>
      <c r="Z48" s="280">
        <f t="shared" si="29"/>
        <v>344</v>
      </c>
      <c r="AA48" s="280">
        <f t="shared" si="29"/>
        <v>8</v>
      </c>
      <c r="AB48" s="280">
        <f t="shared" si="29"/>
        <v>208</v>
      </c>
      <c r="AC48" s="280">
        <f t="shared" si="29"/>
        <v>12</v>
      </c>
      <c r="AD48" s="280">
        <f t="shared" si="29"/>
        <v>216</v>
      </c>
      <c r="AE48" s="280">
        <f>AE49+AE50+AE51+AE52+AE53+AE54+AE55+AE56+AE57+AE58+AE59</f>
        <v>12</v>
      </c>
      <c r="AF48" s="280">
        <f t="shared" si="29"/>
        <v>198</v>
      </c>
      <c r="AG48" s="280">
        <f t="shared" si="29"/>
        <v>0</v>
      </c>
      <c r="AH48" s="380">
        <f t="shared" si="29"/>
        <v>0</v>
      </c>
    </row>
    <row r="49" spans="1:34" s="79" customFormat="1" ht="24.75" customHeight="1" x14ac:dyDescent="0.2">
      <c r="A49" s="466" t="s">
        <v>84</v>
      </c>
      <c r="B49" s="467" t="s">
        <v>285</v>
      </c>
      <c r="C49" s="464"/>
      <c r="D49" s="468"/>
      <c r="E49" s="658">
        <v>4</v>
      </c>
      <c r="F49" s="469"/>
      <c r="G49" s="470"/>
      <c r="H49" s="471">
        <f>SUM(I49+J49+Q49+R49+S49)</f>
        <v>88</v>
      </c>
      <c r="I49" s="410">
        <f>AG49+AE49+AC49+AA49+Y49+W49</f>
        <v>12</v>
      </c>
      <c r="J49" s="472">
        <f>X49+Z49+AB49+AD49+AF49+AH49</f>
        <v>76</v>
      </c>
      <c r="K49" s="473">
        <f>L49+M49+I49</f>
        <v>88</v>
      </c>
      <c r="L49" s="410">
        <f>J49-M49-N49</f>
        <v>38</v>
      </c>
      <c r="M49" s="474">
        <v>38</v>
      </c>
      <c r="N49" s="385"/>
      <c r="O49" s="475">
        <v>0</v>
      </c>
      <c r="P49" s="476">
        <f>AA49+AC49+AE49+AG49+AI49+AK49</f>
        <v>0</v>
      </c>
      <c r="Q49" s="477"/>
      <c r="R49" s="478"/>
      <c r="S49" s="479"/>
      <c r="T49" s="480"/>
      <c r="U49" s="481"/>
      <c r="V49" s="470"/>
      <c r="W49" s="220"/>
      <c r="X49" s="89"/>
      <c r="Y49" s="89">
        <v>12</v>
      </c>
      <c r="Z49" s="572">
        <v>76</v>
      </c>
      <c r="AA49" s="686"/>
      <c r="AB49" s="89"/>
      <c r="AC49" s="89"/>
      <c r="AD49" s="334"/>
      <c r="AE49" s="475"/>
      <c r="AF49" s="469"/>
      <c r="AG49" s="469"/>
      <c r="AH49" s="345"/>
    </row>
    <row r="50" spans="1:34" s="79" customFormat="1" ht="14.25" customHeight="1" x14ac:dyDescent="0.2">
      <c r="A50" s="482" t="s">
        <v>239</v>
      </c>
      <c r="B50" s="483" t="s">
        <v>286</v>
      </c>
      <c r="C50" s="484">
        <v>4</v>
      </c>
      <c r="D50" s="485"/>
      <c r="E50" s="465"/>
      <c r="F50" s="81"/>
      <c r="G50" s="486"/>
      <c r="H50" s="487">
        <f>SUM(I50+J50+Q50+R50+S50)</f>
        <v>124</v>
      </c>
      <c r="I50" s="410">
        <f t="shared" ref="I50:I59" si="31">AG50+AE50+AC50+AA50+Y50+W50</f>
        <v>12</v>
      </c>
      <c r="J50" s="489">
        <f t="shared" ref="J50:J56" si="32">X50+Z50+AB50+AD50+AF50+AH50</f>
        <v>100</v>
      </c>
      <c r="K50" s="473">
        <f t="shared" ref="K50:K56" si="33">L50+M50+I50</f>
        <v>112</v>
      </c>
      <c r="L50" s="488">
        <f t="shared" ref="L50" si="34">J50-M50-N50</f>
        <v>50</v>
      </c>
      <c r="M50" s="490">
        <v>50</v>
      </c>
      <c r="N50" s="491"/>
      <c r="O50" s="114"/>
      <c r="P50" s="82"/>
      <c r="Q50" s="492">
        <v>4</v>
      </c>
      <c r="R50" s="493">
        <v>2</v>
      </c>
      <c r="S50" s="494">
        <v>6</v>
      </c>
      <c r="T50" s="490"/>
      <c r="U50" s="495"/>
      <c r="V50" s="486"/>
      <c r="W50" s="114"/>
      <c r="X50" s="81"/>
      <c r="Y50" s="115">
        <v>12</v>
      </c>
      <c r="Z50" s="116">
        <v>100</v>
      </c>
      <c r="AA50" s="389"/>
      <c r="AB50" s="115"/>
      <c r="AC50" s="115"/>
      <c r="AD50" s="72"/>
      <c r="AE50" s="114"/>
      <c r="AF50" s="81"/>
      <c r="AG50" s="81"/>
      <c r="AH50" s="318"/>
    </row>
    <row r="51" spans="1:34" s="65" customFormat="1" ht="24" x14ac:dyDescent="0.2">
      <c r="A51" s="496" t="s">
        <v>240</v>
      </c>
      <c r="B51" s="497" t="s">
        <v>287</v>
      </c>
      <c r="C51" s="498">
        <v>4</v>
      </c>
      <c r="D51" s="110"/>
      <c r="E51" s="499"/>
      <c r="F51" s="500"/>
      <c r="G51" s="374"/>
      <c r="H51" s="487">
        <f>SUM(I51+J51+Q51+R51+S51)</f>
        <v>82</v>
      </c>
      <c r="I51" s="410">
        <f t="shared" si="31"/>
        <v>10</v>
      </c>
      <c r="J51" s="489">
        <f t="shared" si="32"/>
        <v>60</v>
      </c>
      <c r="K51" s="473">
        <f t="shared" si="33"/>
        <v>70</v>
      </c>
      <c r="L51" s="488">
        <f>J51-M51-N51</f>
        <v>30</v>
      </c>
      <c r="M51" s="490">
        <v>30</v>
      </c>
      <c r="N51" s="386"/>
      <c r="O51" s="501"/>
      <c r="P51" s="502"/>
      <c r="Q51" s="503">
        <v>4</v>
      </c>
      <c r="R51" s="504">
        <v>2</v>
      </c>
      <c r="S51" s="505">
        <v>6</v>
      </c>
      <c r="T51" s="506"/>
      <c r="U51" s="507"/>
      <c r="V51" s="508"/>
      <c r="W51" s="501"/>
      <c r="X51" s="83"/>
      <c r="Y51" s="83">
        <v>10</v>
      </c>
      <c r="Z51" s="70">
        <v>60</v>
      </c>
      <c r="AA51" s="373"/>
      <c r="AB51" s="83"/>
      <c r="AC51" s="83"/>
      <c r="AD51" s="374"/>
      <c r="AE51" s="69"/>
      <c r="AF51" s="83"/>
      <c r="AG51" s="83"/>
      <c r="AH51" s="347"/>
    </row>
    <row r="52" spans="1:34" s="65" customFormat="1" ht="24" x14ac:dyDescent="0.2">
      <c r="A52" s="496" t="s">
        <v>288</v>
      </c>
      <c r="B52" s="497" t="s">
        <v>289</v>
      </c>
      <c r="C52" s="509">
        <v>5</v>
      </c>
      <c r="D52" s="510"/>
      <c r="E52" s="511"/>
      <c r="F52" s="81"/>
      <c r="G52" s="72"/>
      <c r="H52" s="487">
        <f>SUM(I52+J52+Q52+R52+S52)</f>
        <v>120</v>
      </c>
      <c r="I52" s="410">
        <f t="shared" si="31"/>
        <v>8</v>
      </c>
      <c r="J52" s="489">
        <f t="shared" si="32"/>
        <v>100</v>
      </c>
      <c r="K52" s="473">
        <f t="shared" si="33"/>
        <v>108</v>
      </c>
      <c r="L52" s="488">
        <f>J52-M52-N52</f>
        <v>60</v>
      </c>
      <c r="M52" s="490">
        <v>40</v>
      </c>
      <c r="N52" s="386"/>
      <c r="O52" s="114"/>
      <c r="P52" s="82"/>
      <c r="Q52" s="492">
        <v>4</v>
      </c>
      <c r="R52" s="493">
        <v>2</v>
      </c>
      <c r="S52" s="494">
        <v>6</v>
      </c>
      <c r="T52" s="197"/>
      <c r="U52" s="495"/>
      <c r="V52" s="486"/>
      <c r="W52" s="114"/>
      <c r="X52" s="115"/>
      <c r="Y52" s="115"/>
      <c r="Z52" s="116"/>
      <c r="AA52" s="389">
        <v>8</v>
      </c>
      <c r="AB52" s="115">
        <v>100</v>
      </c>
      <c r="AC52" s="115"/>
      <c r="AD52" s="72"/>
      <c r="AE52" s="117"/>
      <c r="AF52" s="115"/>
      <c r="AG52" s="115"/>
      <c r="AH52" s="352"/>
    </row>
    <row r="53" spans="1:34" s="65" customFormat="1" ht="12" x14ac:dyDescent="0.2">
      <c r="A53" s="496" t="s">
        <v>290</v>
      </c>
      <c r="B53" s="497" t="s">
        <v>291</v>
      </c>
      <c r="C53" s="389"/>
      <c r="D53" s="510"/>
      <c r="E53" s="512">
        <v>6</v>
      </c>
      <c r="F53" s="81"/>
      <c r="G53" s="72"/>
      <c r="H53" s="487">
        <f t="shared" ref="H53:H56" si="35">SUM(I53+J53+Q53+R53+S53)</f>
        <v>70</v>
      </c>
      <c r="I53" s="410">
        <f t="shared" si="31"/>
        <v>6</v>
      </c>
      <c r="J53" s="489">
        <f t="shared" si="32"/>
        <v>64</v>
      </c>
      <c r="K53" s="473">
        <f t="shared" si="33"/>
        <v>70</v>
      </c>
      <c r="L53" s="488">
        <f t="shared" ref="L53:L56" si="36">J53-M53-N53</f>
        <v>44</v>
      </c>
      <c r="M53" s="490">
        <v>20</v>
      </c>
      <c r="N53" s="386"/>
      <c r="O53" s="114"/>
      <c r="P53" s="82"/>
      <c r="Q53" s="495"/>
      <c r="R53" s="81"/>
      <c r="S53" s="486"/>
      <c r="T53" s="197"/>
      <c r="U53" s="495"/>
      <c r="V53" s="486"/>
      <c r="W53" s="114"/>
      <c r="X53" s="115"/>
      <c r="Y53" s="115"/>
      <c r="Z53" s="116"/>
      <c r="AA53" s="389"/>
      <c r="AB53" s="115"/>
      <c r="AC53" s="115">
        <v>6</v>
      </c>
      <c r="AD53" s="72">
        <v>64</v>
      </c>
      <c r="AE53" s="117"/>
      <c r="AF53" s="115"/>
      <c r="AG53" s="115"/>
      <c r="AH53" s="352"/>
    </row>
    <row r="54" spans="1:34" s="65" customFormat="1" ht="18" customHeight="1" x14ac:dyDescent="0.2">
      <c r="A54" s="496" t="s">
        <v>292</v>
      </c>
      <c r="B54" s="497" t="s">
        <v>293</v>
      </c>
      <c r="C54" s="389"/>
      <c r="D54" s="513"/>
      <c r="E54" s="512">
        <v>6</v>
      </c>
      <c r="F54" s="115"/>
      <c r="G54" s="72"/>
      <c r="H54" s="487">
        <f t="shared" si="35"/>
        <v>50</v>
      </c>
      <c r="I54" s="410">
        <f t="shared" si="31"/>
        <v>6</v>
      </c>
      <c r="J54" s="515">
        <f t="shared" si="32"/>
        <v>44</v>
      </c>
      <c r="K54" s="516">
        <f t="shared" si="33"/>
        <v>50</v>
      </c>
      <c r="L54" s="87">
        <f t="shared" si="36"/>
        <v>20</v>
      </c>
      <c r="M54" s="197">
        <v>24</v>
      </c>
      <c r="N54" s="386"/>
      <c r="O54" s="117"/>
      <c r="P54" s="116"/>
      <c r="Q54" s="389"/>
      <c r="R54" s="115"/>
      <c r="S54" s="72"/>
      <c r="T54" s="197"/>
      <c r="U54" s="389"/>
      <c r="V54" s="72"/>
      <c r="W54" s="117"/>
      <c r="X54" s="115"/>
      <c r="Y54" s="115"/>
      <c r="Z54" s="116"/>
      <c r="AA54" s="389"/>
      <c r="AB54" s="115"/>
      <c r="AC54" s="115">
        <v>6</v>
      </c>
      <c r="AD54" s="72">
        <v>44</v>
      </c>
      <c r="AE54" s="117"/>
      <c r="AF54" s="115"/>
      <c r="AG54" s="115"/>
      <c r="AH54" s="352"/>
    </row>
    <row r="55" spans="1:34" s="65" customFormat="1" ht="24.75" customHeight="1" x14ac:dyDescent="0.2">
      <c r="A55" s="86" t="s">
        <v>294</v>
      </c>
      <c r="B55" s="483" t="s">
        <v>295</v>
      </c>
      <c r="C55" s="389"/>
      <c r="D55" s="510"/>
      <c r="E55" s="517">
        <v>7</v>
      </c>
      <c r="F55" s="81"/>
      <c r="G55" s="72"/>
      <c r="H55" s="487">
        <f t="shared" si="35"/>
        <v>48</v>
      </c>
      <c r="I55" s="410">
        <f t="shared" si="31"/>
        <v>6</v>
      </c>
      <c r="J55" s="489">
        <f t="shared" si="32"/>
        <v>42</v>
      </c>
      <c r="K55" s="473">
        <f t="shared" si="33"/>
        <v>48</v>
      </c>
      <c r="L55" s="488">
        <f t="shared" si="36"/>
        <v>18</v>
      </c>
      <c r="M55" s="490">
        <v>24</v>
      </c>
      <c r="N55" s="72"/>
      <c r="O55" s="114"/>
      <c r="P55" s="82"/>
      <c r="Q55" s="495"/>
      <c r="R55" s="81"/>
      <c r="S55" s="486"/>
      <c r="T55" s="197"/>
      <c r="U55" s="495"/>
      <c r="V55" s="486"/>
      <c r="W55" s="114"/>
      <c r="X55" s="115"/>
      <c r="Y55" s="115"/>
      <c r="Z55" s="116"/>
      <c r="AA55" s="389"/>
      <c r="AB55" s="115"/>
      <c r="AC55" s="115"/>
      <c r="AD55" s="72"/>
      <c r="AE55" s="117">
        <v>6</v>
      </c>
      <c r="AF55" s="115">
        <v>42</v>
      </c>
      <c r="AG55" s="115"/>
      <c r="AH55" s="352"/>
    </row>
    <row r="56" spans="1:34" s="65" customFormat="1" ht="24.75" customHeight="1" x14ac:dyDescent="0.2">
      <c r="A56" s="86" t="s">
        <v>296</v>
      </c>
      <c r="B56" s="483" t="s">
        <v>297</v>
      </c>
      <c r="C56" s="389"/>
      <c r="D56" s="510"/>
      <c r="E56" s="517">
        <v>7</v>
      </c>
      <c r="F56" s="81"/>
      <c r="G56" s="72"/>
      <c r="H56" s="487">
        <f t="shared" si="35"/>
        <v>54</v>
      </c>
      <c r="I56" s="410">
        <f t="shared" si="31"/>
        <v>6</v>
      </c>
      <c r="J56" s="489">
        <f t="shared" si="32"/>
        <v>48</v>
      </c>
      <c r="K56" s="473">
        <f t="shared" si="33"/>
        <v>54</v>
      </c>
      <c r="L56" s="488">
        <f t="shared" si="36"/>
        <v>32</v>
      </c>
      <c r="M56" s="490">
        <v>16</v>
      </c>
      <c r="N56" s="72"/>
      <c r="O56" s="114"/>
      <c r="P56" s="82"/>
      <c r="Q56" s="495"/>
      <c r="R56" s="81"/>
      <c r="S56" s="486"/>
      <c r="T56" s="197"/>
      <c r="U56" s="495"/>
      <c r="V56" s="486"/>
      <c r="W56" s="114"/>
      <c r="X56" s="115"/>
      <c r="Y56" s="115"/>
      <c r="Z56" s="116"/>
      <c r="AA56" s="389"/>
      <c r="AB56" s="115"/>
      <c r="AC56" s="115"/>
      <c r="AD56" s="72"/>
      <c r="AE56" s="117">
        <v>6</v>
      </c>
      <c r="AF56" s="115">
        <v>48</v>
      </c>
      <c r="AG56" s="115"/>
      <c r="AH56" s="352"/>
    </row>
    <row r="57" spans="1:34" s="65" customFormat="1" ht="12" x14ac:dyDescent="0.2">
      <c r="A57" s="496" t="s">
        <v>222</v>
      </c>
      <c r="B57" s="497" t="s">
        <v>6</v>
      </c>
      <c r="C57" s="518"/>
      <c r="D57" s="519"/>
      <c r="E57" s="672">
        <v>7</v>
      </c>
      <c r="F57" s="521"/>
      <c r="G57" s="522"/>
      <c r="H57" s="523">
        <f>X57+Z57+AB57+AD57+AF57+AH57</f>
        <v>144</v>
      </c>
      <c r="I57" s="410">
        <f t="shared" si="31"/>
        <v>0</v>
      </c>
      <c r="J57" s="489"/>
      <c r="K57" s="473">
        <f>M57</f>
        <v>144</v>
      </c>
      <c r="L57" s="410">
        <v>0</v>
      </c>
      <c r="M57" s="474">
        <f>X57+Z57+AB57+AD57+AF57+AH57</f>
        <v>144</v>
      </c>
      <c r="N57" s="187"/>
      <c r="O57" s="69">
        <f>W57+X57+Y57+Z57+AA57+AB57+AC57+AD57+AE57+AF57+AG57+AH57</f>
        <v>144</v>
      </c>
      <c r="P57" s="502"/>
      <c r="Q57" s="524"/>
      <c r="R57" s="107"/>
      <c r="S57" s="525"/>
      <c r="T57" s="506"/>
      <c r="U57" s="507"/>
      <c r="V57" s="508"/>
      <c r="W57" s="501"/>
      <c r="X57" s="115"/>
      <c r="Y57" s="115"/>
      <c r="Z57" s="116">
        <v>36</v>
      </c>
      <c r="AA57" s="389"/>
      <c r="AB57" s="115">
        <v>36</v>
      </c>
      <c r="AC57" s="115"/>
      <c r="AD57" s="72">
        <v>36</v>
      </c>
      <c r="AE57" s="117"/>
      <c r="AF57" s="115">
        <v>36</v>
      </c>
      <c r="AG57" s="115"/>
      <c r="AH57" s="352"/>
    </row>
    <row r="58" spans="1:34" s="65" customFormat="1" ht="12" x14ac:dyDescent="0.2">
      <c r="A58" s="526" t="s">
        <v>86</v>
      </c>
      <c r="B58" s="527" t="s">
        <v>87</v>
      </c>
      <c r="C58" s="528"/>
      <c r="D58" s="529"/>
      <c r="E58" s="673">
        <v>7</v>
      </c>
      <c r="F58" s="531"/>
      <c r="G58" s="532"/>
      <c r="H58" s="487">
        <f>X58+Z58+AB58+AD58+AF58+AH58</f>
        <v>288</v>
      </c>
      <c r="I58" s="410">
        <f t="shared" si="31"/>
        <v>0</v>
      </c>
      <c r="J58" s="489"/>
      <c r="K58" s="473">
        <f>P58</f>
        <v>288</v>
      </c>
      <c r="L58" s="488">
        <v>0</v>
      </c>
      <c r="M58" s="474">
        <f>X58+Z58+AB58+AD58+AF58+AH58</f>
        <v>288</v>
      </c>
      <c r="N58" s="386"/>
      <c r="O58" s="76"/>
      <c r="P58" s="77">
        <f>X58+Z58+AB58+AD58+AF58+AH58</f>
        <v>288</v>
      </c>
      <c r="Q58" s="533"/>
      <c r="R58" s="534"/>
      <c r="S58" s="535"/>
      <c r="T58" s="404"/>
      <c r="U58" s="536"/>
      <c r="V58" s="537"/>
      <c r="W58" s="538"/>
      <c r="X58" s="63"/>
      <c r="Y58" s="63"/>
      <c r="Z58" s="77">
        <v>72</v>
      </c>
      <c r="AA58" s="539"/>
      <c r="AB58" s="63">
        <v>72</v>
      </c>
      <c r="AC58" s="63"/>
      <c r="AD58" s="532">
        <v>72</v>
      </c>
      <c r="AE58" s="76"/>
      <c r="AF58" s="63">
        <v>72</v>
      </c>
      <c r="AG58" s="63"/>
      <c r="AH58" s="348"/>
    </row>
    <row r="59" spans="1:34" s="65" customFormat="1" ht="12.75" thickBot="1" x14ac:dyDescent="0.25">
      <c r="A59" s="540" t="s">
        <v>204</v>
      </c>
      <c r="B59" s="541" t="s">
        <v>205</v>
      </c>
      <c r="C59" s="542">
        <v>7</v>
      </c>
      <c r="D59" s="543"/>
      <c r="E59" s="544"/>
      <c r="F59" s="545"/>
      <c r="G59" s="546"/>
      <c r="H59" s="547">
        <f>Q59+R59+S59</f>
        <v>12</v>
      </c>
      <c r="I59" s="410">
        <f t="shared" si="31"/>
        <v>0</v>
      </c>
      <c r="J59" s="549">
        <f>L59+M59+N59</f>
        <v>30</v>
      </c>
      <c r="K59" s="550">
        <f>P59</f>
        <v>0</v>
      </c>
      <c r="L59" s="548"/>
      <c r="M59" s="490">
        <v>30</v>
      </c>
      <c r="N59" s="388"/>
      <c r="O59" s="90"/>
      <c r="P59" s="551"/>
      <c r="Q59" s="552">
        <v>4</v>
      </c>
      <c r="R59" s="553">
        <v>2</v>
      </c>
      <c r="S59" s="554">
        <v>6</v>
      </c>
      <c r="T59" s="405"/>
      <c r="U59" s="555"/>
      <c r="V59" s="556"/>
      <c r="W59" s="557"/>
      <c r="X59" s="66"/>
      <c r="Y59" s="66"/>
      <c r="Z59" s="551"/>
      <c r="AA59" s="558"/>
      <c r="AB59" s="559"/>
      <c r="AC59" s="559"/>
      <c r="AD59" s="556"/>
      <c r="AE59" s="557"/>
      <c r="AF59" s="559"/>
      <c r="AG59" s="350"/>
      <c r="AH59" s="351"/>
    </row>
    <row r="60" spans="1:34" s="79" customFormat="1" ht="28.5" customHeight="1" thickBot="1" x14ac:dyDescent="0.25">
      <c r="A60" s="433" t="s">
        <v>88</v>
      </c>
      <c r="B60" s="434" t="s">
        <v>316</v>
      </c>
      <c r="C60" s="275">
        <v>2</v>
      </c>
      <c r="D60" s="276">
        <v>0</v>
      </c>
      <c r="E60" s="277">
        <v>2</v>
      </c>
      <c r="F60" s="278">
        <v>0</v>
      </c>
      <c r="G60" s="279">
        <v>0</v>
      </c>
      <c r="H60" s="280">
        <f>H61+H62+H63+H64</f>
        <v>378</v>
      </c>
      <c r="I60" s="280">
        <f t="shared" ref="I60:AH60" si="37">I61+I62+I63+I64</f>
        <v>14</v>
      </c>
      <c r="J60" s="280">
        <f t="shared" si="37"/>
        <v>328</v>
      </c>
      <c r="K60" s="280">
        <f t="shared" si="37"/>
        <v>342</v>
      </c>
      <c r="L60" s="280">
        <f t="shared" si="37"/>
        <v>62</v>
      </c>
      <c r="M60" s="280">
        <f t="shared" si="37"/>
        <v>266</v>
      </c>
      <c r="N60" s="435">
        <f t="shared" si="37"/>
        <v>0</v>
      </c>
      <c r="O60" s="280">
        <f t="shared" si="37"/>
        <v>72</v>
      </c>
      <c r="P60" s="280">
        <f t="shared" si="37"/>
        <v>144</v>
      </c>
      <c r="Q60" s="280">
        <f>Q61+Q62+Q63+Q64</f>
        <v>20</v>
      </c>
      <c r="R60" s="280">
        <f t="shared" si="37"/>
        <v>4</v>
      </c>
      <c r="S60" s="280">
        <f t="shared" si="37"/>
        <v>12</v>
      </c>
      <c r="T60" s="280">
        <f t="shared" si="37"/>
        <v>0</v>
      </c>
      <c r="U60" s="280">
        <f t="shared" si="37"/>
        <v>0</v>
      </c>
      <c r="V60" s="280">
        <f t="shared" si="37"/>
        <v>0</v>
      </c>
      <c r="W60" s="280">
        <f t="shared" si="37"/>
        <v>14</v>
      </c>
      <c r="X60" s="280">
        <f t="shared" si="37"/>
        <v>328</v>
      </c>
      <c r="Y60" s="280">
        <f t="shared" si="37"/>
        <v>0</v>
      </c>
      <c r="Z60" s="280">
        <f t="shared" si="37"/>
        <v>0</v>
      </c>
      <c r="AA60" s="280">
        <f>AA61+AA62+AA63+AA64</f>
        <v>0</v>
      </c>
      <c r="AB60" s="280">
        <f t="shared" si="37"/>
        <v>0</v>
      </c>
      <c r="AC60" s="280">
        <f t="shared" si="37"/>
        <v>0</v>
      </c>
      <c r="AD60" s="280">
        <f t="shared" si="37"/>
        <v>0</v>
      </c>
      <c r="AE60" s="280">
        <f t="shared" si="37"/>
        <v>0</v>
      </c>
      <c r="AF60" s="280">
        <f t="shared" si="37"/>
        <v>0</v>
      </c>
      <c r="AG60" s="280">
        <f t="shared" si="37"/>
        <v>0</v>
      </c>
      <c r="AH60" s="380">
        <f t="shared" si="37"/>
        <v>0</v>
      </c>
    </row>
    <row r="61" spans="1:34" s="65" customFormat="1" ht="26.25" customHeight="1" x14ac:dyDescent="0.2">
      <c r="A61" s="85" t="s">
        <v>89</v>
      </c>
      <c r="B61" s="497" t="s">
        <v>299</v>
      </c>
      <c r="C61" s="662">
        <v>3</v>
      </c>
      <c r="D61" s="586"/>
      <c r="E61" s="499"/>
      <c r="F61" s="83"/>
      <c r="G61" s="525"/>
      <c r="H61" s="199">
        <f>I61+J61+Q61+R61+S61</f>
        <v>138</v>
      </c>
      <c r="I61" s="158">
        <f t="shared" ref="I61" si="38">W61+Y61+AA61+AC61+AE61+AG61</f>
        <v>14</v>
      </c>
      <c r="J61" s="152">
        <f>X61+Z61+AB61+AD61+AF61+AH61</f>
        <v>112</v>
      </c>
      <c r="K61" s="149">
        <f>L61+M61+I61</f>
        <v>126</v>
      </c>
      <c r="L61" s="560">
        <f>J61-M61-N61</f>
        <v>62</v>
      </c>
      <c r="M61" s="187">
        <v>50</v>
      </c>
      <c r="N61" s="196"/>
      <c r="O61" s="373"/>
      <c r="P61" s="70"/>
      <c r="Q61" s="217">
        <v>4</v>
      </c>
      <c r="R61" s="218">
        <v>2</v>
      </c>
      <c r="S61" s="219">
        <v>6</v>
      </c>
      <c r="T61" s="84"/>
      <c r="U61" s="501"/>
      <c r="V61" s="502"/>
      <c r="W61" s="373">
        <v>14</v>
      </c>
      <c r="X61" s="83">
        <v>112</v>
      </c>
      <c r="Y61" s="83"/>
      <c r="Z61" s="374"/>
      <c r="AA61" s="346"/>
      <c r="AB61" s="315"/>
      <c r="AC61" s="309"/>
      <c r="AD61" s="353"/>
      <c r="AE61" s="308"/>
      <c r="AF61" s="107"/>
      <c r="AG61" s="107"/>
      <c r="AH61" s="132"/>
    </row>
    <row r="62" spans="1:34" s="65" customFormat="1" ht="12" x14ac:dyDescent="0.2">
      <c r="A62" s="86" t="s">
        <v>224</v>
      </c>
      <c r="B62" s="483" t="s">
        <v>6</v>
      </c>
      <c r="C62" s="650"/>
      <c r="D62" s="651"/>
      <c r="E62" s="618">
        <v>3</v>
      </c>
      <c r="F62" s="115"/>
      <c r="G62" s="72"/>
      <c r="H62" s="199">
        <f>I62+J62+S62+Q62+R62+N62</f>
        <v>72</v>
      </c>
      <c r="I62" s="158">
        <f>W62+Y62+AA62+AC62+AE62+AG62</f>
        <v>0</v>
      </c>
      <c r="J62" s="152">
        <f>K62+N62+Q62+R62+S62</f>
        <v>72</v>
      </c>
      <c r="K62" s="514">
        <f>O62</f>
        <v>72</v>
      </c>
      <c r="L62" s="197"/>
      <c r="M62" s="386">
        <f>O62+P62</f>
        <v>72</v>
      </c>
      <c r="N62" s="197"/>
      <c r="O62" s="389">
        <f>W62+X62+Y62+Z62+AA62+AB62+AC62+AD62+AE62+AF62+AG62+AH62</f>
        <v>72</v>
      </c>
      <c r="P62" s="116"/>
      <c r="Q62" s="117"/>
      <c r="R62" s="115"/>
      <c r="S62" s="116"/>
      <c r="T62" s="87"/>
      <c r="U62" s="114"/>
      <c r="V62" s="82"/>
      <c r="W62" s="495"/>
      <c r="X62" s="115">
        <v>72</v>
      </c>
      <c r="Y62" s="115"/>
      <c r="Z62" s="72"/>
      <c r="AA62" s="323"/>
      <c r="AB62" s="225"/>
      <c r="AC62" s="335"/>
      <c r="AD62" s="341"/>
      <c r="AE62" s="323"/>
      <c r="AF62" s="115"/>
      <c r="AG62" s="115"/>
      <c r="AH62" s="73"/>
    </row>
    <row r="63" spans="1:34" s="65" customFormat="1" ht="12" x14ac:dyDescent="0.2">
      <c r="A63" s="561" t="s">
        <v>223</v>
      </c>
      <c r="B63" s="527" t="s">
        <v>87</v>
      </c>
      <c r="C63" s="652"/>
      <c r="D63" s="653"/>
      <c r="E63" s="661">
        <v>3</v>
      </c>
      <c r="F63" s="63"/>
      <c r="G63" s="532"/>
      <c r="H63" s="199">
        <f>I63+J63+S63+Q63+R63+N63</f>
        <v>144</v>
      </c>
      <c r="I63" s="158">
        <f>W63+Y63+AA63+AC63+AE63+AG63</f>
        <v>0</v>
      </c>
      <c r="J63" s="152">
        <f>K63+N63+Q63+R63+S63</f>
        <v>144</v>
      </c>
      <c r="K63" s="562">
        <f>P63</f>
        <v>144</v>
      </c>
      <c r="L63" s="404"/>
      <c r="M63" s="386">
        <f t="shared" ref="M63:M64" si="39">O63+P63</f>
        <v>144</v>
      </c>
      <c r="N63" s="197"/>
      <c r="O63" s="539"/>
      <c r="P63" s="77">
        <f>W63+X63+Y63+Z63+AA63+AB63+AC63+AD63+AE63+AF63+AG63+AH63</f>
        <v>144</v>
      </c>
      <c r="Q63" s="76"/>
      <c r="R63" s="63"/>
      <c r="S63" s="77"/>
      <c r="T63" s="563"/>
      <c r="U63" s="538"/>
      <c r="V63" s="564"/>
      <c r="W63" s="536"/>
      <c r="X63" s="63">
        <v>144</v>
      </c>
      <c r="Y63" s="63"/>
      <c r="Z63" s="532"/>
      <c r="AA63" s="342"/>
      <c r="AB63" s="343"/>
      <c r="AC63" s="349"/>
      <c r="AD63" s="223"/>
      <c r="AE63" s="342"/>
      <c r="AF63" s="63"/>
      <c r="AG63" s="63"/>
      <c r="AH63" s="78"/>
    </row>
    <row r="64" spans="1:34" s="65" customFormat="1" ht="12.75" thickBot="1" x14ac:dyDescent="0.25">
      <c r="A64" s="561" t="s">
        <v>206</v>
      </c>
      <c r="B64" s="527" t="s">
        <v>205</v>
      </c>
      <c r="C64" s="663">
        <v>3</v>
      </c>
      <c r="D64" s="653"/>
      <c r="E64" s="530"/>
      <c r="F64" s="63"/>
      <c r="G64" s="532"/>
      <c r="H64" s="565">
        <f>Q64+R64+S64</f>
        <v>24</v>
      </c>
      <c r="I64" s="566">
        <f>W64+Y64+AA64+AC64+AE64+AG64</f>
        <v>0</v>
      </c>
      <c r="J64" s="567">
        <v>0</v>
      </c>
      <c r="K64" s="562">
        <v>0</v>
      </c>
      <c r="L64" s="404"/>
      <c r="M64" s="386">
        <f t="shared" si="39"/>
        <v>0</v>
      </c>
      <c r="N64" s="405"/>
      <c r="O64" s="539"/>
      <c r="P64" s="77"/>
      <c r="Q64" s="568">
        <v>16</v>
      </c>
      <c r="R64" s="569">
        <v>2</v>
      </c>
      <c r="S64" s="570">
        <v>6</v>
      </c>
      <c r="T64" s="563"/>
      <c r="U64" s="538"/>
      <c r="V64" s="564"/>
      <c r="W64" s="536"/>
      <c r="X64" s="63"/>
      <c r="Y64" s="63"/>
      <c r="Z64" s="532"/>
      <c r="AA64" s="342"/>
      <c r="AB64" s="343"/>
      <c r="AC64" s="343"/>
      <c r="AD64" s="348"/>
      <c r="AE64" s="342"/>
      <c r="AF64" s="63"/>
      <c r="AG64" s="63"/>
      <c r="AH64" s="78"/>
    </row>
    <row r="65" spans="1:34" s="79" customFormat="1" ht="24" customHeight="1" thickBot="1" x14ac:dyDescent="0.25">
      <c r="A65" s="433" t="s">
        <v>90</v>
      </c>
      <c r="B65" s="434" t="s">
        <v>300</v>
      </c>
      <c r="C65" s="275">
        <v>3</v>
      </c>
      <c r="D65" s="276">
        <v>0</v>
      </c>
      <c r="E65" s="277">
        <v>4</v>
      </c>
      <c r="F65" s="278">
        <v>2</v>
      </c>
      <c r="G65" s="279">
        <v>0</v>
      </c>
      <c r="H65" s="280">
        <f>H66+H67+H68+H69+H70+H71</f>
        <v>516</v>
      </c>
      <c r="I65" s="280">
        <f t="shared" ref="I65:AH65" si="40">I66+I67+I68+I69+I70+I71</f>
        <v>20</v>
      </c>
      <c r="J65" s="280">
        <f t="shared" si="40"/>
        <v>196</v>
      </c>
      <c r="K65" s="280">
        <f t="shared" si="40"/>
        <v>468</v>
      </c>
      <c r="L65" s="280">
        <f t="shared" si="40"/>
        <v>86</v>
      </c>
      <c r="M65" s="280">
        <f t="shared" si="40"/>
        <v>362</v>
      </c>
      <c r="N65" s="280">
        <f t="shared" si="40"/>
        <v>24</v>
      </c>
      <c r="O65" s="280">
        <f t="shared" si="40"/>
        <v>108</v>
      </c>
      <c r="P65" s="280">
        <f t="shared" si="40"/>
        <v>144</v>
      </c>
      <c r="Q65" s="280">
        <f t="shared" si="40"/>
        <v>24</v>
      </c>
      <c r="R65" s="280">
        <f t="shared" si="40"/>
        <v>6</v>
      </c>
      <c r="S65" s="280">
        <f t="shared" si="40"/>
        <v>18</v>
      </c>
      <c r="T65" s="280">
        <f t="shared" si="40"/>
        <v>0</v>
      </c>
      <c r="U65" s="280">
        <f t="shared" ref="U65:AE65" si="41">U66+U67+U68+U69+U70+U71</f>
        <v>0</v>
      </c>
      <c r="V65" s="280">
        <f t="shared" si="41"/>
        <v>0</v>
      </c>
      <c r="W65" s="280">
        <f t="shared" si="41"/>
        <v>0</v>
      </c>
      <c r="X65" s="280">
        <f t="shared" si="41"/>
        <v>0</v>
      </c>
      <c r="Y65" s="280">
        <f t="shared" si="41"/>
        <v>0</v>
      </c>
      <c r="Z65" s="280">
        <f t="shared" si="41"/>
        <v>0</v>
      </c>
      <c r="AA65" s="280">
        <f t="shared" si="41"/>
        <v>6</v>
      </c>
      <c r="AB65" s="280">
        <f t="shared" si="41"/>
        <v>180</v>
      </c>
      <c r="AC65" s="280">
        <f t="shared" si="41"/>
        <v>14</v>
      </c>
      <c r="AD65" s="280">
        <f t="shared" si="41"/>
        <v>268</v>
      </c>
      <c r="AE65" s="280">
        <f t="shared" si="41"/>
        <v>0</v>
      </c>
      <c r="AF65" s="280">
        <f t="shared" si="40"/>
        <v>0</v>
      </c>
      <c r="AG65" s="280">
        <f t="shared" si="40"/>
        <v>0</v>
      </c>
      <c r="AH65" s="380">
        <f t="shared" si="40"/>
        <v>0</v>
      </c>
    </row>
    <row r="66" spans="1:34" s="79" customFormat="1" ht="26.25" customHeight="1" x14ac:dyDescent="0.2">
      <c r="A66" s="573" t="s">
        <v>91</v>
      </c>
      <c r="B66" s="574" t="s">
        <v>301</v>
      </c>
      <c r="C66" s="575">
        <v>5</v>
      </c>
      <c r="D66" s="576"/>
      <c r="E66" s="577"/>
      <c r="F66" s="89">
        <v>5</v>
      </c>
      <c r="G66" s="572"/>
      <c r="H66" s="370">
        <f>I66+J66+Q66+R66+S66</f>
        <v>90</v>
      </c>
      <c r="I66" s="158">
        <f>W66+Y66+AA66+AC66+AE66+AG66</f>
        <v>6</v>
      </c>
      <c r="J66" s="578">
        <f>AB66+Z66+AD66+AF66+AH66</f>
        <v>72</v>
      </c>
      <c r="K66" s="370">
        <f>I66+L66+M66</f>
        <v>78</v>
      </c>
      <c r="L66" s="326">
        <f>J66-M66</f>
        <v>38</v>
      </c>
      <c r="M66" s="196">
        <v>34</v>
      </c>
      <c r="N66" s="196">
        <v>14</v>
      </c>
      <c r="O66" s="69"/>
      <c r="P66" s="70"/>
      <c r="Q66" s="580">
        <v>4</v>
      </c>
      <c r="R66" s="218">
        <v>2</v>
      </c>
      <c r="S66" s="581">
        <v>6</v>
      </c>
      <c r="T66" s="506"/>
      <c r="U66" s="373"/>
      <c r="V66" s="374"/>
      <c r="W66" s="69"/>
      <c r="X66" s="582"/>
      <c r="Y66" s="83"/>
      <c r="Z66" s="70"/>
      <c r="AA66" s="373">
        <v>6</v>
      </c>
      <c r="AB66" s="83">
        <v>72</v>
      </c>
      <c r="AC66" s="83"/>
      <c r="AD66" s="374"/>
      <c r="AE66" s="346"/>
      <c r="AF66" s="315"/>
      <c r="AG66" s="315"/>
      <c r="AH66" s="316"/>
    </row>
    <row r="67" spans="1:34" s="79" customFormat="1" ht="27.75" customHeight="1" x14ac:dyDescent="0.2">
      <c r="A67" s="583" t="s">
        <v>302</v>
      </c>
      <c r="B67" s="584" t="s">
        <v>303</v>
      </c>
      <c r="C67" s="585">
        <v>6</v>
      </c>
      <c r="D67" s="586"/>
      <c r="E67" s="499"/>
      <c r="F67" s="83">
        <v>6</v>
      </c>
      <c r="G67" s="70"/>
      <c r="H67" s="370">
        <f t="shared" ref="H67:H68" si="42">I67+J67+Q67+R67+S67</f>
        <v>108</v>
      </c>
      <c r="I67" s="158">
        <f>W67+Y67+AA67+AC67+AE67+AG67</f>
        <v>8</v>
      </c>
      <c r="J67" s="578">
        <f t="shared" ref="J67:J68" si="43">AB67+Z67+AD67+AF67+AH67</f>
        <v>88</v>
      </c>
      <c r="K67" s="370">
        <f t="shared" ref="K67:K68" si="44">I67+L67+M67</f>
        <v>96</v>
      </c>
      <c r="L67" s="326">
        <f>J67-M67</f>
        <v>48</v>
      </c>
      <c r="M67" s="506">
        <v>40</v>
      </c>
      <c r="N67" s="506">
        <v>10</v>
      </c>
      <c r="O67" s="69"/>
      <c r="P67" s="70"/>
      <c r="Q67" s="580">
        <v>4</v>
      </c>
      <c r="R67" s="218">
        <v>2</v>
      </c>
      <c r="S67" s="581">
        <v>6</v>
      </c>
      <c r="T67" s="506"/>
      <c r="U67" s="373"/>
      <c r="V67" s="374"/>
      <c r="W67" s="69"/>
      <c r="X67" s="582"/>
      <c r="Y67" s="83"/>
      <c r="Z67" s="70"/>
      <c r="AA67" s="373"/>
      <c r="AB67" s="83"/>
      <c r="AC67" s="83">
        <v>8</v>
      </c>
      <c r="AD67" s="374">
        <v>88</v>
      </c>
      <c r="AE67" s="69"/>
      <c r="AF67" s="83"/>
      <c r="AG67" s="83"/>
      <c r="AH67" s="316"/>
    </row>
    <row r="68" spans="1:34" s="79" customFormat="1" ht="41.25" customHeight="1" x14ac:dyDescent="0.2">
      <c r="A68" s="583" t="s">
        <v>324</v>
      </c>
      <c r="B68" s="584" t="s">
        <v>325</v>
      </c>
      <c r="C68" s="687"/>
      <c r="D68" s="586"/>
      <c r="E68" s="664">
        <v>6</v>
      </c>
      <c r="F68" s="83"/>
      <c r="G68" s="70"/>
      <c r="H68" s="370">
        <f t="shared" si="42"/>
        <v>42</v>
      </c>
      <c r="I68" s="158">
        <f>W68+Y68+AA68+AC68+AE68+AG68</f>
        <v>6</v>
      </c>
      <c r="J68" s="578">
        <f t="shared" si="43"/>
        <v>36</v>
      </c>
      <c r="K68" s="370">
        <f t="shared" si="44"/>
        <v>42</v>
      </c>
      <c r="L68" s="326">
        <v>0</v>
      </c>
      <c r="M68" s="506">
        <v>36</v>
      </c>
      <c r="N68" s="506"/>
      <c r="O68" s="69"/>
      <c r="P68" s="70"/>
      <c r="Q68" s="373"/>
      <c r="R68" s="83"/>
      <c r="S68" s="374"/>
      <c r="T68" s="506"/>
      <c r="U68" s="373"/>
      <c r="V68" s="374"/>
      <c r="W68" s="69"/>
      <c r="X68" s="582"/>
      <c r="Y68" s="83"/>
      <c r="Z68" s="70"/>
      <c r="AA68" s="373"/>
      <c r="AB68" s="83"/>
      <c r="AC68" s="83">
        <v>6</v>
      </c>
      <c r="AD68" s="374">
        <v>36</v>
      </c>
      <c r="AE68" s="69"/>
      <c r="AF68" s="83"/>
      <c r="AG68" s="83"/>
      <c r="AH68" s="316"/>
    </row>
    <row r="69" spans="1:34" s="75" customFormat="1" ht="12" customHeight="1" x14ac:dyDescent="0.2">
      <c r="A69" s="85" t="s">
        <v>242</v>
      </c>
      <c r="B69" s="584" t="s">
        <v>85</v>
      </c>
      <c r="C69" s="587"/>
      <c r="D69" s="588"/>
      <c r="E69" s="664">
        <v>6</v>
      </c>
      <c r="F69" s="500"/>
      <c r="G69" s="502"/>
      <c r="H69" s="589">
        <f>O69</f>
        <v>108</v>
      </c>
      <c r="I69" s="590"/>
      <c r="J69" s="506"/>
      <c r="K69" s="370">
        <f>O69</f>
        <v>108</v>
      </c>
      <c r="L69" s="187"/>
      <c r="M69" s="506">
        <f>O69</f>
        <v>108</v>
      </c>
      <c r="N69" s="506"/>
      <c r="O69" s="69">
        <f>X69+Z69+AB69+AD69+AF69+AH69</f>
        <v>108</v>
      </c>
      <c r="P69" s="70"/>
      <c r="Q69" s="373"/>
      <c r="R69" s="83"/>
      <c r="S69" s="374"/>
      <c r="T69" s="506"/>
      <c r="U69" s="507"/>
      <c r="V69" s="508"/>
      <c r="W69" s="501"/>
      <c r="X69" s="582"/>
      <c r="Y69" s="83"/>
      <c r="Z69" s="70"/>
      <c r="AA69" s="373"/>
      <c r="AB69" s="83">
        <v>36</v>
      </c>
      <c r="AC69" s="83"/>
      <c r="AD69" s="374">
        <v>72</v>
      </c>
      <c r="AE69" s="69"/>
      <c r="AF69" s="83"/>
      <c r="AG69" s="83"/>
      <c r="AH69" s="347"/>
    </row>
    <row r="70" spans="1:34" s="75" customFormat="1" ht="12.75" customHeight="1" x14ac:dyDescent="0.2">
      <c r="A70" s="86" t="s">
        <v>243</v>
      </c>
      <c r="B70" s="591" t="s">
        <v>87</v>
      </c>
      <c r="C70" s="592"/>
      <c r="D70" s="485"/>
      <c r="E70" s="512">
        <v>6</v>
      </c>
      <c r="F70" s="81"/>
      <c r="G70" s="82"/>
      <c r="H70" s="593">
        <f>P70</f>
        <v>144</v>
      </c>
      <c r="I70" s="594"/>
      <c r="J70" s="197"/>
      <c r="K70" s="370">
        <f>P70</f>
        <v>144</v>
      </c>
      <c r="L70" s="386"/>
      <c r="M70" s="197">
        <f>P70</f>
        <v>144</v>
      </c>
      <c r="N70" s="197"/>
      <c r="O70" s="117"/>
      <c r="P70" s="116">
        <f>X70+Z70+AB70+AD70</f>
        <v>144</v>
      </c>
      <c r="Q70" s="109"/>
      <c r="R70" s="103"/>
      <c r="S70" s="112"/>
      <c r="T70" s="197"/>
      <c r="U70" s="495"/>
      <c r="V70" s="486"/>
      <c r="W70" s="114"/>
      <c r="X70" s="582"/>
      <c r="Y70" s="115"/>
      <c r="Z70" s="116"/>
      <c r="AA70" s="389"/>
      <c r="AB70" s="582">
        <v>72</v>
      </c>
      <c r="AC70" s="115"/>
      <c r="AD70" s="374">
        <v>72</v>
      </c>
      <c r="AE70" s="117"/>
      <c r="AF70" s="115"/>
      <c r="AG70" s="115"/>
      <c r="AH70" s="352"/>
    </row>
    <row r="71" spans="1:34" s="75" customFormat="1" ht="12.75" customHeight="1" thickBot="1" x14ac:dyDescent="0.25">
      <c r="A71" s="561" t="s">
        <v>320</v>
      </c>
      <c r="B71" s="595" t="s">
        <v>207</v>
      </c>
      <c r="C71" s="596">
        <v>6</v>
      </c>
      <c r="D71" s="597"/>
      <c r="E71" s="520"/>
      <c r="F71" s="598"/>
      <c r="G71" s="599"/>
      <c r="H71" s="600">
        <f>Q71+R71+S71</f>
        <v>24</v>
      </c>
      <c r="I71" s="601">
        <v>0</v>
      </c>
      <c r="J71" s="602">
        <v>0</v>
      </c>
      <c r="K71" s="603">
        <f t="shared" ref="K71" si="45">M71</f>
        <v>0</v>
      </c>
      <c r="L71" s="647"/>
      <c r="M71" s="605"/>
      <c r="N71" s="605"/>
      <c r="O71" s="604"/>
      <c r="P71" s="606"/>
      <c r="Q71" s="607">
        <v>16</v>
      </c>
      <c r="R71" s="608">
        <v>2</v>
      </c>
      <c r="S71" s="609">
        <v>6</v>
      </c>
      <c r="T71" s="602"/>
      <c r="U71" s="610"/>
      <c r="V71" s="611"/>
      <c r="W71" s="612"/>
      <c r="X71" s="63"/>
      <c r="Y71" s="613"/>
      <c r="Z71" s="606"/>
      <c r="AA71" s="614"/>
      <c r="AB71" s="613"/>
      <c r="AC71" s="613"/>
      <c r="AD71" s="522"/>
      <c r="AE71" s="604"/>
      <c r="AF71" s="613"/>
      <c r="AG71" s="613"/>
      <c r="AH71" s="354"/>
    </row>
    <row r="72" spans="1:34" s="75" customFormat="1" ht="27.75" customHeight="1" thickBot="1" x14ac:dyDescent="0.25">
      <c r="A72" s="433" t="s">
        <v>304</v>
      </c>
      <c r="B72" s="434" t="s">
        <v>319</v>
      </c>
      <c r="C72" s="275">
        <v>2</v>
      </c>
      <c r="D72" s="276">
        <v>0</v>
      </c>
      <c r="E72" s="277">
        <v>4</v>
      </c>
      <c r="F72" s="278">
        <v>1</v>
      </c>
      <c r="G72" s="279">
        <v>0</v>
      </c>
      <c r="H72" s="280">
        <f>H73+H74+H75+H76</f>
        <v>342</v>
      </c>
      <c r="I72" s="280">
        <f t="shared" ref="I72:AG72" si="46">I73+I74+I75+I76</f>
        <v>16</v>
      </c>
      <c r="J72" s="280">
        <f t="shared" si="46"/>
        <v>86</v>
      </c>
      <c r="K72" s="280">
        <f t="shared" si="46"/>
        <v>318</v>
      </c>
      <c r="L72" s="280">
        <f t="shared" si="46"/>
        <v>60</v>
      </c>
      <c r="M72" s="280">
        <f t="shared" si="46"/>
        <v>242</v>
      </c>
      <c r="N72" s="280">
        <f t="shared" si="46"/>
        <v>0</v>
      </c>
      <c r="O72" s="280">
        <f t="shared" si="46"/>
        <v>72</v>
      </c>
      <c r="P72" s="280">
        <f t="shared" si="46"/>
        <v>144</v>
      </c>
      <c r="Q72" s="280">
        <f>Q73+Q74+Q75+Q76</f>
        <v>8</v>
      </c>
      <c r="R72" s="280">
        <f t="shared" si="46"/>
        <v>4</v>
      </c>
      <c r="S72" s="280">
        <f t="shared" si="46"/>
        <v>12</v>
      </c>
      <c r="T72" s="280">
        <f t="shared" si="46"/>
        <v>0</v>
      </c>
      <c r="U72" s="280">
        <f t="shared" si="46"/>
        <v>0</v>
      </c>
      <c r="V72" s="280">
        <f t="shared" si="46"/>
        <v>0</v>
      </c>
      <c r="W72" s="280">
        <f>W73+W74+W75+W76</f>
        <v>0</v>
      </c>
      <c r="X72" s="280">
        <f t="shared" si="46"/>
        <v>0</v>
      </c>
      <c r="Y72" s="280">
        <f t="shared" si="46"/>
        <v>0</v>
      </c>
      <c r="Z72" s="280">
        <f t="shared" si="46"/>
        <v>0</v>
      </c>
      <c r="AA72" s="280">
        <f>AA73+AA74+AA75+AA76</f>
        <v>0</v>
      </c>
      <c r="AB72" s="280">
        <f t="shared" si="46"/>
        <v>0</v>
      </c>
      <c r="AC72" s="280">
        <f t="shared" si="46"/>
        <v>0</v>
      </c>
      <c r="AD72" s="280">
        <f t="shared" si="46"/>
        <v>0</v>
      </c>
      <c r="AE72" s="280">
        <f>AE73+AE74+AE75+AE76</f>
        <v>6</v>
      </c>
      <c r="AF72" s="280">
        <f>AF73+AF74+AF75+AF76</f>
        <v>140</v>
      </c>
      <c r="AG72" s="280">
        <f t="shared" si="46"/>
        <v>10</v>
      </c>
      <c r="AH72" s="380">
        <f>AH73+AH74+AH75+AH76</f>
        <v>162</v>
      </c>
    </row>
    <row r="73" spans="1:34" s="75" customFormat="1" ht="38.25" customHeight="1" x14ac:dyDescent="0.2">
      <c r="A73" s="573" t="s">
        <v>305</v>
      </c>
      <c r="B73" s="574" t="s">
        <v>306</v>
      </c>
      <c r="C73" s="615">
        <v>8</v>
      </c>
      <c r="D73" s="576"/>
      <c r="E73" s="577"/>
      <c r="F73" s="89"/>
      <c r="G73" s="572"/>
      <c r="H73" s="370">
        <f>I73+J73+S:S+Q73+R73</f>
        <v>114</v>
      </c>
      <c r="I73" s="158">
        <f>W73+Y73+AA73+AC73+AE73+AG73</f>
        <v>16</v>
      </c>
      <c r="J73" s="578">
        <f>AB73+Z73+AD73+AF73+AH73</f>
        <v>86</v>
      </c>
      <c r="K73" s="370">
        <f>I73+L73+M73</f>
        <v>102</v>
      </c>
      <c r="L73" s="579">
        <f>J73-M73</f>
        <v>60</v>
      </c>
      <c r="M73" s="374">
        <v>26</v>
      </c>
      <c r="N73" s="196"/>
      <c r="O73" s="69"/>
      <c r="P73" s="70"/>
      <c r="Q73" s="580">
        <v>4</v>
      </c>
      <c r="R73" s="218">
        <v>2</v>
      </c>
      <c r="S73" s="581">
        <v>6</v>
      </c>
      <c r="T73" s="506"/>
      <c r="U73" s="373"/>
      <c r="V73" s="374"/>
      <c r="W73" s="69"/>
      <c r="X73" s="582"/>
      <c r="Y73" s="83"/>
      <c r="Z73" s="70"/>
      <c r="AA73" s="373"/>
      <c r="AB73" s="83"/>
      <c r="AC73" s="83"/>
      <c r="AD73" s="374"/>
      <c r="AE73" s="688">
        <v>6</v>
      </c>
      <c r="AF73" s="689">
        <v>32</v>
      </c>
      <c r="AG73" s="689">
        <v>10</v>
      </c>
      <c r="AH73" s="694">
        <v>54</v>
      </c>
    </row>
    <row r="74" spans="1:34" s="75" customFormat="1" ht="12.75" customHeight="1" x14ac:dyDescent="0.2">
      <c r="A74" s="85" t="s">
        <v>307</v>
      </c>
      <c r="B74" s="584" t="s">
        <v>85</v>
      </c>
      <c r="C74" s="587"/>
      <c r="D74" s="588"/>
      <c r="E74" s="674">
        <v>8</v>
      </c>
      <c r="F74" s="500"/>
      <c r="G74" s="502"/>
      <c r="H74" s="589">
        <f>O74</f>
        <v>72</v>
      </c>
      <c r="I74" s="590"/>
      <c r="J74" s="506"/>
      <c r="K74" s="370">
        <f>O74</f>
        <v>72</v>
      </c>
      <c r="L74" s="69"/>
      <c r="M74" s="374">
        <f>O74</f>
        <v>72</v>
      </c>
      <c r="N74" s="506"/>
      <c r="O74" s="69">
        <f>AB74+Z74+AD74+AF74+AH74</f>
        <v>72</v>
      </c>
      <c r="P74" s="70"/>
      <c r="Q74" s="373"/>
      <c r="R74" s="83"/>
      <c r="S74" s="374"/>
      <c r="T74" s="506"/>
      <c r="U74" s="507"/>
      <c r="V74" s="508"/>
      <c r="W74" s="501"/>
      <c r="X74" s="582"/>
      <c r="Y74" s="83"/>
      <c r="Z74" s="70"/>
      <c r="AA74" s="373"/>
      <c r="AB74" s="83"/>
      <c r="AC74" s="83"/>
      <c r="AD74" s="374"/>
      <c r="AE74" s="688"/>
      <c r="AF74" s="689">
        <v>36</v>
      </c>
      <c r="AG74" s="689"/>
      <c r="AH74" s="690">
        <v>36</v>
      </c>
    </row>
    <row r="75" spans="1:34" s="75" customFormat="1" ht="12.75" customHeight="1" x14ac:dyDescent="0.2">
      <c r="A75" s="86" t="s">
        <v>308</v>
      </c>
      <c r="B75" s="591" t="s">
        <v>87</v>
      </c>
      <c r="C75" s="592"/>
      <c r="D75" s="485"/>
      <c r="E75" s="675">
        <v>8</v>
      </c>
      <c r="F75" s="81"/>
      <c r="G75" s="82"/>
      <c r="H75" s="593">
        <f>P75</f>
        <v>144</v>
      </c>
      <c r="I75" s="594"/>
      <c r="J75" s="197"/>
      <c r="K75" s="370">
        <f>P75</f>
        <v>144</v>
      </c>
      <c r="L75" s="117"/>
      <c r="M75" s="72">
        <f>P75</f>
        <v>144</v>
      </c>
      <c r="N75" s="197"/>
      <c r="O75" s="117"/>
      <c r="P75" s="116">
        <f>AD75+Z75+AF75+AH75</f>
        <v>144</v>
      </c>
      <c r="Q75" s="109"/>
      <c r="R75" s="103"/>
      <c r="S75" s="112"/>
      <c r="T75" s="197"/>
      <c r="U75" s="495"/>
      <c r="V75" s="486"/>
      <c r="W75" s="114"/>
      <c r="X75" s="582"/>
      <c r="Y75" s="115"/>
      <c r="Z75" s="116"/>
      <c r="AA75" s="389"/>
      <c r="AB75" s="582"/>
      <c r="AC75" s="115"/>
      <c r="AD75" s="374"/>
      <c r="AE75" s="691"/>
      <c r="AF75" s="692">
        <v>72</v>
      </c>
      <c r="AG75" s="692"/>
      <c r="AH75" s="693">
        <v>72</v>
      </c>
    </row>
    <row r="76" spans="1:34" s="75" customFormat="1" ht="12.75" customHeight="1" thickBot="1" x14ac:dyDescent="0.25">
      <c r="A76" s="561" t="s">
        <v>321</v>
      </c>
      <c r="B76" s="595" t="s">
        <v>205</v>
      </c>
      <c r="C76" s="616">
        <v>8</v>
      </c>
      <c r="D76" s="597"/>
      <c r="E76" s="520"/>
      <c r="F76" s="598"/>
      <c r="G76" s="599"/>
      <c r="H76" s="600">
        <f>Q76+R76+S76</f>
        <v>12</v>
      </c>
      <c r="I76" s="601">
        <v>0</v>
      </c>
      <c r="J76" s="602">
        <v>0</v>
      </c>
      <c r="K76" s="603">
        <f t="shared" ref="K76" si="47">M76</f>
        <v>0</v>
      </c>
      <c r="L76" s="604"/>
      <c r="M76" s="522"/>
      <c r="N76" s="605"/>
      <c r="O76" s="604"/>
      <c r="P76" s="606"/>
      <c r="Q76" s="607">
        <v>4</v>
      </c>
      <c r="R76" s="608">
        <v>2</v>
      </c>
      <c r="S76" s="609">
        <v>6</v>
      </c>
      <c r="T76" s="602"/>
      <c r="U76" s="610"/>
      <c r="V76" s="611"/>
      <c r="W76" s="612"/>
      <c r="X76" s="63"/>
      <c r="Y76" s="613"/>
      <c r="Z76" s="606"/>
      <c r="AA76" s="614"/>
      <c r="AB76" s="613"/>
      <c r="AC76" s="613"/>
      <c r="AD76" s="522"/>
      <c r="AE76" s="604"/>
      <c r="AF76" s="613"/>
      <c r="AG76" s="613"/>
      <c r="AH76" s="617"/>
    </row>
    <row r="77" spans="1:34" s="75" customFormat="1" ht="40.5" customHeight="1" thickBot="1" x14ac:dyDescent="0.25">
      <c r="A77" s="433" t="s">
        <v>309</v>
      </c>
      <c r="B77" s="460" t="s">
        <v>326</v>
      </c>
      <c r="C77" s="275">
        <v>1</v>
      </c>
      <c r="D77" s="276">
        <v>0</v>
      </c>
      <c r="E77" s="277">
        <v>3</v>
      </c>
      <c r="F77" s="278">
        <v>0</v>
      </c>
      <c r="G77" s="279">
        <v>0</v>
      </c>
      <c r="H77" s="280">
        <f>H78+H79+H80+H81</f>
        <v>262</v>
      </c>
      <c r="I77" s="280">
        <f t="shared" ref="I77:AH77" si="48">I78+I79+I80+I81</f>
        <v>10</v>
      </c>
      <c r="J77" s="280">
        <f t="shared" si="48"/>
        <v>216</v>
      </c>
      <c r="K77" s="280">
        <f t="shared" si="48"/>
        <v>226</v>
      </c>
      <c r="L77" s="280">
        <f t="shared" si="48"/>
        <v>20</v>
      </c>
      <c r="M77" s="280">
        <f t="shared" si="48"/>
        <v>196</v>
      </c>
      <c r="N77" s="280">
        <f t="shared" si="48"/>
        <v>0</v>
      </c>
      <c r="O77" s="280">
        <f t="shared" si="48"/>
        <v>72</v>
      </c>
      <c r="P77" s="280">
        <f t="shared" si="48"/>
        <v>72</v>
      </c>
      <c r="Q77" s="280">
        <f>Q78+Q79+Q80+Q81</f>
        <v>20</v>
      </c>
      <c r="R77" s="280">
        <f t="shared" si="48"/>
        <v>4</v>
      </c>
      <c r="S77" s="280">
        <f t="shared" si="48"/>
        <v>12</v>
      </c>
      <c r="T77" s="280">
        <f t="shared" si="48"/>
        <v>0</v>
      </c>
      <c r="U77" s="280">
        <f t="shared" si="48"/>
        <v>0</v>
      </c>
      <c r="V77" s="280">
        <f t="shared" si="48"/>
        <v>0</v>
      </c>
      <c r="W77" s="280">
        <f t="shared" si="48"/>
        <v>0</v>
      </c>
      <c r="X77" s="280">
        <f t="shared" si="48"/>
        <v>0</v>
      </c>
      <c r="Y77" s="280">
        <f>Y78+Y79+Y80+Y81</f>
        <v>10</v>
      </c>
      <c r="Z77" s="280">
        <f t="shared" si="48"/>
        <v>216</v>
      </c>
      <c r="AA77" s="280">
        <f t="shared" si="48"/>
        <v>0</v>
      </c>
      <c r="AB77" s="280">
        <f t="shared" si="48"/>
        <v>0</v>
      </c>
      <c r="AC77" s="280">
        <f t="shared" si="48"/>
        <v>0</v>
      </c>
      <c r="AD77" s="280">
        <f t="shared" si="48"/>
        <v>0</v>
      </c>
      <c r="AE77" s="280">
        <f t="shared" si="48"/>
        <v>0</v>
      </c>
      <c r="AF77" s="280">
        <f t="shared" si="48"/>
        <v>0</v>
      </c>
      <c r="AG77" s="280">
        <f t="shared" si="48"/>
        <v>0</v>
      </c>
      <c r="AH77" s="380">
        <f t="shared" si="48"/>
        <v>0</v>
      </c>
    </row>
    <row r="78" spans="1:34" s="75" customFormat="1" ht="39.75" customHeight="1" x14ac:dyDescent="0.2">
      <c r="A78" s="573" t="s">
        <v>310</v>
      </c>
      <c r="B78" s="574" t="s">
        <v>318</v>
      </c>
      <c r="C78" s="654">
        <v>4</v>
      </c>
      <c r="D78" s="576"/>
      <c r="E78" s="577"/>
      <c r="F78" s="89"/>
      <c r="G78" s="572"/>
      <c r="H78" s="370">
        <f>I78+Q78+R78+S78+J78</f>
        <v>94</v>
      </c>
      <c r="I78" s="158">
        <f>W78+Y78+AA78+AC78+AE78+AG78</f>
        <v>10</v>
      </c>
      <c r="J78" s="578">
        <f>X78+Z78+AB78+AD78+AF78+AH78</f>
        <v>72</v>
      </c>
      <c r="K78" s="370">
        <f>M78+L78+I78</f>
        <v>82</v>
      </c>
      <c r="L78" s="579">
        <v>20</v>
      </c>
      <c r="M78" s="374">
        <v>52</v>
      </c>
      <c r="N78" s="196"/>
      <c r="O78" s="69"/>
      <c r="P78" s="70"/>
      <c r="Q78" s="580">
        <v>4</v>
      </c>
      <c r="R78" s="218">
        <v>2</v>
      </c>
      <c r="S78" s="581">
        <v>6</v>
      </c>
      <c r="T78" s="506"/>
      <c r="U78" s="373"/>
      <c r="V78" s="374"/>
      <c r="W78" s="69"/>
      <c r="X78" s="582"/>
      <c r="Y78" s="689">
        <v>10</v>
      </c>
      <c r="Z78" s="694">
        <v>72</v>
      </c>
      <c r="AA78" s="373"/>
      <c r="AB78" s="83"/>
      <c r="AC78" s="83"/>
      <c r="AD78" s="374"/>
      <c r="AE78" s="69"/>
      <c r="AF78" s="83"/>
      <c r="AG78" s="83"/>
      <c r="AH78" s="70"/>
    </row>
    <row r="79" spans="1:34" s="75" customFormat="1" ht="12.75" customHeight="1" x14ac:dyDescent="0.2">
      <c r="A79" s="85" t="s">
        <v>311</v>
      </c>
      <c r="B79" s="584" t="s">
        <v>85</v>
      </c>
      <c r="C79" s="587"/>
      <c r="D79" s="588"/>
      <c r="E79" s="655">
        <v>4</v>
      </c>
      <c r="F79" s="500"/>
      <c r="G79" s="502"/>
      <c r="H79" s="370">
        <f t="shared" ref="H79:H80" si="49">I79+Q79+R79+S79+J79</f>
        <v>72</v>
      </c>
      <c r="I79" s="158">
        <f t="shared" ref="I79:I80" si="50">W79+Y79+AA79+AC79+AE79+AG79</f>
        <v>0</v>
      </c>
      <c r="J79" s="578">
        <f t="shared" ref="J79:J80" si="51">X79+AB79+Z79+AD79+AF79+AH79</f>
        <v>72</v>
      </c>
      <c r="K79" s="370">
        <f>O79</f>
        <v>72</v>
      </c>
      <c r="L79" s="69"/>
      <c r="M79" s="374">
        <f>O79</f>
        <v>72</v>
      </c>
      <c r="N79" s="506"/>
      <c r="O79" s="69">
        <f>X79+Z79+AB79+AD79+AF79+AH79</f>
        <v>72</v>
      </c>
      <c r="P79" s="70"/>
      <c r="Q79" s="373"/>
      <c r="R79" s="83"/>
      <c r="S79" s="374"/>
      <c r="T79" s="506"/>
      <c r="U79" s="507"/>
      <c r="V79" s="508"/>
      <c r="W79" s="501"/>
      <c r="X79" s="582"/>
      <c r="Y79" s="689"/>
      <c r="Z79" s="694">
        <v>72</v>
      </c>
      <c r="AA79" s="373"/>
      <c r="AB79" s="83"/>
      <c r="AC79" s="83"/>
      <c r="AD79" s="374"/>
      <c r="AE79" s="69"/>
      <c r="AF79" s="83"/>
      <c r="AG79" s="83"/>
      <c r="AH79" s="71"/>
    </row>
    <row r="80" spans="1:34" s="75" customFormat="1" ht="12.75" customHeight="1" x14ac:dyDescent="0.2">
      <c r="A80" s="86" t="s">
        <v>312</v>
      </c>
      <c r="B80" s="591" t="s">
        <v>87</v>
      </c>
      <c r="C80" s="592"/>
      <c r="D80" s="485"/>
      <c r="E80" s="656">
        <v>4</v>
      </c>
      <c r="F80" s="81"/>
      <c r="G80" s="82"/>
      <c r="H80" s="370">
        <f t="shared" si="49"/>
        <v>72</v>
      </c>
      <c r="I80" s="158">
        <f t="shared" si="50"/>
        <v>0</v>
      </c>
      <c r="J80" s="578">
        <f t="shared" si="51"/>
        <v>72</v>
      </c>
      <c r="K80" s="370">
        <f>P80</f>
        <v>72</v>
      </c>
      <c r="L80" s="117"/>
      <c r="M80" s="72">
        <f>P80</f>
        <v>72</v>
      </c>
      <c r="N80" s="197"/>
      <c r="O80" s="117"/>
      <c r="P80" s="116">
        <f>X80+AD80+Z80+AF80+AH80</f>
        <v>72</v>
      </c>
      <c r="Q80" s="109"/>
      <c r="R80" s="103"/>
      <c r="S80" s="112"/>
      <c r="T80" s="197"/>
      <c r="U80" s="495"/>
      <c r="V80" s="486"/>
      <c r="W80" s="114"/>
      <c r="X80" s="582"/>
      <c r="Y80" s="692"/>
      <c r="Z80" s="695">
        <v>72</v>
      </c>
      <c r="AA80" s="389"/>
      <c r="AB80" s="582"/>
      <c r="AC80" s="115"/>
      <c r="AD80" s="374"/>
      <c r="AE80" s="117"/>
      <c r="AF80" s="115"/>
      <c r="AG80" s="115"/>
      <c r="AH80" s="73"/>
    </row>
    <row r="81" spans="1:35" s="75" customFormat="1" ht="15.75" customHeight="1" thickBot="1" x14ac:dyDescent="0.25">
      <c r="A81" s="561" t="s">
        <v>313</v>
      </c>
      <c r="B81" s="595" t="s">
        <v>207</v>
      </c>
      <c r="C81" s="657">
        <v>4</v>
      </c>
      <c r="D81" s="597"/>
      <c r="E81" s="520"/>
      <c r="F81" s="598"/>
      <c r="G81" s="599"/>
      <c r="H81" s="370">
        <f>Q81+R81+S81</f>
        <v>24</v>
      </c>
      <c r="I81" s="601">
        <v>0</v>
      </c>
      <c r="J81" s="578"/>
      <c r="K81" s="603">
        <f t="shared" ref="K81" si="52">M81</f>
        <v>0</v>
      </c>
      <c r="L81" s="604"/>
      <c r="M81" s="522"/>
      <c r="N81" s="602"/>
      <c r="O81" s="604"/>
      <c r="P81" s="606"/>
      <c r="Q81" s="607">
        <v>16</v>
      </c>
      <c r="R81" s="608">
        <v>2</v>
      </c>
      <c r="S81" s="609">
        <v>6</v>
      </c>
      <c r="T81" s="602"/>
      <c r="U81" s="610"/>
      <c r="V81" s="611"/>
      <c r="W81" s="612"/>
      <c r="X81" s="63"/>
      <c r="Y81" s="696"/>
      <c r="Z81" s="697"/>
      <c r="AA81" s="614"/>
      <c r="AB81" s="613"/>
      <c r="AC81" s="613"/>
      <c r="AD81" s="522"/>
      <c r="AE81" s="604"/>
      <c r="AF81" s="613"/>
      <c r="AG81" s="613"/>
      <c r="AH81" s="617"/>
    </row>
    <row r="82" spans="1:35" s="79" customFormat="1" ht="24.75" customHeight="1" thickBot="1" x14ac:dyDescent="0.25">
      <c r="A82" s="355" t="s">
        <v>57</v>
      </c>
      <c r="B82" s="250" t="s">
        <v>10</v>
      </c>
      <c r="C82" s="248"/>
      <c r="D82" s="255"/>
      <c r="E82" s="249">
        <v>8</v>
      </c>
      <c r="F82" s="249"/>
      <c r="G82" s="256"/>
      <c r="H82" s="371">
        <v>144</v>
      </c>
      <c r="I82" s="257"/>
      <c r="J82" s="253">
        <v>144</v>
      </c>
      <c r="K82" s="252">
        <f>P82</f>
        <v>144</v>
      </c>
      <c r="L82" s="254"/>
      <c r="M82" s="251"/>
      <c r="N82" s="257"/>
      <c r="O82" s="258"/>
      <c r="P82" s="245">
        <v>144</v>
      </c>
      <c r="Q82" s="243"/>
      <c r="R82" s="244"/>
      <c r="S82" s="259"/>
      <c r="T82" s="260"/>
      <c r="U82" s="261"/>
      <c r="V82" s="262"/>
      <c r="W82" s="263"/>
      <c r="X82" s="264"/>
      <c r="Y82" s="264"/>
      <c r="Z82" s="265"/>
      <c r="AA82" s="266"/>
      <c r="AB82" s="244"/>
      <c r="AC82" s="244"/>
      <c r="AD82" s="245"/>
      <c r="AE82" s="243"/>
      <c r="AF82" s="244"/>
      <c r="AG82" s="244"/>
      <c r="AH82" s="245">
        <v>144</v>
      </c>
    </row>
    <row r="83" spans="1:35" s="79" customFormat="1" ht="12.75" thickBot="1" x14ac:dyDescent="0.25">
      <c r="A83" s="436" t="s">
        <v>58</v>
      </c>
      <c r="B83" s="437" t="s">
        <v>225</v>
      </c>
      <c r="C83" s="438"/>
      <c r="D83" s="439"/>
      <c r="E83" s="439"/>
      <c r="F83" s="439"/>
      <c r="G83" s="440"/>
      <c r="H83" s="441">
        <v>216</v>
      </c>
      <c r="I83" s="442"/>
      <c r="J83" s="441">
        <v>216</v>
      </c>
      <c r="K83" s="443"/>
      <c r="L83" s="444"/>
      <c r="M83" s="445"/>
      <c r="N83" s="446"/>
      <c r="O83" s="447"/>
      <c r="P83" s="448"/>
      <c r="Q83" s="449"/>
      <c r="R83" s="445"/>
      <c r="S83" s="450"/>
      <c r="T83" s="451">
        <v>216</v>
      </c>
      <c r="U83" s="447"/>
      <c r="V83" s="450"/>
      <c r="W83" s="452"/>
      <c r="X83" s="445"/>
      <c r="Y83" s="445"/>
      <c r="Z83" s="453"/>
      <c r="AA83" s="449"/>
      <c r="AB83" s="445"/>
      <c r="AC83" s="445"/>
      <c r="AD83" s="448"/>
      <c r="AE83" s="449"/>
      <c r="AF83" s="445"/>
      <c r="AG83" s="445"/>
      <c r="AH83" s="448">
        <v>216</v>
      </c>
    </row>
    <row r="84" spans="1:35" s="65" customFormat="1" ht="15" customHeight="1" thickBot="1" x14ac:dyDescent="0.25">
      <c r="A84" s="814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6"/>
      <c r="O84" s="826" t="s">
        <v>59</v>
      </c>
      <c r="P84" s="827"/>
      <c r="Q84" s="827"/>
      <c r="R84" s="827"/>
      <c r="S84" s="827"/>
      <c r="T84" s="828"/>
      <c r="U84" s="271">
        <f>U9</f>
        <v>612</v>
      </c>
      <c r="V84" s="271">
        <f t="shared" ref="V84:AH84" si="53">V9</f>
        <v>792</v>
      </c>
      <c r="W84" s="271">
        <f t="shared" si="53"/>
        <v>38</v>
      </c>
      <c r="X84" s="271">
        <f t="shared" si="53"/>
        <v>322</v>
      </c>
      <c r="Y84" s="271">
        <f t="shared" si="53"/>
        <v>56</v>
      </c>
      <c r="Z84" s="271">
        <f t="shared" si="53"/>
        <v>520</v>
      </c>
      <c r="AA84" s="271">
        <f t="shared" si="53"/>
        <v>32</v>
      </c>
      <c r="AB84" s="271">
        <f t="shared" si="53"/>
        <v>328</v>
      </c>
      <c r="AC84" s="271">
        <f t="shared" si="53"/>
        <v>42</v>
      </c>
      <c r="AD84" s="271">
        <f t="shared" si="53"/>
        <v>498</v>
      </c>
      <c r="AE84" s="271">
        <f t="shared" si="53"/>
        <v>46</v>
      </c>
      <c r="AF84" s="271">
        <f t="shared" si="53"/>
        <v>314</v>
      </c>
      <c r="AG84" s="271">
        <f t="shared" si="53"/>
        <v>44</v>
      </c>
      <c r="AH84" s="271">
        <f t="shared" si="53"/>
        <v>316</v>
      </c>
      <c r="AI84" s="67"/>
    </row>
    <row r="85" spans="1:35" s="65" customFormat="1" ht="15" customHeight="1" x14ac:dyDescent="0.2">
      <c r="A85" s="817"/>
      <c r="B85" s="818"/>
      <c r="C85" s="818"/>
      <c r="D85" s="818"/>
      <c r="E85" s="818"/>
      <c r="F85" s="818"/>
      <c r="G85" s="818"/>
      <c r="H85" s="818"/>
      <c r="I85" s="818"/>
      <c r="J85" s="818"/>
      <c r="K85" s="818"/>
      <c r="L85" s="818"/>
      <c r="M85" s="818"/>
      <c r="N85" s="819"/>
      <c r="O85" s="829" t="s">
        <v>60</v>
      </c>
      <c r="P85" s="830"/>
      <c r="Q85" s="830"/>
      <c r="R85" s="830"/>
      <c r="S85" s="830"/>
      <c r="T85" s="831"/>
      <c r="U85" s="196">
        <v>0</v>
      </c>
      <c r="V85" s="194">
        <v>72</v>
      </c>
      <c r="W85" s="385"/>
      <c r="X85" s="196">
        <v>36</v>
      </c>
      <c r="Y85" s="84"/>
      <c r="Z85" s="396">
        <v>72</v>
      </c>
      <c r="AA85" s="397"/>
      <c r="AB85" s="196">
        <v>36</v>
      </c>
      <c r="AC85" s="84"/>
      <c r="AD85" s="396">
        <v>72</v>
      </c>
      <c r="AE85" s="397"/>
      <c r="AF85" s="196">
        <v>36</v>
      </c>
      <c r="AG85" s="410"/>
      <c r="AH85" s="396">
        <v>36</v>
      </c>
    </row>
    <row r="86" spans="1:35" s="65" customFormat="1" ht="12" x14ac:dyDescent="0.2">
      <c r="A86" s="817"/>
      <c r="B86" s="818"/>
      <c r="C86" s="818"/>
      <c r="D86" s="818"/>
      <c r="E86" s="818"/>
      <c r="F86" s="818"/>
      <c r="G86" s="818"/>
      <c r="H86" s="818"/>
      <c r="I86" s="818"/>
      <c r="J86" s="818"/>
      <c r="K86" s="818"/>
      <c r="L86" s="818"/>
      <c r="M86" s="818"/>
      <c r="N86" s="819"/>
      <c r="O86" s="807" t="s">
        <v>61</v>
      </c>
      <c r="P86" s="808"/>
      <c r="Q86" s="808"/>
      <c r="R86" s="808"/>
      <c r="S86" s="808"/>
      <c r="T86" s="809"/>
      <c r="U86" s="197">
        <f>U57+U62+U69+U74+U79</f>
        <v>0</v>
      </c>
      <c r="V86" s="389">
        <f t="shared" ref="V86:AH86" si="54">V57+V62+V69+V74+V79</f>
        <v>0</v>
      </c>
      <c r="W86" s="386">
        <f t="shared" si="54"/>
        <v>0</v>
      </c>
      <c r="X86" s="197">
        <f>X57+X62+X69+X74+X79</f>
        <v>72</v>
      </c>
      <c r="Y86" s="87">
        <f t="shared" si="54"/>
        <v>0</v>
      </c>
      <c r="Z86" s="197">
        <f t="shared" si="54"/>
        <v>108</v>
      </c>
      <c r="AA86" s="386">
        <f t="shared" si="54"/>
        <v>0</v>
      </c>
      <c r="AB86" s="197">
        <f t="shared" si="54"/>
        <v>72</v>
      </c>
      <c r="AC86" s="87">
        <f t="shared" si="54"/>
        <v>0</v>
      </c>
      <c r="AD86" s="197">
        <f t="shared" si="54"/>
        <v>108</v>
      </c>
      <c r="AE86" s="386">
        <f t="shared" si="54"/>
        <v>0</v>
      </c>
      <c r="AF86" s="197">
        <f t="shared" si="54"/>
        <v>72</v>
      </c>
      <c r="AG86" s="87">
        <f t="shared" si="54"/>
        <v>0</v>
      </c>
      <c r="AH86" s="197">
        <f t="shared" si="54"/>
        <v>36</v>
      </c>
    </row>
    <row r="87" spans="1:35" s="65" customFormat="1" ht="24" customHeight="1" x14ac:dyDescent="0.2">
      <c r="A87" s="817"/>
      <c r="B87" s="818"/>
      <c r="C87" s="818"/>
      <c r="D87" s="818"/>
      <c r="E87" s="818"/>
      <c r="F87" s="818"/>
      <c r="G87" s="818"/>
      <c r="H87" s="818"/>
      <c r="I87" s="818"/>
      <c r="J87" s="818"/>
      <c r="K87" s="818"/>
      <c r="L87" s="818"/>
      <c r="M87" s="818"/>
      <c r="N87" s="819"/>
      <c r="O87" s="807" t="s">
        <v>180</v>
      </c>
      <c r="P87" s="808"/>
      <c r="Q87" s="808"/>
      <c r="R87" s="808"/>
      <c r="S87" s="808"/>
      <c r="T87" s="809"/>
      <c r="U87" s="197">
        <f>U58+U63+U70+U75+U80</f>
        <v>0</v>
      </c>
      <c r="V87" s="389">
        <f t="shared" ref="V87:AH87" si="55">V58+V63+V70+V75+V80</f>
        <v>0</v>
      </c>
      <c r="W87" s="386">
        <f t="shared" si="55"/>
        <v>0</v>
      </c>
      <c r="X87" s="197">
        <f>X58+X63+X70+X75+X80</f>
        <v>144</v>
      </c>
      <c r="Y87" s="87">
        <f t="shared" si="55"/>
        <v>0</v>
      </c>
      <c r="Z87" s="197">
        <f t="shared" si="55"/>
        <v>144</v>
      </c>
      <c r="AA87" s="386">
        <f t="shared" si="55"/>
        <v>0</v>
      </c>
      <c r="AB87" s="197">
        <f t="shared" si="55"/>
        <v>144</v>
      </c>
      <c r="AC87" s="87">
        <f t="shared" si="55"/>
        <v>0</v>
      </c>
      <c r="AD87" s="197">
        <f t="shared" si="55"/>
        <v>144</v>
      </c>
      <c r="AE87" s="386">
        <f t="shared" si="55"/>
        <v>0</v>
      </c>
      <c r="AF87" s="197">
        <f t="shared" si="55"/>
        <v>144</v>
      </c>
      <c r="AG87" s="87">
        <f t="shared" si="55"/>
        <v>0</v>
      </c>
      <c r="AH87" s="197">
        <f t="shared" si="55"/>
        <v>72</v>
      </c>
    </row>
    <row r="88" spans="1:35" s="65" customFormat="1" ht="15.75" customHeight="1" x14ac:dyDescent="0.2">
      <c r="A88" s="817"/>
      <c r="B88" s="818"/>
      <c r="C88" s="818"/>
      <c r="D88" s="818"/>
      <c r="E88" s="818"/>
      <c r="F88" s="818"/>
      <c r="G88" s="818"/>
      <c r="H88" s="818"/>
      <c r="I88" s="818"/>
      <c r="J88" s="818"/>
      <c r="K88" s="818"/>
      <c r="L88" s="818"/>
      <c r="M88" s="818"/>
      <c r="N88" s="819"/>
      <c r="O88" s="807" t="s">
        <v>181</v>
      </c>
      <c r="P88" s="808"/>
      <c r="Q88" s="808"/>
      <c r="R88" s="808"/>
      <c r="S88" s="808"/>
      <c r="T88" s="809"/>
      <c r="U88" s="197">
        <v>0</v>
      </c>
      <c r="V88" s="195">
        <v>0</v>
      </c>
      <c r="W88" s="386"/>
      <c r="X88" s="197">
        <v>0</v>
      </c>
      <c r="Y88" s="87"/>
      <c r="Z88" s="197">
        <v>0</v>
      </c>
      <c r="AA88" s="386"/>
      <c r="AB88" s="197">
        <v>0</v>
      </c>
      <c r="AC88" s="87"/>
      <c r="AD88" s="197">
        <v>0</v>
      </c>
      <c r="AE88" s="386"/>
      <c r="AF88" s="197">
        <v>0</v>
      </c>
      <c r="AG88" s="87"/>
      <c r="AH88" s="197">
        <f>AH82</f>
        <v>144</v>
      </c>
    </row>
    <row r="89" spans="1:35" s="65" customFormat="1" ht="12" x14ac:dyDescent="0.2">
      <c r="A89" s="817"/>
      <c r="B89" s="818"/>
      <c r="C89" s="818"/>
      <c r="D89" s="818"/>
      <c r="E89" s="818"/>
      <c r="F89" s="818"/>
      <c r="G89" s="818"/>
      <c r="H89" s="818"/>
      <c r="I89" s="818"/>
      <c r="J89" s="818"/>
      <c r="K89" s="818"/>
      <c r="L89" s="818"/>
      <c r="M89" s="818"/>
      <c r="N89" s="819"/>
      <c r="O89" s="807" t="s">
        <v>62</v>
      </c>
      <c r="P89" s="808"/>
      <c r="Q89" s="808"/>
      <c r="R89" s="808"/>
      <c r="S89" s="808"/>
      <c r="T89" s="809"/>
      <c r="U89" s="197">
        <v>0</v>
      </c>
      <c r="V89" s="401">
        <v>4</v>
      </c>
      <c r="W89" s="386"/>
      <c r="X89" s="390">
        <v>2</v>
      </c>
      <c r="Y89" s="393"/>
      <c r="Z89" s="413">
        <v>5</v>
      </c>
      <c r="AA89" s="398"/>
      <c r="AB89" s="417">
        <v>3</v>
      </c>
      <c r="AC89" s="406"/>
      <c r="AD89" s="422">
        <v>5</v>
      </c>
      <c r="AE89" s="409"/>
      <c r="AF89" s="427">
        <v>3</v>
      </c>
      <c r="AG89" s="411"/>
      <c r="AH89" s="431">
        <v>3</v>
      </c>
    </row>
    <row r="90" spans="1:35" s="65" customFormat="1" ht="12" x14ac:dyDescent="0.2">
      <c r="A90" s="817"/>
      <c r="B90" s="818"/>
      <c r="C90" s="818"/>
      <c r="D90" s="818"/>
      <c r="E90" s="818"/>
      <c r="F90" s="818"/>
      <c r="G90" s="818"/>
      <c r="H90" s="818"/>
      <c r="I90" s="818"/>
      <c r="J90" s="818"/>
      <c r="K90" s="818"/>
      <c r="L90" s="818"/>
      <c r="M90" s="818"/>
      <c r="N90" s="819"/>
      <c r="O90" s="807" t="s">
        <v>183</v>
      </c>
      <c r="P90" s="808"/>
      <c r="Q90" s="808"/>
      <c r="R90" s="808"/>
      <c r="S90" s="808"/>
      <c r="T90" s="809"/>
      <c r="U90" s="197">
        <v>1</v>
      </c>
      <c r="V90" s="401">
        <v>9</v>
      </c>
      <c r="W90" s="386"/>
      <c r="X90" s="390">
        <v>5</v>
      </c>
      <c r="Y90" s="393"/>
      <c r="Z90" s="413">
        <v>6</v>
      </c>
      <c r="AA90" s="398"/>
      <c r="AB90" s="417">
        <v>1</v>
      </c>
      <c r="AC90" s="406"/>
      <c r="AD90" s="422">
        <v>7</v>
      </c>
      <c r="AE90" s="409"/>
      <c r="AF90" s="427">
        <v>5</v>
      </c>
      <c r="AG90" s="411"/>
      <c r="AH90" s="431">
        <v>6</v>
      </c>
    </row>
    <row r="91" spans="1:35" s="65" customFormat="1" ht="12" x14ac:dyDescent="0.2">
      <c r="A91" s="817"/>
      <c r="B91" s="818"/>
      <c r="C91" s="818"/>
      <c r="D91" s="818"/>
      <c r="E91" s="818"/>
      <c r="F91" s="818"/>
      <c r="G91" s="818"/>
      <c r="H91" s="818"/>
      <c r="I91" s="818"/>
      <c r="J91" s="818"/>
      <c r="K91" s="818"/>
      <c r="L91" s="818"/>
      <c r="M91" s="818"/>
      <c r="N91" s="819"/>
      <c r="O91" s="841" t="s">
        <v>244</v>
      </c>
      <c r="P91" s="842"/>
      <c r="Q91" s="842"/>
      <c r="R91" s="842"/>
      <c r="S91" s="842"/>
      <c r="T91" s="843"/>
      <c r="U91" s="404"/>
      <c r="V91" s="402">
        <v>1</v>
      </c>
      <c r="W91" s="387"/>
      <c r="X91" s="391"/>
      <c r="Y91" s="394"/>
      <c r="Z91" s="414"/>
      <c r="AA91" s="399"/>
      <c r="AB91" s="418">
        <v>1</v>
      </c>
      <c r="AC91" s="407"/>
      <c r="AD91" s="408">
        <v>1</v>
      </c>
      <c r="AE91" s="399"/>
      <c r="AF91" s="424"/>
      <c r="AG91" s="394"/>
      <c r="AH91" s="429"/>
    </row>
    <row r="92" spans="1:35" s="65" customFormat="1" ht="15.75" customHeight="1" thickBot="1" x14ac:dyDescent="0.25">
      <c r="A92" s="820"/>
      <c r="B92" s="821"/>
      <c r="C92" s="821"/>
      <c r="D92" s="821"/>
      <c r="E92" s="821"/>
      <c r="F92" s="821"/>
      <c r="G92" s="821"/>
      <c r="H92" s="821"/>
      <c r="I92" s="821"/>
      <c r="J92" s="821"/>
      <c r="K92" s="821"/>
      <c r="L92" s="821"/>
      <c r="M92" s="821"/>
      <c r="N92" s="822"/>
      <c r="O92" s="823" t="s">
        <v>72</v>
      </c>
      <c r="P92" s="824"/>
      <c r="Q92" s="824"/>
      <c r="R92" s="824"/>
      <c r="S92" s="824"/>
      <c r="T92" s="825"/>
      <c r="U92" s="405">
        <v>3</v>
      </c>
      <c r="V92" s="403">
        <v>0</v>
      </c>
      <c r="W92" s="388"/>
      <c r="X92" s="392">
        <v>1</v>
      </c>
      <c r="Y92" s="395"/>
      <c r="Z92" s="415">
        <v>0</v>
      </c>
      <c r="AA92" s="400"/>
      <c r="AB92" s="419">
        <v>1</v>
      </c>
      <c r="AC92" s="395"/>
      <c r="AD92" s="423">
        <v>0</v>
      </c>
      <c r="AE92" s="400"/>
      <c r="AF92" s="428">
        <v>0</v>
      </c>
      <c r="AG92" s="395"/>
      <c r="AH92" s="432">
        <v>0</v>
      </c>
    </row>
    <row r="93" spans="1:35" x14ac:dyDescent="0.2">
      <c r="A93" s="769"/>
      <c r="B93" s="770"/>
      <c r="C93" s="770"/>
      <c r="D93" s="770"/>
      <c r="E93" s="770"/>
      <c r="F93" s="770"/>
      <c r="G93" s="770"/>
      <c r="H93" s="770"/>
      <c r="I93" s="770"/>
      <c r="J93" s="770"/>
      <c r="K93" s="770"/>
      <c r="L93" s="770"/>
      <c r="M93" s="770"/>
      <c r="N93" s="770"/>
      <c r="O93" s="770"/>
      <c r="P93" s="770"/>
      <c r="Q93" s="770"/>
      <c r="R93" s="770"/>
      <c r="S93" s="770"/>
      <c r="T93" s="770"/>
      <c r="U93" s="770"/>
      <c r="V93" s="770"/>
      <c r="W93" s="770"/>
      <c r="X93" s="770"/>
      <c r="Y93" s="770"/>
      <c r="Z93" s="770"/>
      <c r="AA93" s="770"/>
      <c r="AB93" s="770"/>
      <c r="AC93" s="770"/>
      <c r="AD93" s="770"/>
      <c r="AE93" s="92"/>
    </row>
    <row r="94" spans="1:35" x14ac:dyDescent="0.2">
      <c r="A94" s="769"/>
      <c r="B94" s="770"/>
      <c r="C94" s="770"/>
      <c r="D94" s="770"/>
      <c r="E94" s="770"/>
      <c r="F94" s="770"/>
      <c r="G94" s="770"/>
      <c r="H94" s="770"/>
      <c r="I94" s="770"/>
      <c r="J94" s="770"/>
      <c r="K94" s="770"/>
      <c r="L94" s="770"/>
      <c r="M94" s="770"/>
      <c r="N94" s="770"/>
      <c r="O94" s="770"/>
      <c r="P94" s="770"/>
      <c r="Q94" s="770"/>
      <c r="R94" s="770"/>
      <c r="S94" s="770"/>
      <c r="T94" s="770"/>
      <c r="U94" s="770"/>
      <c r="V94" s="770"/>
      <c r="W94" s="770"/>
      <c r="X94" s="770"/>
      <c r="Y94" s="770"/>
      <c r="Z94" s="770"/>
      <c r="AA94" s="770"/>
      <c r="AB94" s="770"/>
      <c r="AC94" s="770"/>
      <c r="AD94" s="770"/>
      <c r="AE94" s="92"/>
    </row>
    <row r="95" spans="1:35" x14ac:dyDescent="0.2">
      <c r="A95" s="769"/>
      <c r="B95" s="770"/>
      <c r="C95" s="770"/>
      <c r="D95" s="770"/>
      <c r="E95" s="770"/>
      <c r="F95" s="770"/>
      <c r="G95" s="770"/>
      <c r="H95" s="770"/>
      <c r="I95" s="770"/>
      <c r="J95" s="770"/>
      <c r="K95" s="770"/>
      <c r="L95" s="770"/>
      <c r="M95" s="770"/>
      <c r="N95" s="770"/>
      <c r="O95" s="770"/>
      <c r="P95" s="770"/>
      <c r="Q95" s="770"/>
      <c r="R95" s="770"/>
      <c r="S95" s="770"/>
      <c r="T95" s="770"/>
      <c r="U95" s="770"/>
      <c r="V95" s="770"/>
      <c r="W95" s="770"/>
      <c r="X95" s="770"/>
      <c r="Y95" s="770"/>
      <c r="Z95" s="770"/>
      <c r="AA95" s="770"/>
      <c r="AB95" s="770"/>
      <c r="AC95" s="770"/>
      <c r="AD95" s="770"/>
      <c r="AE95" s="92"/>
    </row>
    <row r="96" spans="1:35" x14ac:dyDescent="0.2">
      <c r="A96" s="769"/>
      <c r="B96" s="770"/>
      <c r="C96" s="770"/>
      <c r="D96" s="770"/>
      <c r="E96" s="770"/>
      <c r="F96" s="770"/>
      <c r="G96" s="770"/>
      <c r="H96" s="770"/>
      <c r="I96" s="770"/>
      <c r="J96" s="770"/>
      <c r="K96" s="770"/>
      <c r="L96" s="770"/>
      <c r="M96" s="770"/>
      <c r="N96" s="770"/>
      <c r="O96" s="770"/>
      <c r="P96" s="770"/>
      <c r="Q96" s="770"/>
      <c r="R96" s="770"/>
      <c r="S96" s="770"/>
      <c r="T96" s="770"/>
      <c r="U96" s="770"/>
      <c r="V96" s="770"/>
      <c r="W96" s="770"/>
      <c r="X96" s="770"/>
      <c r="Y96" s="770"/>
      <c r="Z96" s="770"/>
      <c r="AA96" s="770"/>
      <c r="AB96" s="770"/>
      <c r="AC96" s="770"/>
      <c r="AD96" s="770"/>
      <c r="AE96" s="92"/>
    </row>
    <row r="97" spans="1:31" x14ac:dyDescent="0.2">
      <c r="A97" s="769"/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770"/>
      <c r="O97" s="770"/>
      <c r="P97" s="770"/>
      <c r="Q97" s="770"/>
      <c r="R97" s="770"/>
      <c r="S97" s="770"/>
      <c r="T97" s="770"/>
      <c r="U97" s="770"/>
      <c r="V97" s="770"/>
      <c r="W97" s="770"/>
      <c r="X97" s="770"/>
      <c r="Y97" s="770"/>
      <c r="Z97" s="770"/>
      <c r="AA97" s="770"/>
      <c r="AB97" s="770"/>
      <c r="AC97" s="770"/>
      <c r="AD97" s="770"/>
      <c r="AE97" s="92"/>
    </row>
    <row r="98" spans="1:31" x14ac:dyDescent="0.2">
      <c r="A98" s="769"/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770"/>
      <c r="P98" s="770"/>
      <c r="Q98" s="770"/>
      <c r="R98" s="770"/>
      <c r="S98" s="770"/>
      <c r="T98" s="770"/>
      <c r="U98" s="770"/>
      <c r="V98" s="770"/>
      <c r="W98" s="770"/>
      <c r="X98" s="770"/>
      <c r="Y98" s="770"/>
      <c r="Z98" s="770"/>
      <c r="AA98" s="770"/>
      <c r="AB98" s="770"/>
      <c r="AC98" s="770"/>
      <c r="AD98" s="770"/>
      <c r="AE98" s="92"/>
    </row>
    <row r="99" spans="1:31" x14ac:dyDescent="0.2">
      <c r="A99" s="769"/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770"/>
      <c r="O99" s="770"/>
      <c r="P99" s="770"/>
      <c r="Q99" s="770"/>
      <c r="R99" s="770"/>
      <c r="S99" s="770"/>
      <c r="T99" s="770"/>
      <c r="U99" s="770"/>
      <c r="V99" s="770"/>
      <c r="W99" s="770"/>
      <c r="X99" s="770"/>
      <c r="Y99" s="770"/>
      <c r="Z99" s="770"/>
      <c r="AA99" s="770"/>
      <c r="AB99" s="770"/>
      <c r="AC99" s="770"/>
      <c r="AD99" s="770"/>
      <c r="AE99" s="92"/>
    </row>
    <row r="100" spans="1:31" x14ac:dyDescent="0.2">
      <c r="A100" s="769"/>
      <c r="B100" s="770"/>
      <c r="C100" s="770"/>
      <c r="D100" s="770"/>
      <c r="E100" s="770"/>
      <c r="F100" s="770"/>
      <c r="G100" s="770"/>
      <c r="H100" s="770"/>
      <c r="I100" s="770"/>
      <c r="J100" s="770"/>
      <c r="K100" s="770"/>
      <c r="L100" s="770"/>
      <c r="M100" s="770"/>
      <c r="N100" s="770"/>
      <c r="O100" s="770"/>
      <c r="P100" s="770"/>
      <c r="Q100" s="770"/>
      <c r="R100" s="770"/>
      <c r="S100" s="770"/>
      <c r="T100" s="770"/>
      <c r="U100" s="770"/>
      <c r="V100" s="770"/>
      <c r="W100" s="770"/>
      <c r="X100" s="770"/>
      <c r="Y100" s="770"/>
      <c r="Z100" s="770"/>
      <c r="AA100" s="770"/>
      <c r="AB100" s="770"/>
      <c r="AC100" s="770"/>
      <c r="AD100" s="770"/>
      <c r="AE100" s="92"/>
    </row>
    <row r="101" spans="1:31" x14ac:dyDescent="0.2">
      <c r="A101" s="769"/>
      <c r="B101" s="770"/>
      <c r="C101" s="770"/>
      <c r="D101" s="770"/>
      <c r="E101" s="770"/>
      <c r="F101" s="770"/>
      <c r="G101" s="770"/>
      <c r="H101" s="770"/>
      <c r="I101" s="770"/>
      <c r="J101" s="770"/>
      <c r="K101" s="770"/>
      <c r="L101" s="770"/>
      <c r="M101" s="770"/>
      <c r="N101" s="770"/>
      <c r="O101" s="770"/>
      <c r="P101" s="770"/>
      <c r="Q101" s="770"/>
      <c r="R101" s="770"/>
      <c r="S101" s="770"/>
      <c r="T101" s="770"/>
      <c r="U101" s="770"/>
      <c r="V101" s="770"/>
      <c r="W101" s="770"/>
      <c r="X101" s="770"/>
      <c r="Y101" s="770"/>
      <c r="Z101" s="770"/>
      <c r="AA101" s="770"/>
      <c r="AB101" s="770"/>
      <c r="AC101" s="770"/>
      <c r="AD101" s="770"/>
      <c r="AE101" s="92"/>
    </row>
    <row r="102" spans="1:31" x14ac:dyDescent="0.2">
      <c r="A102" s="769"/>
      <c r="B102" s="770"/>
      <c r="C102" s="770"/>
      <c r="D102" s="770"/>
      <c r="E102" s="770"/>
      <c r="F102" s="770"/>
      <c r="G102" s="770"/>
      <c r="H102" s="770"/>
      <c r="I102" s="770"/>
      <c r="J102" s="770"/>
      <c r="K102" s="770"/>
      <c r="L102" s="770"/>
      <c r="M102" s="770"/>
      <c r="N102" s="770"/>
      <c r="O102" s="770"/>
      <c r="P102" s="770"/>
      <c r="Q102" s="770"/>
      <c r="R102" s="770"/>
      <c r="S102" s="770"/>
      <c r="T102" s="770"/>
      <c r="U102" s="770"/>
      <c r="V102" s="770"/>
      <c r="W102" s="770"/>
      <c r="X102" s="770"/>
      <c r="Y102" s="770"/>
      <c r="Z102" s="770"/>
      <c r="AA102" s="770"/>
      <c r="AB102" s="770"/>
      <c r="AC102" s="770"/>
      <c r="AD102" s="770"/>
      <c r="AE102" s="92"/>
    </row>
    <row r="103" spans="1:31" x14ac:dyDescent="0.2">
      <c r="A103" s="769"/>
      <c r="B103" s="770"/>
      <c r="C103" s="770"/>
      <c r="D103" s="770"/>
      <c r="E103" s="770"/>
      <c r="F103" s="770"/>
      <c r="G103" s="770"/>
      <c r="H103" s="770"/>
      <c r="I103" s="770"/>
      <c r="J103" s="770"/>
      <c r="K103" s="770"/>
      <c r="L103" s="770"/>
      <c r="M103" s="770"/>
      <c r="N103" s="770"/>
      <c r="O103" s="770"/>
      <c r="P103" s="770"/>
      <c r="Q103" s="770"/>
      <c r="R103" s="770"/>
      <c r="S103" s="770"/>
      <c r="T103" s="770"/>
      <c r="U103" s="770"/>
      <c r="V103" s="770"/>
      <c r="W103" s="770"/>
      <c r="X103" s="770"/>
      <c r="Y103" s="770"/>
      <c r="Z103" s="770"/>
      <c r="AA103" s="770"/>
      <c r="AB103" s="770"/>
      <c r="AC103" s="770"/>
      <c r="AD103" s="770"/>
      <c r="AE103" s="92"/>
    </row>
    <row r="104" spans="1:31" x14ac:dyDescent="0.2">
      <c r="A104" s="92"/>
      <c r="B104" s="93"/>
      <c r="H104" s="91"/>
      <c r="I104" s="92"/>
      <c r="J104" s="91"/>
      <c r="M104" s="91"/>
      <c r="N104" s="92"/>
      <c r="O104" s="92"/>
      <c r="P104" s="91"/>
      <c r="Q104" s="91"/>
      <c r="R104" s="91"/>
      <c r="S104" s="92"/>
      <c r="T104" s="92"/>
      <c r="U104" s="95"/>
      <c r="V104" s="95"/>
    </row>
    <row r="105" spans="1:31" x14ac:dyDescent="0.2">
      <c r="A105" s="92"/>
      <c r="B105" s="93"/>
      <c r="H105" s="91"/>
      <c r="I105" s="92"/>
      <c r="J105" s="91"/>
      <c r="M105" s="91"/>
      <c r="N105" s="92"/>
      <c r="O105" s="92"/>
      <c r="P105" s="91"/>
      <c r="Q105" s="91"/>
      <c r="R105" s="91"/>
      <c r="S105" s="92"/>
      <c r="T105" s="92"/>
      <c r="U105" s="95"/>
      <c r="V105" s="95"/>
    </row>
    <row r="106" spans="1:31" x14ac:dyDescent="0.2">
      <c r="A106" s="92"/>
      <c r="B106" s="93"/>
      <c r="H106" s="91"/>
      <c r="I106" s="92"/>
      <c r="J106" s="91"/>
      <c r="M106" s="91"/>
      <c r="N106" s="92"/>
      <c r="O106" s="92"/>
      <c r="P106" s="91"/>
      <c r="Q106" s="91"/>
      <c r="R106" s="91"/>
      <c r="S106" s="92"/>
      <c r="T106" s="92"/>
      <c r="U106" s="95"/>
      <c r="V106" s="95"/>
    </row>
    <row r="107" spans="1:31" x14ac:dyDescent="0.2">
      <c r="A107" s="92"/>
      <c r="B107" s="93"/>
      <c r="H107" s="91"/>
      <c r="I107" s="92"/>
      <c r="J107" s="91"/>
      <c r="M107" s="91"/>
      <c r="N107" s="92"/>
      <c r="O107" s="92"/>
      <c r="P107" s="91"/>
      <c r="Q107" s="91"/>
      <c r="R107" s="91"/>
      <c r="S107" s="92"/>
      <c r="T107" s="92"/>
      <c r="U107" s="95"/>
      <c r="V107" s="95"/>
    </row>
    <row r="108" spans="1:31" x14ac:dyDescent="0.2">
      <c r="A108" s="92"/>
      <c r="B108" s="93"/>
      <c r="H108" s="91"/>
      <c r="I108" s="92"/>
      <c r="J108" s="91"/>
      <c r="M108" s="91"/>
      <c r="N108" s="92"/>
      <c r="O108" s="92"/>
      <c r="P108" s="91"/>
      <c r="Q108" s="91"/>
      <c r="R108" s="91"/>
      <c r="S108" s="92"/>
      <c r="T108" s="92"/>
      <c r="U108" s="95"/>
      <c r="V108" s="95"/>
    </row>
    <row r="109" spans="1:31" x14ac:dyDescent="0.2">
      <c r="A109" s="92"/>
      <c r="B109" s="93"/>
      <c r="H109" s="91"/>
      <c r="I109" s="92"/>
      <c r="J109" s="91"/>
      <c r="M109" s="91"/>
      <c r="N109" s="92"/>
      <c r="O109" s="92"/>
      <c r="P109" s="91"/>
      <c r="Q109" s="91"/>
      <c r="R109" s="91"/>
      <c r="S109" s="92"/>
      <c r="T109" s="92"/>
      <c r="U109" s="95"/>
      <c r="V109" s="95"/>
    </row>
    <row r="110" spans="1:31" x14ac:dyDescent="0.2">
      <c r="A110" s="92"/>
      <c r="B110" s="93"/>
      <c r="H110" s="91"/>
      <c r="I110" s="92"/>
      <c r="J110" s="91"/>
      <c r="M110" s="91"/>
      <c r="N110" s="92"/>
      <c r="O110" s="92"/>
      <c r="P110" s="91"/>
      <c r="Q110" s="91"/>
      <c r="R110" s="91"/>
      <c r="S110" s="92"/>
      <c r="T110" s="92"/>
      <c r="U110" s="95"/>
      <c r="V110" s="95"/>
    </row>
    <row r="111" spans="1:31" x14ac:dyDescent="0.2">
      <c r="A111" s="92"/>
      <c r="B111" s="93"/>
      <c r="H111" s="91"/>
      <c r="I111" s="92"/>
      <c r="J111" s="91"/>
      <c r="M111" s="91"/>
      <c r="N111" s="92"/>
      <c r="O111" s="92"/>
      <c r="P111" s="91"/>
      <c r="Q111" s="91"/>
      <c r="R111" s="91"/>
      <c r="S111" s="92"/>
      <c r="T111" s="92"/>
      <c r="U111" s="95"/>
      <c r="V111" s="95"/>
    </row>
    <row r="112" spans="1:31" x14ac:dyDescent="0.2">
      <c r="A112" s="92"/>
      <c r="B112" s="93"/>
      <c r="H112" s="91"/>
      <c r="I112" s="92"/>
      <c r="J112" s="91"/>
      <c r="M112" s="91"/>
      <c r="N112" s="92"/>
      <c r="O112" s="92"/>
      <c r="P112" s="91"/>
      <c r="Q112" s="91"/>
      <c r="R112" s="91"/>
      <c r="S112" s="92"/>
      <c r="T112" s="92"/>
      <c r="U112" s="95"/>
      <c r="V112" s="95"/>
    </row>
    <row r="113" spans="1:22" x14ac:dyDescent="0.2">
      <c r="A113" s="92"/>
      <c r="B113" s="93"/>
      <c r="H113" s="91"/>
      <c r="I113" s="92"/>
      <c r="J113" s="91"/>
      <c r="M113" s="91"/>
      <c r="N113" s="92"/>
      <c r="O113" s="92"/>
      <c r="P113" s="91"/>
      <c r="Q113" s="91"/>
      <c r="R113" s="91"/>
      <c r="S113" s="92"/>
      <c r="T113" s="92"/>
      <c r="U113" s="95"/>
      <c r="V113" s="95"/>
    </row>
    <row r="114" spans="1:22" x14ac:dyDescent="0.2">
      <c r="A114" s="92"/>
      <c r="B114" s="93"/>
      <c r="H114" s="91"/>
      <c r="I114" s="92"/>
      <c r="J114" s="91"/>
      <c r="M114" s="91"/>
      <c r="N114" s="92"/>
      <c r="O114" s="92"/>
      <c r="P114" s="91"/>
      <c r="Q114" s="91"/>
      <c r="R114" s="91"/>
      <c r="S114" s="92"/>
      <c r="T114" s="92"/>
      <c r="U114" s="95"/>
      <c r="V114" s="95"/>
    </row>
    <row r="115" spans="1:22" x14ac:dyDescent="0.2">
      <c r="A115" s="92"/>
      <c r="B115" s="93"/>
      <c r="H115" s="91"/>
      <c r="I115" s="92"/>
      <c r="J115" s="91"/>
      <c r="M115" s="91"/>
      <c r="N115" s="92"/>
      <c r="O115" s="92"/>
      <c r="P115" s="91"/>
      <c r="Q115" s="91"/>
      <c r="R115" s="91"/>
      <c r="S115" s="92"/>
      <c r="T115" s="92"/>
      <c r="U115" s="95"/>
      <c r="V115" s="95"/>
    </row>
    <row r="116" spans="1:22" x14ac:dyDescent="0.2">
      <c r="A116" s="92"/>
      <c r="B116" s="93"/>
      <c r="H116" s="91"/>
      <c r="I116" s="92"/>
      <c r="J116" s="91"/>
      <c r="M116" s="91"/>
      <c r="N116" s="92"/>
      <c r="O116" s="92"/>
      <c r="P116" s="91"/>
      <c r="Q116" s="91"/>
      <c r="R116" s="91"/>
      <c r="S116" s="92"/>
      <c r="T116" s="92"/>
      <c r="U116" s="95"/>
      <c r="V116" s="95"/>
    </row>
    <row r="117" spans="1:22" x14ac:dyDescent="0.2">
      <c r="A117" s="92"/>
      <c r="B117" s="93"/>
      <c r="H117" s="91"/>
      <c r="I117" s="92"/>
      <c r="J117" s="91"/>
      <c r="M117" s="91"/>
      <c r="N117" s="92"/>
      <c r="O117" s="92"/>
      <c r="P117" s="91"/>
      <c r="Q117" s="91"/>
      <c r="R117" s="91"/>
      <c r="S117" s="92"/>
      <c r="T117" s="92"/>
      <c r="U117" s="95"/>
      <c r="V117" s="95"/>
    </row>
    <row r="118" spans="1:22" x14ac:dyDescent="0.2">
      <c r="A118" s="92"/>
      <c r="B118" s="93"/>
      <c r="H118" s="91"/>
      <c r="I118" s="92"/>
      <c r="J118" s="91"/>
      <c r="M118" s="91"/>
      <c r="N118" s="92"/>
      <c r="O118" s="92"/>
      <c r="P118" s="91"/>
      <c r="Q118" s="91"/>
      <c r="R118" s="91"/>
      <c r="S118" s="92"/>
      <c r="T118" s="92"/>
      <c r="U118" s="95"/>
      <c r="V118" s="95"/>
    </row>
    <row r="119" spans="1:22" x14ac:dyDescent="0.2">
      <c r="A119" s="92"/>
      <c r="B119" s="93"/>
      <c r="H119" s="91"/>
      <c r="I119" s="92"/>
      <c r="J119" s="91"/>
      <c r="M119" s="91"/>
      <c r="N119" s="92"/>
      <c r="O119" s="92"/>
      <c r="P119" s="91"/>
      <c r="Q119" s="91"/>
      <c r="R119" s="91"/>
      <c r="S119" s="92"/>
      <c r="T119" s="92"/>
      <c r="U119" s="95"/>
      <c r="V119" s="95"/>
    </row>
    <row r="120" spans="1:22" x14ac:dyDescent="0.2">
      <c r="A120" s="92"/>
      <c r="B120" s="93"/>
      <c r="H120" s="91"/>
      <c r="I120" s="92"/>
      <c r="J120" s="91"/>
      <c r="M120" s="91"/>
      <c r="N120" s="92"/>
      <c r="O120" s="92"/>
      <c r="P120" s="91"/>
      <c r="Q120" s="91"/>
      <c r="R120" s="91"/>
      <c r="S120" s="92"/>
      <c r="T120" s="92"/>
      <c r="U120" s="95"/>
      <c r="V120" s="95"/>
    </row>
    <row r="121" spans="1:22" x14ac:dyDescent="0.2">
      <c r="A121" s="92"/>
      <c r="B121" s="93"/>
      <c r="H121" s="91"/>
      <c r="I121" s="92"/>
      <c r="J121" s="91"/>
      <c r="M121" s="91"/>
      <c r="N121" s="92"/>
      <c r="O121" s="92"/>
      <c r="P121" s="91"/>
      <c r="Q121" s="91"/>
      <c r="R121" s="91"/>
      <c r="S121" s="92"/>
      <c r="T121" s="92"/>
      <c r="U121" s="95"/>
      <c r="V121" s="95"/>
    </row>
    <row r="122" spans="1:22" x14ac:dyDescent="0.2">
      <c r="A122" s="92"/>
      <c r="B122" s="93"/>
      <c r="H122" s="91"/>
      <c r="I122" s="92"/>
      <c r="J122" s="91"/>
      <c r="M122" s="91"/>
      <c r="N122" s="92"/>
      <c r="O122" s="92"/>
      <c r="P122" s="91"/>
      <c r="Q122" s="91"/>
      <c r="R122" s="91"/>
      <c r="S122" s="92"/>
      <c r="T122" s="92"/>
      <c r="U122" s="95"/>
      <c r="V122" s="95"/>
    </row>
    <row r="123" spans="1:22" x14ac:dyDescent="0.2">
      <c r="A123" s="92"/>
      <c r="B123" s="93"/>
      <c r="H123" s="91"/>
      <c r="I123" s="92"/>
      <c r="J123" s="91"/>
      <c r="M123" s="91"/>
      <c r="N123" s="92"/>
      <c r="O123" s="92"/>
      <c r="P123" s="91"/>
      <c r="Q123" s="91"/>
      <c r="R123" s="91"/>
      <c r="S123" s="92"/>
      <c r="T123" s="92"/>
      <c r="U123" s="95"/>
      <c r="V123" s="95"/>
    </row>
    <row r="124" spans="1:22" x14ac:dyDescent="0.2">
      <c r="A124" s="92"/>
      <c r="B124" s="93"/>
      <c r="H124" s="91"/>
      <c r="I124" s="92"/>
      <c r="J124" s="91"/>
      <c r="M124" s="91"/>
      <c r="N124" s="92"/>
      <c r="O124" s="92"/>
      <c r="P124" s="91"/>
      <c r="Q124" s="91"/>
      <c r="R124" s="91"/>
      <c r="S124" s="92"/>
      <c r="T124" s="92"/>
      <c r="U124" s="95"/>
      <c r="V124" s="95"/>
    </row>
    <row r="125" spans="1:22" x14ac:dyDescent="0.2">
      <c r="A125" s="92"/>
      <c r="B125" s="93"/>
      <c r="H125" s="91"/>
      <c r="I125" s="92"/>
      <c r="J125" s="91"/>
      <c r="M125" s="91"/>
      <c r="N125" s="92"/>
      <c r="O125" s="92"/>
      <c r="P125" s="91"/>
      <c r="Q125" s="91"/>
      <c r="R125" s="91"/>
      <c r="S125" s="92"/>
      <c r="T125" s="92"/>
      <c r="U125" s="95"/>
      <c r="V125" s="95"/>
    </row>
    <row r="126" spans="1:22" x14ac:dyDescent="0.2">
      <c r="A126" s="92"/>
      <c r="B126" s="93"/>
      <c r="H126" s="91"/>
      <c r="I126" s="92"/>
      <c r="J126" s="91"/>
      <c r="M126" s="91"/>
      <c r="N126" s="92"/>
      <c r="O126" s="92"/>
      <c r="P126" s="91"/>
      <c r="Q126" s="91"/>
      <c r="R126" s="91"/>
      <c r="S126" s="92"/>
      <c r="T126" s="92"/>
      <c r="U126" s="95"/>
      <c r="V126" s="95"/>
    </row>
    <row r="127" spans="1:22" x14ac:dyDescent="0.2">
      <c r="A127" s="92"/>
      <c r="B127" s="93"/>
      <c r="H127" s="91"/>
      <c r="I127" s="92"/>
      <c r="J127" s="91"/>
      <c r="M127" s="91"/>
      <c r="N127" s="92"/>
      <c r="O127" s="92"/>
      <c r="P127" s="91"/>
      <c r="Q127" s="91"/>
      <c r="R127" s="91"/>
      <c r="S127" s="92"/>
      <c r="T127" s="92"/>
      <c r="U127" s="95"/>
      <c r="V127" s="95"/>
    </row>
    <row r="128" spans="1:22" x14ac:dyDescent="0.2">
      <c r="A128" s="92"/>
      <c r="B128" s="93"/>
      <c r="H128" s="91"/>
      <c r="I128" s="92"/>
      <c r="J128" s="91"/>
      <c r="M128" s="91"/>
      <c r="N128" s="92"/>
      <c r="O128" s="92"/>
      <c r="P128" s="91"/>
      <c r="Q128" s="91"/>
      <c r="R128" s="91"/>
      <c r="S128" s="92"/>
      <c r="T128" s="92"/>
      <c r="U128" s="95"/>
      <c r="V128" s="95"/>
    </row>
    <row r="129" spans="1:22" x14ac:dyDescent="0.2">
      <c r="A129" s="92"/>
      <c r="B129" s="93"/>
      <c r="H129" s="91"/>
      <c r="I129" s="92"/>
      <c r="J129" s="91"/>
      <c r="M129" s="91"/>
      <c r="N129" s="92"/>
      <c r="O129" s="92"/>
      <c r="P129" s="91"/>
      <c r="Q129" s="91"/>
      <c r="R129" s="91"/>
      <c r="S129" s="92"/>
      <c r="T129" s="92"/>
      <c r="U129" s="95"/>
      <c r="V129" s="95"/>
    </row>
    <row r="130" spans="1:22" x14ac:dyDescent="0.2">
      <c r="A130" s="92"/>
      <c r="B130" s="93"/>
      <c r="H130" s="91"/>
      <c r="I130" s="92"/>
      <c r="J130" s="91"/>
      <c r="M130" s="91"/>
      <c r="N130" s="92"/>
      <c r="O130" s="92"/>
      <c r="P130" s="91"/>
      <c r="Q130" s="91"/>
      <c r="R130" s="91"/>
      <c r="S130" s="92"/>
      <c r="T130" s="92"/>
      <c r="U130" s="95"/>
      <c r="V130" s="95"/>
    </row>
    <row r="131" spans="1:22" x14ac:dyDescent="0.2">
      <c r="A131" s="92"/>
      <c r="B131" s="93"/>
      <c r="H131" s="91"/>
      <c r="I131" s="92"/>
      <c r="J131" s="91"/>
      <c r="M131" s="91"/>
      <c r="N131" s="92"/>
      <c r="O131" s="92"/>
      <c r="P131" s="91"/>
      <c r="Q131" s="91"/>
      <c r="R131" s="91"/>
      <c r="S131" s="92"/>
      <c r="T131" s="92"/>
      <c r="U131" s="95"/>
      <c r="V131" s="95"/>
    </row>
    <row r="132" spans="1:22" x14ac:dyDescent="0.2">
      <c r="A132" s="92"/>
      <c r="B132" s="93"/>
      <c r="H132" s="91"/>
      <c r="I132" s="92"/>
      <c r="J132" s="91"/>
      <c r="M132" s="91"/>
      <c r="N132" s="92"/>
      <c r="O132" s="92"/>
      <c r="P132" s="91"/>
      <c r="Q132" s="91"/>
      <c r="R132" s="91"/>
      <c r="S132" s="92"/>
      <c r="T132" s="92"/>
      <c r="U132" s="95"/>
      <c r="V132" s="95"/>
    </row>
    <row r="133" spans="1:22" x14ac:dyDescent="0.2">
      <c r="A133" s="92"/>
      <c r="B133" s="93"/>
      <c r="H133" s="91"/>
      <c r="I133" s="92"/>
      <c r="J133" s="91"/>
      <c r="M133" s="91"/>
      <c r="N133" s="92"/>
      <c r="O133" s="92"/>
      <c r="P133" s="91"/>
      <c r="Q133" s="91"/>
      <c r="R133" s="91"/>
      <c r="S133" s="92"/>
      <c r="T133" s="92"/>
      <c r="U133" s="95"/>
      <c r="V133" s="95"/>
    </row>
    <row r="134" spans="1:22" x14ac:dyDescent="0.2">
      <c r="A134" s="92"/>
      <c r="B134" s="93"/>
      <c r="H134" s="91"/>
      <c r="I134" s="92"/>
      <c r="J134" s="91"/>
      <c r="M134" s="91"/>
      <c r="N134" s="92"/>
      <c r="O134" s="92"/>
      <c r="P134" s="91"/>
      <c r="Q134" s="91"/>
      <c r="R134" s="91"/>
      <c r="S134" s="92"/>
      <c r="T134" s="92"/>
      <c r="U134" s="95"/>
      <c r="V134" s="95"/>
    </row>
    <row r="135" spans="1:22" x14ac:dyDescent="0.2">
      <c r="A135" s="92"/>
      <c r="B135" s="93"/>
      <c r="H135" s="91"/>
      <c r="I135" s="92"/>
      <c r="J135" s="91"/>
      <c r="M135" s="91"/>
      <c r="N135" s="92"/>
      <c r="O135" s="92"/>
      <c r="P135" s="91"/>
      <c r="Q135" s="91"/>
      <c r="R135" s="91"/>
      <c r="S135" s="92"/>
      <c r="T135" s="92"/>
      <c r="U135" s="95"/>
      <c r="V135" s="95"/>
    </row>
    <row r="136" spans="1:22" x14ac:dyDescent="0.2">
      <c r="A136" s="92"/>
      <c r="B136" s="93"/>
      <c r="H136" s="91"/>
      <c r="I136" s="92"/>
      <c r="J136" s="91"/>
      <c r="M136" s="91"/>
      <c r="N136" s="92"/>
      <c r="O136" s="92"/>
      <c r="P136" s="91"/>
      <c r="Q136" s="91"/>
      <c r="R136" s="91"/>
      <c r="S136" s="92"/>
      <c r="T136" s="92"/>
      <c r="U136" s="95"/>
      <c r="V136" s="95"/>
    </row>
    <row r="137" spans="1:22" x14ac:dyDescent="0.2">
      <c r="A137" s="92"/>
      <c r="B137" s="93"/>
      <c r="H137" s="91"/>
      <c r="I137" s="92"/>
      <c r="J137" s="91"/>
      <c r="M137" s="91"/>
      <c r="N137" s="92"/>
      <c r="O137" s="92"/>
      <c r="P137" s="91"/>
      <c r="Q137" s="91"/>
      <c r="R137" s="91"/>
      <c r="S137" s="92"/>
      <c r="T137" s="92"/>
      <c r="U137" s="95"/>
      <c r="V137" s="95"/>
    </row>
    <row r="138" spans="1:22" x14ac:dyDescent="0.2">
      <c r="A138" s="92"/>
      <c r="B138" s="93"/>
      <c r="H138" s="91"/>
      <c r="I138" s="92"/>
      <c r="J138" s="91"/>
      <c r="M138" s="91"/>
      <c r="N138" s="92"/>
      <c r="O138" s="92"/>
      <c r="P138" s="91"/>
      <c r="Q138" s="91"/>
      <c r="R138" s="91"/>
      <c r="S138" s="92"/>
      <c r="T138" s="92"/>
      <c r="U138" s="95"/>
      <c r="V138" s="95"/>
    </row>
  </sheetData>
  <mergeCells count="29">
    <mergeCell ref="J5:J6"/>
    <mergeCell ref="O5:P5"/>
    <mergeCell ref="A84:N92"/>
    <mergeCell ref="O90:T90"/>
    <mergeCell ref="O92:T92"/>
    <mergeCell ref="O84:T84"/>
    <mergeCell ref="O85:T85"/>
    <mergeCell ref="O86:T86"/>
    <mergeCell ref="T4:T6"/>
    <mergeCell ref="O88:T88"/>
    <mergeCell ref="Q4:S5"/>
    <mergeCell ref="K5:N5"/>
    <mergeCell ref="O91:T91"/>
    <mergeCell ref="A93:AD103"/>
    <mergeCell ref="W5:Z5"/>
    <mergeCell ref="AA5:AD5"/>
    <mergeCell ref="AE5:AH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7:T87"/>
    <mergeCell ref="O89:T89"/>
  </mergeCells>
  <pageMargins left="0.19685039370078741" right="0.19685039370078741" top="0.19685039370078741" bottom="0" header="0.19685039370078741" footer="0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2026-03-10T11:22:59Z</cp:lastPrinted>
  <dcterms:created xsi:type="dcterms:W3CDTF">2011-05-05T04:03:53Z</dcterms:created>
  <dcterms:modified xsi:type="dcterms:W3CDTF">2026-04-24T11:58:38Z</dcterms:modified>
</cp:coreProperties>
</file>