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.shchukina\Desktop\Методист\38.02.03 Операционная деятельность в логистике\2024\"/>
    </mc:Choice>
  </mc:AlternateContent>
  <xr:revisionPtr revIDLastSave="0" documentId="13_ncr:1_{4AC00FEA-DE1F-4216-8F3F-918F9EC699B0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2" r:id="rId1"/>
    <sheet name="КУГ" sheetId="3" r:id="rId2"/>
    <sheet name="УП" sheetId="1" r:id="rId3"/>
  </sheets>
  <definedNames>
    <definedName name="_xlnm.Print_Area" localSheetId="2">УП!$A$3:$AA$97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93" i="1" l="1"/>
  <c r="V92" i="1"/>
  <c r="W92" i="1"/>
  <c r="Y92" i="1"/>
  <c r="Z92" i="1"/>
  <c r="U92" i="1"/>
  <c r="V91" i="1"/>
  <c r="W91" i="1"/>
  <c r="Y91" i="1"/>
  <c r="Z91" i="1"/>
  <c r="U91" i="1"/>
  <c r="L9" i="1" l="1"/>
  <c r="M9" i="1"/>
  <c r="N9" i="1"/>
  <c r="L27" i="1"/>
  <c r="M27" i="1"/>
  <c r="N27" i="1"/>
  <c r="O27" i="1"/>
  <c r="N32" i="1"/>
  <c r="L49" i="1"/>
  <c r="M49" i="1"/>
  <c r="N49" i="1"/>
  <c r="L55" i="1"/>
  <c r="M55" i="1"/>
  <c r="N55" i="1"/>
  <c r="L61" i="1"/>
  <c r="M61" i="1"/>
  <c r="N61" i="1"/>
  <c r="L67" i="1"/>
  <c r="M67" i="1"/>
  <c r="N67" i="1"/>
  <c r="M73" i="1"/>
  <c r="N73" i="1"/>
  <c r="I73" i="1"/>
  <c r="O73" i="1"/>
  <c r="P73" i="1"/>
  <c r="Q73" i="1"/>
  <c r="R73" i="1"/>
  <c r="S73" i="1"/>
  <c r="T73" i="1"/>
  <c r="U73" i="1"/>
  <c r="V73" i="1"/>
  <c r="W73" i="1"/>
  <c r="Z73" i="1"/>
  <c r="I67" i="1"/>
  <c r="O67" i="1"/>
  <c r="Q67" i="1"/>
  <c r="R67" i="1"/>
  <c r="S67" i="1"/>
  <c r="T67" i="1"/>
  <c r="U67" i="1"/>
  <c r="V67" i="1"/>
  <c r="W67" i="1"/>
  <c r="X67" i="1"/>
  <c r="Y67" i="1"/>
  <c r="Z67" i="1"/>
  <c r="I61" i="1"/>
  <c r="O61" i="1"/>
  <c r="P61" i="1"/>
  <c r="Q61" i="1"/>
  <c r="R61" i="1"/>
  <c r="S61" i="1"/>
  <c r="T61" i="1"/>
  <c r="U61" i="1"/>
  <c r="V61" i="1"/>
  <c r="W61" i="1"/>
  <c r="X61" i="1"/>
  <c r="Y61" i="1"/>
  <c r="Z61" i="1"/>
  <c r="I55" i="1"/>
  <c r="J55" i="1"/>
  <c r="O55" i="1"/>
  <c r="P55" i="1"/>
  <c r="Q55" i="1"/>
  <c r="R55" i="1"/>
  <c r="S55" i="1"/>
  <c r="T55" i="1"/>
  <c r="U55" i="1"/>
  <c r="V55" i="1"/>
  <c r="W55" i="1"/>
  <c r="X55" i="1"/>
  <c r="Y55" i="1"/>
  <c r="Z55" i="1"/>
  <c r="H52" i="1"/>
  <c r="H53" i="1"/>
  <c r="H54" i="1"/>
  <c r="H75" i="1"/>
  <c r="H76" i="1"/>
  <c r="H77" i="1"/>
  <c r="H70" i="1"/>
  <c r="H72" i="1"/>
  <c r="H64" i="1"/>
  <c r="H66" i="1"/>
  <c r="H58" i="1"/>
  <c r="H59" i="1"/>
  <c r="H60" i="1"/>
  <c r="N48" i="1" l="1"/>
  <c r="N83" i="1" s="1"/>
  <c r="H55" i="1" l="1"/>
  <c r="I49" i="1"/>
  <c r="R9" i="1"/>
  <c r="S9" i="1"/>
  <c r="Q9" i="1"/>
  <c r="J85" i="1"/>
  <c r="H49" i="1"/>
  <c r="J33" i="1"/>
  <c r="H33" i="1" s="1"/>
  <c r="J36" i="1"/>
  <c r="H36" i="1" s="1"/>
  <c r="J34" i="1"/>
  <c r="H34" i="1" s="1"/>
  <c r="J35" i="1"/>
  <c r="J44" i="1"/>
  <c r="H44" i="1" s="1"/>
  <c r="J42" i="1"/>
  <c r="H42" i="1" s="1"/>
  <c r="J39" i="1"/>
  <c r="H39" i="1" s="1"/>
  <c r="J37" i="1"/>
  <c r="H37" i="1" s="1"/>
  <c r="J41" i="1"/>
  <c r="H41" i="1" s="1"/>
  <c r="J46" i="1"/>
  <c r="H46" i="1" s="1"/>
  <c r="J43" i="1"/>
  <c r="H43" i="1" s="1"/>
  <c r="J45" i="1"/>
  <c r="H45" i="1" s="1"/>
  <c r="J38" i="1"/>
  <c r="H38" i="1" s="1"/>
  <c r="J28" i="1"/>
  <c r="H28" i="1" s="1"/>
  <c r="H40" i="1"/>
  <c r="H35" i="1"/>
  <c r="J29" i="1"/>
  <c r="H29" i="1" s="1"/>
  <c r="J30" i="1"/>
  <c r="H30" i="1" s="1"/>
  <c r="J31" i="1"/>
  <c r="H31" i="1" s="1"/>
  <c r="J12" i="1"/>
  <c r="H12" i="1" s="1"/>
  <c r="J13" i="1"/>
  <c r="J14" i="1"/>
  <c r="H14" i="1" s="1"/>
  <c r="J15" i="1"/>
  <c r="H15" i="1" s="1"/>
  <c r="J16" i="1"/>
  <c r="H16" i="1" s="1"/>
  <c r="J17" i="1"/>
  <c r="H17" i="1" s="1"/>
  <c r="J18" i="1"/>
  <c r="H18" i="1" s="1"/>
  <c r="J19" i="1"/>
  <c r="H19" i="1" s="1"/>
  <c r="J20" i="1"/>
  <c r="H20" i="1" s="1"/>
  <c r="J21" i="1"/>
  <c r="H21" i="1" s="1"/>
  <c r="J22" i="1"/>
  <c r="J23" i="1"/>
  <c r="H23" i="1" s="1"/>
  <c r="J24" i="1"/>
  <c r="H24" i="1" s="1"/>
  <c r="J25" i="1"/>
  <c r="H25" i="1" s="1"/>
  <c r="J26" i="1"/>
  <c r="H26" i="1" s="1"/>
  <c r="J11" i="1"/>
  <c r="H11" i="1" s="1"/>
  <c r="H22" i="1"/>
  <c r="O49" i="1"/>
  <c r="P49" i="1"/>
  <c r="Q49" i="1"/>
  <c r="R49" i="1"/>
  <c r="S49" i="1"/>
  <c r="T49" i="1"/>
  <c r="T48" i="1" s="1"/>
  <c r="U49" i="1"/>
  <c r="U48" i="1" s="1"/>
  <c r="V49" i="1"/>
  <c r="V48" i="1" s="1"/>
  <c r="W49" i="1"/>
  <c r="W48" i="1" s="1"/>
  <c r="X49" i="1"/>
  <c r="Y49" i="1"/>
  <c r="O32" i="1"/>
  <c r="P32" i="1"/>
  <c r="T32" i="1"/>
  <c r="U32" i="1"/>
  <c r="V32" i="1"/>
  <c r="X32" i="1"/>
  <c r="Y32" i="1"/>
  <c r="Z32" i="1"/>
  <c r="P27" i="1"/>
  <c r="Q27" i="1"/>
  <c r="R27" i="1"/>
  <c r="S27" i="1"/>
  <c r="T27" i="1"/>
  <c r="U27" i="1"/>
  <c r="V27" i="1"/>
  <c r="W27" i="1"/>
  <c r="X27" i="1"/>
  <c r="Y27" i="1"/>
  <c r="Z27" i="1"/>
  <c r="K27" i="1"/>
  <c r="I27" i="1"/>
  <c r="I9" i="1"/>
  <c r="K9" i="1"/>
  <c r="O9" i="1"/>
  <c r="P9" i="1"/>
  <c r="T9" i="1"/>
  <c r="U9" i="1"/>
  <c r="V9" i="1"/>
  <c r="W9" i="1"/>
  <c r="X9" i="1"/>
  <c r="Y9" i="1"/>
  <c r="Z9" i="1"/>
  <c r="Z83" i="1" l="1"/>
  <c r="Z87" i="1" s="1"/>
  <c r="Z89" i="1"/>
  <c r="V89" i="1"/>
  <c r="Y89" i="1"/>
  <c r="U89" i="1"/>
  <c r="W89" i="1"/>
  <c r="U83" i="1"/>
  <c r="U87" i="1" s="1"/>
  <c r="X87" i="1"/>
  <c r="W83" i="1"/>
  <c r="W87" i="1" s="1"/>
  <c r="J73" i="1"/>
  <c r="J67" i="1"/>
  <c r="H67" i="1"/>
  <c r="V83" i="1"/>
  <c r="V87" i="1" s="1"/>
  <c r="J61" i="1"/>
  <c r="H61" i="1"/>
  <c r="Y87" i="1"/>
  <c r="J49" i="1"/>
  <c r="J9" i="1"/>
  <c r="H27" i="1"/>
  <c r="J27" i="1"/>
  <c r="H13" i="1"/>
  <c r="H9" i="1" s="1"/>
  <c r="H87" i="1" l="1"/>
</calcChain>
</file>

<file path=xl/sharedStrings.xml><?xml version="1.0" encoding="utf-8"?>
<sst xmlns="http://schemas.openxmlformats.org/spreadsheetml/2006/main" count="268" uniqueCount="225">
  <si>
    <t>Индекс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</si>
  <si>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</si>
  <si>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</si>
  <si>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</si>
  <si>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</si>
  <si>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</si>
  <si>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</si>
  <si>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</si>
  <si>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 xml:space="preserve"> (экз. сессия)</t>
  </si>
  <si>
    <t>ГИА</t>
  </si>
  <si>
    <t>Всего учебных занятий</t>
  </si>
  <si>
    <t xml:space="preserve">   в том числе</t>
  </si>
  <si>
    <t>практика</t>
  </si>
  <si>
    <t>1 курс</t>
  </si>
  <si>
    <t>2 курс</t>
  </si>
  <si>
    <t>3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</si>
  <si>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</si>
  <si>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</si>
  <si>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</si>
  <si>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</si>
  <si>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</si>
  <si>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</si>
  <si>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</si>
  <si>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</si>
  <si>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</si>
  <si>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</si>
  <si>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</si>
  <si>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</si>
  <si>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</si>
  <si>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ООД. 00</t>
  </si>
  <si>
    <t>Общеобразовательный цикл</t>
  </si>
  <si>
    <t>Обязательные учебные дисциплины</t>
  </si>
  <si>
    <t>ООД. 01</t>
  </si>
  <si>
    <t>Русский язык</t>
  </si>
  <si>
    <t>ООД. 02</t>
  </si>
  <si>
    <t>Литература</t>
  </si>
  <si>
    <t>ООД. 03</t>
  </si>
  <si>
    <t>История</t>
  </si>
  <si>
    <t xml:space="preserve"> </t>
  </si>
  <si>
    <t>ООДу. 04</t>
  </si>
  <si>
    <t>Обществознание</t>
  </si>
  <si>
    <t>ООД. 05</t>
  </si>
  <si>
    <t>География</t>
  </si>
  <si>
    <t>ООД. 06</t>
  </si>
  <si>
    <t xml:space="preserve">Иностранный язык  </t>
  </si>
  <si>
    <t>ООДу. 07</t>
  </si>
  <si>
    <t>Математика</t>
  </si>
  <si>
    <t>ВПР</t>
  </si>
  <si>
    <t>ООДу. 08</t>
  </si>
  <si>
    <t>Информатика</t>
  </si>
  <si>
    <t>ООД. 09</t>
  </si>
  <si>
    <t>Физическая культура</t>
  </si>
  <si>
    <t>ООД. 10</t>
  </si>
  <si>
    <t>ООД. 11</t>
  </si>
  <si>
    <t>Физика</t>
  </si>
  <si>
    <t>ООД. 12</t>
  </si>
  <si>
    <t>Химия</t>
  </si>
  <si>
    <t>ООД. 13</t>
  </si>
  <si>
    <t>Биология</t>
  </si>
  <si>
    <t>ИП.01</t>
  </si>
  <si>
    <t>Индивидуальный проект</t>
  </si>
  <si>
    <t>Дополнительные учебные предметы, курсы по выбору обучающихся</t>
  </si>
  <si>
    <t>ООДд. 14</t>
  </si>
  <si>
    <t>Россия –моя история/Родной язык (русский)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</si>
  <si>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</si>
  <si>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</si>
  <si>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</si>
  <si>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</si>
  <si>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</si>
  <si>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</si>
  <si>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</si>
  <si>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</si>
  <si>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</si>
  <si>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ОП.00</t>
  </si>
  <si>
    <t>Общепрофессиональный цикл</t>
  </si>
  <si>
    <t>Основы логистической деятельности</t>
  </si>
  <si>
    <t>ОП.02</t>
  </si>
  <si>
    <t>Информационное обеспечение логистических процессов</t>
  </si>
  <si>
    <t>ОП.03</t>
  </si>
  <si>
    <t>Документационное обеспечение управления</t>
  </si>
  <si>
    <t>ОП.04</t>
  </si>
  <si>
    <t>Моделирование логистических систем</t>
  </si>
  <si>
    <t>ОП.05</t>
  </si>
  <si>
    <t>Экономика организации</t>
  </si>
  <si>
    <t>ОП.06</t>
  </si>
  <si>
    <t>Статистика</t>
  </si>
  <si>
    <t>ОП.07</t>
  </si>
  <si>
    <t>Анализ финансово-хозяйственной деятельности</t>
  </si>
  <si>
    <t>ОП.08</t>
  </si>
  <si>
    <t>Бухгалтерский учет логистических операций</t>
  </si>
  <si>
    <t>ОП.09</t>
  </si>
  <si>
    <t>Налоги и налогообложение</t>
  </si>
  <si>
    <t>ОП.10</t>
  </si>
  <si>
    <t>Финансы, денежное обращение и кредит</t>
  </si>
  <si>
    <t>ОП.11</t>
  </si>
  <si>
    <t>Менеджмент</t>
  </si>
  <si>
    <t>Маркетинг</t>
  </si>
  <si>
    <t>ОП.13</t>
  </si>
  <si>
    <t>Правовое обеспечение профессиональной деятельности</t>
  </si>
  <si>
    <t>Социальная адаптация и основы социально-правовых знаний</t>
  </si>
  <si>
    <t>Цифровая экономика в экспедировании грузов</t>
  </si>
  <si>
    <t>П.00</t>
  </si>
  <si>
    <t>Профессиональный цикл</t>
  </si>
  <si>
    <t>ПМ.01</t>
  </si>
  <si>
    <t>Планирование и организация логистических процессов в закупках и складировании</t>
  </si>
  <si>
    <t>МДК.01.01</t>
  </si>
  <si>
    <t>Логистика закупок</t>
  </si>
  <si>
    <t>МДК.01.02</t>
  </si>
  <si>
    <t>Складская логистика</t>
  </si>
  <si>
    <t>УП.01</t>
  </si>
  <si>
    <t>Учебная практика</t>
  </si>
  <si>
    <t>ПП.01</t>
  </si>
  <si>
    <t>Производственная практика</t>
  </si>
  <si>
    <t>Экзамен по модулю</t>
  </si>
  <si>
    <t>ПМ.02</t>
  </si>
  <si>
    <t>Планирование и организация логистических процессов в производстве и распределении</t>
  </si>
  <si>
    <t>МДК.02.01</t>
  </si>
  <si>
    <t>Производственная логистика</t>
  </si>
  <si>
    <t>МДК.02.02</t>
  </si>
  <si>
    <t>Распределительная логистика</t>
  </si>
  <si>
    <t>УП.02</t>
  </si>
  <si>
    <t>ПП.02</t>
  </si>
  <si>
    <t>ПМ.03</t>
  </si>
  <si>
    <t>Планирование и организация логистических процессов в транспортировке и сервисном обслуживании</t>
  </si>
  <si>
    <t>МДК.03.01</t>
  </si>
  <si>
    <t>Транспортная логистика</t>
  </si>
  <si>
    <t>МДК.03.02</t>
  </si>
  <si>
    <t>Логистика сервисного обслуживания</t>
  </si>
  <si>
    <t>УП.03</t>
  </si>
  <si>
    <t>ПП.03</t>
  </si>
  <si>
    <t>ПМ.04</t>
  </si>
  <si>
    <t>Планирование и оценка эффективности работы логистических систем, контроль логистических операций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</si>
  <si>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</si>
  <si>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</si>
  <si>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</si>
  <si>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</si>
  <si>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УП.04</t>
  </si>
  <si>
    <t>ПП.04</t>
  </si>
  <si>
    <t>Выполнение работ по профессии 27772 Экспедитор по перевозке грузов</t>
  </si>
  <si>
    <t>ПДП</t>
  </si>
  <si>
    <t>Преддипломная практика</t>
  </si>
  <si>
    <t>ПА</t>
  </si>
  <si>
    <t>ГИА.00</t>
  </si>
  <si>
    <t>Государственная итоговая аттестация</t>
  </si>
  <si>
    <t>ВСЕГО по учебному  плану:</t>
  </si>
  <si>
    <t>Недельная нагрузка</t>
  </si>
  <si>
    <t>Государственная итоговая аттестация - 6 недель</t>
  </si>
  <si>
    <t>1.1. Дипломный проект</t>
  </si>
  <si>
    <t>1.2. Демонстрационный экзамен</t>
  </si>
  <si>
    <t xml:space="preserve">Выполнение дипломного проекта и подготовка к ДЭ с  18 мая    по 14 июня </t>
  </si>
  <si>
    <t>(4 недели).</t>
  </si>
  <si>
    <t>дисциплин и МДК</t>
  </si>
  <si>
    <t>учебной практики</t>
  </si>
  <si>
    <t>производств.практики</t>
  </si>
  <si>
    <t>преддипломн. практики</t>
  </si>
  <si>
    <t>экзаменов</t>
  </si>
  <si>
    <t>дифференцированых зачетов</t>
  </si>
  <si>
    <t>Наименование циклов, предметов, дисциплин, профессиональных модулей, МДК, практик</t>
  </si>
  <si>
    <t xml:space="preserve">3       семестр     16 недель    </t>
  </si>
  <si>
    <t>1       семестр     16 недель</t>
  </si>
  <si>
    <t xml:space="preserve">2        семестр     22 недели </t>
  </si>
  <si>
    <t>ИТОГО</t>
  </si>
  <si>
    <t>Всего</t>
  </si>
  <si>
    <r>
      <t> </t>
    </r>
    <r>
      <rPr>
        <sz val="11"/>
        <color theme="1"/>
        <rFont val="Times New Roman"/>
        <family val="1"/>
        <charset val="204"/>
      </rPr>
      <t>2</t>
    </r>
  </si>
  <si>
    <t xml:space="preserve">5       семестр     13,5 недель </t>
  </si>
  <si>
    <t>5*К</t>
  </si>
  <si>
    <t>3*К</t>
  </si>
  <si>
    <t>Выполнение работ по профессии 12759 Кладовщик</t>
  </si>
  <si>
    <t>Защита дипломной работы и сдача ДЭ   с 15 июня по 28 июня  (по графику)</t>
  </si>
  <si>
    <t>ОП.01</t>
  </si>
  <si>
    <t xml:space="preserve">4        семестр     18 недель   </t>
  </si>
  <si>
    <t xml:space="preserve">6        семестр       9,5 недель  </t>
  </si>
  <si>
    <t xml:space="preserve">Специальность 38.02.03 </t>
  </si>
  <si>
    <t>зачетов (*физическая культура)</t>
  </si>
  <si>
    <t>1*</t>
  </si>
  <si>
    <t>2(1*)</t>
  </si>
  <si>
    <t>ОП.12*</t>
  </si>
  <si>
    <t>ОП.14*</t>
  </si>
  <si>
    <t>ОПц.15*</t>
  </si>
  <si>
    <t>ПМ.05*</t>
  </si>
  <si>
    <t>МДК. 05.01*</t>
  </si>
  <si>
    <t>УП.05*</t>
  </si>
  <si>
    <t>ПП.05*</t>
  </si>
  <si>
    <t>ПМ.06*</t>
  </si>
  <si>
    <t>МДК. 06.01*</t>
  </si>
  <si>
    <t>УП.06*</t>
  </si>
  <si>
    <t>ПП.06*</t>
  </si>
  <si>
    <t>2К</t>
  </si>
  <si>
    <t>3К</t>
  </si>
  <si>
    <t>4К</t>
  </si>
  <si>
    <t>5К</t>
  </si>
  <si>
    <t>6К</t>
  </si>
  <si>
    <t>* обозначены дисциплины (модули) Дополнительного профессионального блока</t>
  </si>
  <si>
    <t xml:space="preserve">Основы безопасности и защиты Родины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</si>
  <si>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</si>
  <si>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</si>
  <si>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</si>
  <si>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</si>
  <si>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</si>
  <si>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</si>
  <si>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</si>
  <si>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</si>
  <si>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</si>
  <si>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</si>
  <si>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</si>
  <si>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Квалификация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</si>
  <si>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</si>
  <si>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</si>
  <si>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</si>
  <si>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</si>
  <si>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</si>
  <si>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</si>
  <si>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</si>
  <si>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Год начала подготовки по УП</t>
  </si>
  <si>
    <t>2024</t>
  </si>
  <si>
    <t>____________________________________</t>
  </si>
  <si>
    <t>38.02.03</t>
  </si>
  <si>
    <t>Операционная деятельность в логистике</t>
  </si>
  <si>
    <t xml:space="preserve">по образовательной программе  в  рамках реализации федерального проекта "ПРОФЕССИОНАЛИТЕТ" </t>
  </si>
  <si>
    <t>Операционный логист</t>
  </si>
  <si>
    <t>Группа</t>
  </si>
  <si>
    <t>«_____»__________________2024  г.</t>
  </si>
  <si>
    <t>3407</t>
  </si>
  <si>
    <t>Квалификационный экзамен по профессии 27772 Экспедитор по перевозке грузов</t>
  </si>
  <si>
    <t>Квалификационный экзамен по профессии 12759 Кладовщик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</si>
</sst>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1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5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4" borderId="0" xfId="0" applyFill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2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horizontal="left" vertical="center" wrapText="1"/>
    </xf>
    <xf numFmtId="0" fontId="0" fillId="13" borderId="1" xfId="0" applyFill="1" applyBorder="1"/>
    <xf numFmtId="0" fontId="2" fillId="14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10" fillId="4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0" xfId="1" applyFont="1"/>
    <xf numFmtId="0" fontId="13" fillId="0" borderId="0" xfId="1" applyFont="1"/>
    <xf numFmtId="0" fontId="14" fillId="0" borderId="0" xfId="0" applyFont="1" applyAlignment="1">
      <alignment horizontal="center"/>
    </xf>
    <xf numFmtId="0" fontId="15" fillId="0" borderId="0" xfId="1" applyFont="1"/>
    <xf numFmtId="0" fontId="16" fillId="0" borderId="0" xfId="1" applyFont="1"/>
    <xf numFmtId="0" fontId="11" fillId="0" borderId="0" xfId="1"/>
    <xf numFmtId="0" fontId="17" fillId="0" borderId="0" xfId="1" applyFont="1"/>
    <xf numFmtId="0" fontId="17" fillId="0" borderId="0" xfId="0" applyFont="1" applyAlignment="1">
      <alignment horizontal="center"/>
    </xf>
    <xf numFmtId="0" fontId="17" fillId="0" borderId="0" xfId="0" applyFont="1"/>
    <xf numFmtId="0" fontId="12" fillId="0" borderId="0" xfId="0" applyFont="1"/>
    <xf numFmtId="0" fontId="18" fillId="0" borderId="0" xfId="0" applyFont="1"/>
    <xf numFmtId="0" fontId="13" fillId="0" borderId="0" xfId="0" applyFont="1"/>
    <xf numFmtId="0" fontId="12" fillId="20" borderId="0" xfId="1" applyFont="1" applyFill="1" applyAlignment="1" applyProtection="1">
      <alignment horizontal="left" vertical="center"/>
      <protection locked="0"/>
    </xf>
    <xf numFmtId="0" fontId="14" fillId="0" borderId="0" xfId="1" applyFont="1"/>
    <xf numFmtId="0" fontId="17" fillId="20" borderId="0" xfId="1" applyFont="1" applyFill="1" applyAlignment="1" applyProtection="1">
      <alignment horizontal="left" vertical="center"/>
      <protection locked="0"/>
    </xf>
    <xf numFmtId="0" fontId="12" fillId="20" borderId="0" xfId="1" applyFont="1" applyFill="1" applyAlignment="1" applyProtection="1">
      <alignment horizontal="left" vertical="center" wrapText="1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12" fillId="20" borderId="0" xfId="1" applyFont="1" applyFill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20" fillId="20" borderId="0" xfId="1" applyFont="1" applyFill="1" applyAlignment="1" applyProtection="1">
      <alignment horizontal="center" vertical="top"/>
      <protection locked="0"/>
    </xf>
    <xf numFmtId="0" fontId="20" fillId="20" borderId="9" xfId="1" applyFont="1" applyFill="1" applyBorder="1" applyAlignment="1" applyProtection="1">
      <alignment horizontal="center" vertical="top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center" vertical="top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49" fontId="19" fillId="20" borderId="8" xfId="1" applyNumberFormat="1" applyFont="1" applyFill="1" applyBorder="1" applyAlignment="1" applyProtection="1">
      <alignment horizontal="center" vertical="center"/>
      <protection locked="0"/>
    </xf>
    <xf numFmtId="0" fontId="19" fillId="20" borderId="8" xfId="1" applyFont="1" applyFill="1" applyBorder="1" applyAlignment="1" applyProtection="1">
      <alignment horizontal="left" vertical="center"/>
      <protection locked="0"/>
    </xf>
    <xf numFmtId="0" fontId="17" fillId="20" borderId="0" xfId="1" applyFont="1" applyFill="1" applyAlignment="1" applyProtection="1">
      <alignment horizontal="right" vertical="center"/>
      <protection locked="0"/>
    </xf>
    <xf numFmtId="0" fontId="13" fillId="20" borderId="8" xfId="1" applyFont="1" applyFill="1" applyBorder="1" applyAlignment="1" applyProtection="1">
      <alignment horizontal="left" vertical="center"/>
      <protection locked="0"/>
    </xf>
    <xf numFmtId="49" fontId="13" fillId="20" borderId="8" xfId="1" applyNumberFormat="1" applyFont="1" applyFill="1" applyBorder="1" applyAlignment="1" applyProtection="1">
      <alignment horizontal="left" vertical="center"/>
      <protection locked="0"/>
    </xf>
    <xf numFmtId="0" fontId="12" fillId="0" borderId="0" xfId="1" applyFont="1" applyAlignment="1">
      <alignment horizontal="center"/>
    </xf>
    <xf numFmtId="49" fontId="14" fillId="20" borderId="8" xfId="1" applyNumberFormat="1" applyFont="1" applyFill="1" applyBorder="1" applyAlignment="1" applyProtection="1">
      <alignment horizontal="left" vertical="center"/>
      <protection locked="0"/>
    </xf>
    <xf numFmtId="14" fontId="13" fillId="20" borderId="8" xfId="1" applyNumberFormat="1" applyFont="1" applyFill="1" applyBorder="1" applyAlignment="1" applyProtection="1">
      <alignment horizontal="left" vertical="center"/>
      <protection locked="0"/>
    </xf>
    <xf numFmtId="0" fontId="4" fillId="1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11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4" xfId="1" xr:uid="{DDA9582C-C1C4-4EC1-A775-4AC44AB47F96}"/>
  </cellStyles>
  <dxfs count="0"/>
  <tableStyles count="0" defaultTableStyle="TableStyleMedium2" defaultPivotStyle="PivotStyleLight16"/>
  <colors>
    <mruColors>
      <color rgb="FFCCFFFF"/>
      <color rgb="FFFFFFCC"/>
      <color rgb="FFFFCCFF"/>
      <color rgb="FFCCFFCC"/>
      <color rgb="FF9966FF"/>
      <color rgb="FF2FA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45720</xdr:colOff>
      <xdr:row>0</xdr:row>
      <xdr:rowOff>45720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45720"/>
          <a:ext cx="840105" cy="954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18</xdr:col>
          <xdr:colOff>19050</xdr:colOff>
          <xdr:row>33</xdr:row>
          <xdr:rowOff>38100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17</xdr:col>
          <xdr:colOff>600075</xdr:colOff>
          <xdr:row>59</xdr:row>
          <xdr:rowOff>142875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3EC2E-B96A-402F-AB38-DC36314A87A5}">
  <dimension ref="A1:BJ55"/>
  <sheetViews>
    <sheetView workbookViewId="0">
      <selection activeCell="BE17" sqref="BE17"/>
    </sheetView>
  </sheetViews>
  <sheetFormatPr defaultColWidth="11.42578125" defaultRowHeight="13.5" customHeight="1" x14ac:dyDescent="0.15"/>
  <cols>
    <col min="1" max="3" width="2.5703125" style="104" customWidth="1"/>
    <col min="4" max="4" width="8.140625" style="104" customWidth="1"/>
    <col min="5" max="33" width="2.5703125" style="104" customWidth="1"/>
    <col min="34" max="34" width="7" style="104" customWidth="1"/>
    <col min="35" max="47" width="2.5703125" style="104" customWidth="1"/>
    <col min="48" max="48" width="1.42578125" style="104" customWidth="1"/>
    <col min="49" max="49" width="2.28515625" style="104" customWidth="1"/>
    <col min="50" max="50" width="1.85546875" style="104" customWidth="1"/>
    <col min="51" max="51" width="2.42578125" style="104" customWidth="1"/>
    <col min="52" max="52" width="2.140625" style="104" customWidth="1"/>
    <col min="53" max="54" width="2.28515625" style="104" customWidth="1"/>
    <col min="55" max="55" width="1.85546875" style="104" customWidth="1"/>
    <col min="56" max="56" width="1.42578125" style="104" customWidth="1"/>
    <col min="57" max="57" width="2.28515625" style="104" customWidth="1"/>
    <col min="58" max="58" width="1.7109375" style="104" customWidth="1"/>
    <col min="59" max="59" width="0.85546875" style="104" customWidth="1"/>
    <col min="60" max="60" width="1.5703125" style="104" customWidth="1"/>
    <col min="61" max="61" width="1.42578125" style="104" customWidth="1"/>
    <col min="62" max="62" width="0.7109375" style="104" customWidth="1"/>
    <col min="63" max="256" width="11.42578125" style="104"/>
    <col min="257" max="259" width="2.5703125" style="104" customWidth="1"/>
    <col min="260" max="260" width="8.140625" style="104" customWidth="1"/>
    <col min="261" max="289" width="2.5703125" style="104" customWidth="1"/>
    <col min="290" max="290" width="7" style="104" customWidth="1"/>
    <col min="291" max="303" width="2.5703125" style="104" customWidth="1"/>
    <col min="304" max="304" width="1.42578125" style="104" customWidth="1"/>
    <col min="305" max="305" width="2.28515625" style="104" customWidth="1"/>
    <col min="306" max="306" width="1.85546875" style="104" customWidth="1"/>
    <col min="307" max="307" width="2.42578125" style="104" customWidth="1"/>
    <col min="308" max="308" width="2.140625" style="104" customWidth="1"/>
    <col min="309" max="310" width="2.28515625" style="104" customWidth="1"/>
    <col min="311" max="311" width="1.85546875" style="104" customWidth="1"/>
    <col min="312" max="312" width="1.42578125" style="104" customWidth="1"/>
    <col min="313" max="313" width="2.28515625" style="104" customWidth="1"/>
    <col min="314" max="314" width="1.7109375" style="104" customWidth="1"/>
    <col min="315" max="315" width="0.85546875" style="104" customWidth="1"/>
    <col min="316" max="316" width="1.5703125" style="104" customWidth="1"/>
    <col min="317" max="317" width="1.42578125" style="104" customWidth="1"/>
    <col min="318" max="318" width="0.7109375" style="104" customWidth="1"/>
    <col min="319" max="512" width="11.42578125" style="104"/>
    <col min="513" max="515" width="2.5703125" style="104" customWidth="1"/>
    <col min="516" max="516" width="8.140625" style="104" customWidth="1"/>
    <col min="517" max="545" width="2.5703125" style="104" customWidth="1"/>
    <col min="546" max="546" width="7" style="104" customWidth="1"/>
    <col min="547" max="559" width="2.5703125" style="104" customWidth="1"/>
    <col min="560" max="560" width="1.42578125" style="104" customWidth="1"/>
    <col min="561" max="561" width="2.28515625" style="104" customWidth="1"/>
    <col min="562" max="562" width="1.85546875" style="104" customWidth="1"/>
    <col min="563" max="563" width="2.42578125" style="104" customWidth="1"/>
    <col min="564" max="564" width="2.140625" style="104" customWidth="1"/>
    <col min="565" max="566" width="2.28515625" style="104" customWidth="1"/>
    <col min="567" max="567" width="1.85546875" style="104" customWidth="1"/>
    <col min="568" max="568" width="1.42578125" style="104" customWidth="1"/>
    <col min="569" max="569" width="2.28515625" style="104" customWidth="1"/>
    <col min="570" max="570" width="1.7109375" style="104" customWidth="1"/>
    <col min="571" max="571" width="0.85546875" style="104" customWidth="1"/>
    <col min="572" max="572" width="1.5703125" style="104" customWidth="1"/>
    <col min="573" max="573" width="1.42578125" style="104" customWidth="1"/>
    <col min="574" max="574" width="0.7109375" style="104" customWidth="1"/>
    <col min="575" max="768" width="11.42578125" style="104"/>
    <col min="769" max="771" width="2.5703125" style="104" customWidth="1"/>
    <col min="772" max="772" width="8.140625" style="104" customWidth="1"/>
    <col min="773" max="801" width="2.5703125" style="104" customWidth="1"/>
    <col min="802" max="802" width="7" style="104" customWidth="1"/>
    <col min="803" max="815" width="2.5703125" style="104" customWidth="1"/>
    <col min="816" max="816" width="1.42578125" style="104" customWidth="1"/>
    <col min="817" max="817" width="2.28515625" style="104" customWidth="1"/>
    <col min="818" max="818" width="1.85546875" style="104" customWidth="1"/>
    <col min="819" max="819" width="2.42578125" style="104" customWidth="1"/>
    <col min="820" max="820" width="2.140625" style="104" customWidth="1"/>
    <col min="821" max="822" width="2.28515625" style="104" customWidth="1"/>
    <col min="823" max="823" width="1.85546875" style="104" customWidth="1"/>
    <col min="824" max="824" width="1.42578125" style="104" customWidth="1"/>
    <col min="825" max="825" width="2.28515625" style="104" customWidth="1"/>
    <col min="826" max="826" width="1.7109375" style="104" customWidth="1"/>
    <col min="827" max="827" width="0.85546875" style="104" customWidth="1"/>
    <col min="828" max="828" width="1.5703125" style="104" customWidth="1"/>
    <col min="829" max="829" width="1.42578125" style="104" customWidth="1"/>
    <col min="830" max="830" width="0.7109375" style="104" customWidth="1"/>
    <col min="831" max="1024" width="11.42578125" style="104"/>
    <col min="1025" max="1027" width="2.5703125" style="104" customWidth="1"/>
    <col min="1028" max="1028" width="8.140625" style="104" customWidth="1"/>
    <col min="1029" max="1057" width="2.5703125" style="104" customWidth="1"/>
    <col min="1058" max="1058" width="7" style="104" customWidth="1"/>
    <col min="1059" max="1071" width="2.5703125" style="104" customWidth="1"/>
    <col min="1072" max="1072" width="1.42578125" style="104" customWidth="1"/>
    <col min="1073" max="1073" width="2.28515625" style="104" customWidth="1"/>
    <col min="1074" max="1074" width="1.85546875" style="104" customWidth="1"/>
    <col min="1075" max="1075" width="2.42578125" style="104" customWidth="1"/>
    <col min="1076" max="1076" width="2.140625" style="104" customWidth="1"/>
    <col min="1077" max="1078" width="2.28515625" style="104" customWidth="1"/>
    <col min="1079" max="1079" width="1.85546875" style="104" customWidth="1"/>
    <col min="1080" max="1080" width="1.42578125" style="104" customWidth="1"/>
    <col min="1081" max="1081" width="2.28515625" style="104" customWidth="1"/>
    <col min="1082" max="1082" width="1.7109375" style="104" customWidth="1"/>
    <col min="1083" max="1083" width="0.85546875" style="104" customWidth="1"/>
    <col min="1084" max="1084" width="1.5703125" style="104" customWidth="1"/>
    <col min="1085" max="1085" width="1.42578125" style="104" customWidth="1"/>
    <col min="1086" max="1086" width="0.7109375" style="104" customWidth="1"/>
    <col min="1087" max="1280" width="11.42578125" style="104"/>
    <col min="1281" max="1283" width="2.5703125" style="104" customWidth="1"/>
    <col min="1284" max="1284" width="8.140625" style="104" customWidth="1"/>
    <col min="1285" max="1313" width="2.5703125" style="104" customWidth="1"/>
    <col min="1314" max="1314" width="7" style="104" customWidth="1"/>
    <col min="1315" max="1327" width="2.5703125" style="104" customWidth="1"/>
    <col min="1328" max="1328" width="1.42578125" style="104" customWidth="1"/>
    <col min="1329" max="1329" width="2.28515625" style="104" customWidth="1"/>
    <col min="1330" max="1330" width="1.85546875" style="104" customWidth="1"/>
    <col min="1331" max="1331" width="2.42578125" style="104" customWidth="1"/>
    <col min="1332" max="1332" width="2.140625" style="104" customWidth="1"/>
    <col min="1333" max="1334" width="2.28515625" style="104" customWidth="1"/>
    <col min="1335" max="1335" width="1.85546875" style="104" customWidth="1"/>
    <col min="1336" max="1336" width="1.42578125" style="104" customWidth="1"/>
    <col min="1337" max="1337" width="2.28515625" style="104" customWidth="1"/>
    <col min="1338" max="1338" width="1.7109375" style="104" customWidth="1"/>
    <col min="1339" max="1339" width="0.85546875" style="104" customWidth="1"/>
    <col min="1340" max="1340" width="1.5703125" style="104" customWidth="1"/>
    <col min="1341" max="1341" width="1.42578125" style="104" customWidth="1"/>
    <col min="1342" max="1342" width="0.7109375" style="104" customWidth="1"/>
    <col min="1343" max="1536" width="11.42578125" style="104"/>
    <col min="1537" max="1539" width="2.5703125" style="104" customWidth="1"/>
    <col min="1540" max="1540" width="8.140625" style="104" customWidth="1"/>
    <col min="1541" max="1569" width="2.5703125" style="104" customWidth="1"/>
    <col min="1570" max="1570" width="7" style="104" customWidth="1"/>
    <col min="1571" max="1583" width="2.5703125" style="104" customWidth="1"/>
    <col min="1584" max="1584" width="1.42578125" style="104" customWidth="1"/>
    <col min="1585" max="1585" width="2.28515625" style="104" customWidth="1"/>
    <col min="1586" max="1586" width="1.85546875" style="104" customWidth="1"/>
    <col min="1587" max="1587" width="2.42578125" style="104" customWidth="1"/>
    <col min="1588" max="1588" width="2.140625" style="104" customWidth="1"/>
    <col min="1589" max="1590" width="2.28515625" style="104" customWidth="1"/>
    <col min="1591" max="1591" width="1.85546875" style="104" customWidth="1"/>
    <col min="1592" max="1592" width="1.42578125" style="104" customWidth="1"/>
    <col min="1593" max="1593" width="2.28515625" style="104" customWidth="1"/>
    <col min="1594" max="1594" width="1.7109375" style="104" customWidth="1"/>
    <col min="1595" max="1595" width="0.85546875" style="104" customWidth="1"/>
    <col min="1596" max="1596" width="1.5703125" style="104" customWidth="1"/>
    <col min="1597" max="1597" width="1.42578125" style="104" customWidth="1"/>
    <col min="1598" max="1598" width="0.7109375" style="104" customWidth="1"/>
    <col min="1599" max="1792" width="11.42578125" style="104"/>
    <col min="1793" max="1795" width="2.5703125" style="104" customWidth="1"/>
    <col min="1796" max="1796" width="8.140625" style="104" customWidth="1"/>
    <col min="1797" max="1825" width="2.5703125" style="104" customWidth="1"/>
    <col min="1826" max="1826" width="7" style="104" customWidth="1"/>
    <col min="1827" max="1839" width="2.5703125" style="104" customWidth="1"/>
    <col min="1840" max="1840" width="1.42578125" style="104" customWidth="1"/>
    <col min="1841" max="1841" width="2.28515625" style="104" customWidth="1"/>
    <col min="1842" max="1842" width="1.85546875" style="104" customWidth="1"/>
    <col min="1843" max="1843" width="2.42578125" style="104" customWidth="1"/>
    <col min="1844" max="1844" width="2.140625" style="104" customWidth="1"/>
    <col min="1845" max="1846" width="2.28515625" style="104" customWidth="1"/>
    <col min="1847" max="1847" width="1.85546875" style="104" customWidth="1"/>
    <col min="1848" max="1848" width="1.42578125" style="104" customWidth="1"/>
    <col min="1849" max="1849" width="2.28515625" style="104" customWidth="1"/>
    <col min="1850" max="1850" width="1.7109375" style="104" customWidth="1"/>
    <col min="1851" max="1851" width="0.85546875" style="104" customWidth="1"/>
    <col min="1852" max="1852" width="1.5703125" style="104" customWidth="1"/>
    <col min="1853" max="1853" width="1.42578125" style="104" customWidth="1"/>
    <col min="1854" max="1854" width="0.7109375" style="104" customWidth="1"/>
    <col min="1855" max="2048" width="11.42578125" style="104"/>
    <col min="2049" max="2051" width="2.5703125" style="104" customWidth="1"/>
    <col min="2052" max="2052" width="8.140625" style="104" customWidth="1"/>
    <col min="2053" max="2081" width="2.5703125" style="104" customWidth="1"/>
    <col min="2082" max="2082" width="7" style="104" customWidth="1"/>
    <col min="2083" max="2095" width="2.5703125" style="104" customWidth="1"/>
    <col min="2096" max="2096" width="1.42578125" style="104" customWidth="1"/>
    <col min="2097" max="2097" width="2.28515625" style="104" customWidth="1"/>
    <col min="2098" max="2098" width="1.85546875" style="104" customWidth="1"/>
    <col min="2099" max="2099" width="2.42578125" style="104" customWidth="1"/>
    <col min="2100" max="2100" width="2.140625" style="104" customWidth="1"/>
    <col min="2101" max="2102" width="2.28515625" style="104" customWidth="1"/>
    <col min="2103" max="2103" width="1.85546875" style="104" customWidth="1"/>
    <col min="2104" max="2104" width="1.42578125" style="104" customWidth="1"/>
    <col min="2105" max="2105" width="2.28515625" style="104" customWidth="1"/>
    <col min="2106" max="2106" width="1.7109375" style="104" customWidth="1"/>
    <col min="2107" max="2107" width="0.85546875" style="104" customWidth="1"/>
    <col min="2108" max="2108" width="1.5703125" style="104" customWidth="1"/>
    <col min="2109" max="2109" width="1.42578125" style="104" customWidth="1"/>
    <col min="2110" max="2110" width="0.7109375" style="104" customWidth="1"/>
    <col min="2111" max="2304" width="11.42578125" style="104"/>
    <col min="2305" max="2307" width="2.5703125" style="104" customWidth="1"/>
    <col min="2308" max="2308" width="8.140625" style="104" customWidth="1"/>
    <col min="2309" max="2337" width="2.5703125" style="104" customWidth="1"/>
    <col min="2338" max="2338" width="7" style="104" customWidth="1"/>
    <col min="2339" max="2351" width="2.5703125" style="104" customWidth="1"/>
    <col min="2352" max="2352" width="1.42578125" style="104" customWidth="1"/>
    <col min="2353" max="2353" width="2.28515625" style="104" customWidth="1"/>
    <col min="2354" max="2354" width="1.85546875" style="104" customWidth="1"/>
    <col min="2355" max="2355" width="2.42578125" style="104" customWidth="1"/>
    <col min="2356" max="2356" width="2.140625" style="104" customWidth="1"/>
    <col min="2357" max="2358" width="2.28515625" style="104" customWidth="1"/>
    <col min="2359" max="2359" width="1.85546875" style="104" customWidth="1"/>
    <col min="2360" max="2360" width="1.42578125" style="104" customWidth="1"/>
    <col min="2361" max="2361" width="2.28515625" style="104" customWidth="1"/>
    <col min="2362" max="2362" width="1.7109375" style="104" customWidth="1"/>
    <col min="2363" max="2363" width="0.85546875" style="104" customWidth="1"/>
    <col min="2364" max="2364" width="1.5703125" style="104" customWidth="1"/>
    <col min="2365" max="2365" width="1.42578125" style="104" customWidth="1"/>
    <col min="2366" max="2366" width="0.7109375" style="104" customWidth="1"/>
    <col min="2367" max="2560" width="11.42578125" style="104"/>
    <col min="2561" max="2563" width="2.5703125" style="104" customWidth="1"/>
    <col min="2564" max="2564" width="8.140625" style="104" customWidth="1"/>
    <col min="2565" max="2593" width="2.5703125" style="104" customWidth="1"/>
    <col min="2594" max="2594" width="7" style="104" customWidth="1"/>
    <col min="2595" max="2607" width="2.5703125" style="104" customWidth="1"/>
    <col min="2608" max="2608" width="1.42578125" style="104" customWidth="1"/>
    <col min="2609" max="2609" width="2.28515625" style="104" customWidth="1"/>
    <col min="2610" max="2610" width="1.85546875" style="104" customWidth="1"/>
    <col min="2611" max="2611" width="2.42578125" style="104" customWidth="1"/>
    <col min="2612" max="2612" width="2.140625" style="104" customWidth="1"/>
    <col min="2613" max="2614" width="2.28515625" style="104" customWidth="1"/>
    <col min="2615" max="2615" width="1.85546875" style="104" customWidth="1"/>
    <col min="2616" max="2616" width="1.42578125" style="104" customWidth="1"/>
    <col min="2617" max="2617" width="2.28515625" style="104" customWidth="1"/>
    <col min="2618" max="2618" width="1.7109375" style="104" customWidth="1"/>
    <col min="2619" max="2619" width="0.85546875" style="104" customWidth="1"/>
    <col min="2620" max="2620" width="1.5703125" style="104" customWidth="1"/>
    <col min="2621" max="2621" width="1.42578125" style="104" customWidth="1"/>
    <col min="2622" max="2622" width="0.7109375" style="104" customWidth="1"/>
    <col min="2623" max="2816" width="11.42578125" style="104"/>
    <col min="2817" max="2819" width="2.5703125" style="104" customWidth="1"/>
    <col min="2820" max="2820" width="8.140625" style="104" customWidth="1"/>
    <col min="2821" max="2849" width="2.5703125" style="104" customWidth="1"/>
    <col min="2850" max="2850" width="7" style="104" customWidth="1"/>
    <col min="2851" max="2863" width="2.5703125" style="104" customWidth="1"/>
    <col min="2864" max="2864" width="1.42578125" style="104" customWidth="1"/>
    <col min="2865" max="2865" width="2.28515625" style="104" customWidth="1"/>
    <col min="2866" max="2866" width="1.85546875" style="104" customWidth="1"/>
    <col min="2867" max="2867" width="2.42578125" style="104" customWidth="1"/>
    <col min="2868" max="2868" width="2.140625" style="104" customWidth="1"/>
    <col min="2869" max="2870" width="2.28515625" style="104" customWidth="1"/>
    <col min="2871" max="2871" width="1.85546875" style="104" customWidth="1"/>
    <col min="2872" max="2872" width="1.42578125" style="104" customWidth="1"/>
    <col min="2873" max="2873" width="2.28515625" style="104" customWidth="1"/>
    <col min="2874" max="2874" width="1.7109375" style="104" customWidth="1"/>
    <col min="2875" max="2875" width="0.85546875" style="104" customWidth="1"/>
    <col min="2876" max="2876" width="1.5703125" style="104" customWidth="1"/>
    <col min="2877" max="2877" width="1.42578125" style="104" customWidth="1"/>
    <col min="2878" max="2878" width="0.7109375" style="104" customWidth="1"/>
    <col min="2879" max="3072" width="11.42578125" style="104"/>
    <col min="3073" max="3075" width="2.5703125" style="104" customWidth="1"/>
    <col min="3076" max="3076" width="8.140625" style="104" customWidth="1"/>
    <col min="3077" max="3105" width="2.5703125" style="104" customWidth="1"/>
    <col min="3106" max="3106" width="7" style="104" customWidth="1"/>
    <col min="3107" max="3119" width="2.5703125" style="104" customWidth="1"/>
    <col min="3120" max="3120" width="1.42578125" style="104" customWidth="1"/>
    <col min="3121" max="3121" width="2.28515625" style="104" customWidth="1"/>
    <col min="3122" max="3122" width="1.85546875" style="104" customWidth="1"/>
    <col min="3123" max="3123" width="2.42578125" style="104" customWidth="1"/>
    <col min="3124" max="3124" width="2.140625" style="104" customWidth="1"/>
    <col min="3125" max="3126" width="2.28515625" style="104" customWidth="1"/>
    <col min="3127" max="3127" width="1.85546875" style="104" customWidth="1"/>
    <col min="3128" max="3128" width="1.42578125" style="104" customWidth="1"/>
    <col min="3129" max="3129" width="2.28515625" style="104" customWidth="1"/>
    <col min="3130" max="3130" width="1.7109375" style="104" customWidth="1"/>
    <col min="3131" max="3131" width="0.85546875" style="104" customWidth="1"/>
    <col min="3132" max="3132" width="1.5703125" style="104" customWidth="1"/>
    <col min="3133" max="3133" width="1.42578125" style="104" customWidth="1"/>
    <col min="3134" max="3134" width="0.7109375" style="104" customWidth="1"/>
    <col min="3135" max="3328" width="11.42578125" style="104"/>
    <col min="3329" max="3331" width="2.5703125" style="104" customWidth="1"/>
    <col min="3332" max="3332" width="8.140625" style="104" customWidth="1"/>
    <col min="3333" max="3361" width="2.5703125" style="104" customWidth="1"/>
    <col min="3362" max="3362" width="7" style="104" customWidth="1"/>
    <col min="3363" max="3375" width="2.5703125" style="104" customWidth="1"/>
    <col min="3376" max="3376" width="1.42578125" style="104" customWidth="1"/>
    <col min="3377" max="3377" width="2.28515625" style="104" customWidth="1"/>
    <col min="3378" max="3378" width="1.85546875" style="104" customWidth="1"/>
    <col min="3379" max="3379" width="2.42578125" style="104" customWidth="1"/>
    <col min="3380" max="3380" width="2.140625" style="104" customWidth="1"/>
    <col min="3381" max="3382" width="2.28515625" style="104" customWidth="1"/>
    <col min="3383" max="3383" width="1.85546875" style="104" customWidth="1"/>
    <col min="3384" max="3384" width="1.42578125" style="104" customWidth="1"/>
    <col min="3385" max="3385" width="2.28515625" style="104" customWidth="1"/>
    <col min="3386" max="3386" width="1.7109375" style="104" customWidth="1"/>
    <col min="3387" max="3387" width="0.85546875" style="104" customWidth="1"/>
    <col min="3388" max="3388" width="1.5703125" style="104" customWidth="1"/>
    <col min="3389" max="3389" width="1.42578125" style="104" customWidth="1"/>
    <col min="3390" max="3390" width="0.7109375" style="104" customWidth="1"/>
    <col min="3391" max="3584" width="11.42578125" style="104"/>
    <col min="3585" max="3587" width="2.5703125" style="104" customWidth="1"/>
    <col min="3588" max="3588" width="8.140625" style="104" customWidth="1"/>
    <col min="3589" max="3617" width="2.5703125" style="104" customWidth="1"/>
    <col min="3618" max="3618" width="7" style="104" customWidth="1"/>
    <col min="3619" max="3631" width="2.5703125" style="104" customWidth="1"/>
    <col min="3632" max="3632" width="1.42578125" style="104" customWidth="1"/>
    <col min="3633" max="3633" width="2.28515625" style="104" customWidth="1"/>
    <col min="3634" max="3634" width="1.85546875" style="104" customWidth="1"/>
    <col min="3635" max="3635" width="2.42578125" style="104" customWidth="1"/>
    <col min="3636" max="3636" width="2.140625" style="104" customWidth="1"/>
    <col min="3637" max="3638" width="2.28515625" style="104" customWidth="1"/>
    <col min="3639" max="3639" width="1.85546875" style="104" customWidth="1"/>
    <col min="3640" max="3640" width="1.42578125" style="104" customWidth="1"/>
    <col min="3641" max="3641" width="2.28515625" style="104" customWidth="1"/>
    <col min="3642" max="3642" width="1.7109375" style="104" customWidth="1"/>
    <col min="3643" max="3643" width="0.85546875" style="104" customWidth="1"/>
    <col min="3644" max="3644" width="1.5703125" style="104" customWidth="1"/>
    <col min="3645" max="3645" width="1.42578125" style="104" customWidth="1"/>
    <col min="3646" max="3646" width="0.7109375" style="104" customWidth="1"/>
    <col min="3647" max="3840" width="11.42578125" style="104"/>
    <col min="3841" max="3843" width="2.5703125" style="104" customWidth="1"/>
    <col min="3844" max="3844" width="8.140625" style="104" customWidth="1"/>
    <col min="3845" max="3873" width="2.5703125" style="104" customWidth="1"/>
    <col min="3874" max="3874" width="7" style="104" customWidth="1"/>
    <col min="3875" max="3887" width="2.5703125" style="104" customWidth="1"/>
    <col min="3888" max="3888" width="1.42578125" style="104" customWidth="1"/>
    <col min="3889" max="3889" width="2.28515625" style="104" customWidth="1"/>
    <col min="3890" max="3890" width="1.85546875" style="104" customWidth="1"/>
    <col min="3891" max="3891" width="2.42578125" style="104" customWidth="1"/>
    <col min="3892" max="3892" width="2.140625" style="104" customWidth="1"/>
    <col min="3893" max="3894" width="2.28515625" style="104" customWidth="1"/>
    <col min="3895" max="3895" width="1.85546875" style="104" customWidth="1"/>
    <col min="3896" max="3896" width="1.42578125" style="104" customWidth="1"/>
    <col min="3897" max="3897" width="2.28515625" style="104" customWidth="1"/>
    <col min="3898" max="3898" width="1.7109375" style="104" customWidth="1"/>
    <col min="3899" max="3899" width="0.85546875" style="104" customWidth="1"/>
    <col min="3900" max="3900" width="1.5703125" style="104" customWidth="1"/>
    <col min="3901" max="3901" width="1.42578125" style="104" customWidth="1"/>
    <col min="3902" max="3902" width="0.7109375" style="104" customWidth="1"/>
    <col min="3903" max="4096" width="11.42578125" style="104"/>
    <col min="4097" max="4099" width="2.5703125" style="104" customWidth="1"/>
    <col min="4100" max="4100" width="8.140625" style="104" customWidth="1"/>
    <col min="4101" max="4129" width="2.5703125" style="104" customWidth="1"/>
    <col min="4130" max="4130" width="7" style="104" customWidth="1"/>
    <col min="4131" max="4143" width="2.5703125" style="104" customWidth="1"/>
    <col min="4144" max="4144" width="1.42578125" style="104" customWidth="1"/>
    <col min="4145" max="4145" width="2.28515625" style="104" customWidth="1"/>
    <col min="4146" max="4146" width="1.85546875" style="104" customWidth="1"/>
    <col min="4147" max="4147" width="2.42578125" style="104" customWidth="1"/>
    <col min="4148" max="4148" width="2.140625" style="104" customWidth="1"/>
    <col min="4149" max="4150" width="2.28515625" style="104" customWidth="1"/>
    <col min="4151" max="4151" width="1.85546875" style="104" customWidth="1"/>
    <col min="4152" max="4152" width="1.42578125" style="104" customWidth="1"/>
    <col min="4153" max="4153" width="2.28515625" style="104" customWidth="1"/>
    <col min="4154" max="4154" width="1.7109375" style="104" customWidth="1"/>
    <col min="4155" max="4155" width="0.85546875" style="104" customWidth="1"/>
    <col min="4156" max="4156" width="1.5703125" style="104" customWidth="1"/>
    <col min="4157" max="4157" width="1.42578125" style="104" customWidth="1"/>
    <col min="4158" max="4158" width="0.7109375" style="104" customWidth="1"/>
    <col min="4159" max="4352" width="11.42578125" style="104"/>
    <col min="4353" max="4355" width="2.5703125" style="104" customWidth="1"/>
    <col min="4356" max="4356" width="8.140625" style="104" customWidth="1"/>
    <col min="4357" max="4385" width="2.5703125" style="104" customWidth="1"/>
    <col min="4386" max="4386" width="7" style="104" customWidth="1"/>
    <col min="4387" max="4399" width="2.5703125" style="104" customWidth="1"/>
    <col min="4400" max="4400" width="1.42578125" style="104" customWidth="1"/>
    <col min="4401" max="4401" width="2.28515625" style="104" customWidth="1"/>
    <col min="4402" max="4402" width="1.85546875" style="104" customWidth="1"/>
    <col min="4403" max="4403" width="2.42578125" style="104" customWidth="1"/>
    <col min="4404" max="4404" width="2.140625" style="104" customWidth="1"/>
    <col min="4405" max="4406" width="2.28515625" style="104" customWidth="1"/>
    <col min="4407" max="4407" width="1.85546875" style="104" customWidth="1"/>
    <col min="4408" max="4408" width="1.42578125" style="104" customWidth="1"/>
    <col min="4409" max="4409" width="2.28515625" style="104" customWidth="1"/>
    <col min="4410" max="4410" width="1.7109375" style="104" customWidth="1"/>
    <col min="4411" max="4411" width="0.85546875" style="104" customWidth="1"/>
    <col min="4412" max="4412" width="1.5703125" style="104" customWidth="1"/>
    <col min="4413" max="4413" width="1.42578125" style="104" customWidth="1"/>
    <col min="4414" max="4414" width="0.7109375" style="104" customWidth="1"/>
    <col min="4415" max="4608" width="11.42578125" style="104"/>
    <col min="4609" max="4611" width="2.5703125" style="104" customWidth="1"/>
    <col min="4612" max="4612" width="8.140625" style="104" customWidth="1"/>
    <col min="4613" max="4641" width="2.5703125" style="104" customWidth="1"/>
    <col min="4642" max="4642" width="7" style="104" customWidth="1"/>
    <col min="4643" max="4655" width="2.5703125" style="104" customWidth="1"/>
    <col min="4656" max="4656" width="1.42578125" style="104" customWidth="1"/>
    <col min="4657" max="4657" width="2.28515625" style="104" customWidth="1"/>
    <col min="4658" max="4658" width="1.85546875" style="104" customWidth="1"/>
    <col min="4659" max="4659" width="2.42578125" style="104" customWidth="1"/>
    <col min="4660" max="4660" width="2.140625" style="104" customWidth="1"/>
    <col min="4661" max="4662" width="2.28515625" style="104" customWidth="1"/>
    <col min="4663" max="4663" width="1.85546875" style="104" customWidth="1"/>
    <col min="4664" max="4664" width="1.42578125" style="104" customWidth="1"/>
    <col min="4665" max="4665" width="2.28515625" style="104" customWidth="1"/>
    <col min="4666" max="4666" width="1.7109375" style="104" customWidth="1"/>
    <col min="4667" max="4667" width="0.85546875" style="104" customWidth="1"/>
    <col min="4668" max="4668" width="1.5703125" style="104" customWidth="1"/>
    <col min="4669" max="4669" width="1.42578125" style="104" customWidth="1"/>
    <col min="4670" max="4670" width="0.7109375" style="104" customWidth="1"/>
    <col min="4671" max="4864" width="11.42578125" style="104"/>
    <col min="4865" max="4867" width="2.5703125" style="104" customWidth="1"/>
    <col min="4868" max="4868" width="8.140625" style="104" customWidth="1"/>
    <col min="4869" max="4897" width="2.5703125" style="104" customWidth="1"/>
    <col min="4898" max="4898" width="7" style="104" customWidth="1"/>
    <col min="4899" max="4911" width="2.5703125" style="104" customWidth="1"/>
    <col min="4912" max="4912" width="1.42578125" style="104" customWidth="1"/>
    <col min="4913" max="4913" width="2.28515625" style="104" customWidth="1"/>
    <col min="4914" max="4914" width="1.85546875" style="104" customWidth="1"/>
    <col min="4915" max="4915" width="2.42578125" style="104" customWidth="1"/>
    <col min="4916" max="4916" width="2.140625" style="104" customWidth="1"/>
    <col min="4917" max="4918" width="2.28515625" style="104" customWidth="1"/>
    <col min="4919" max="4919" width="1.85546875" style="104" customWidth="1"/>
    <col min="4920" max="4920" width="1.42578125" style="104" customWidth="1"/>
    <col min="4921" max="4921" width="2.28515625" style="104" customWidth="1"/>
    <col min="4922" max="4922" width="1.7109375" style="104" customWidth="1"/>
    <col min="4923" max="4923" width="0.85546875" style="104" customWidth="1"/>
    <col min="4924" max="4924" width="1.5703125" style="104" customWidth="1"/>
    <col min="4925" max="4925" width="1.42578125" style="104" customWidth="1"/>
    <col min="4926" max="4926" width="0.7109375" style="104" customWidth="1"/>
    <col min="4927" max="5120" width="11.42578125" style="104"/>
    <col min="5121" max="5123" width="2.5703125" style="104" customWidth="1"/>
    <col min="5124" max="5124" width="8.140625" style="104" customWidth="1"/>
    <col min="5125" max="5153" width="2.5703125" style="104" customWidth="1"/>
    <col min="5154" max="5154" width="7" style="104" customWidth="1"/>
    <col min="5155" max="5167" width="2.5703125" style="104" customWidth="1"/>
    <col min="5168" max="5168" width="1.42578125" style="104" customWidth="1"/>
    <col min="5169" max="5169" width="2.28515625" style="104" customWidth="1"/>
    <col min="5170" max="5170" width="1.85546875" style="104" customWidth="1"/>
    <col min="5171" max="5171" width="2.42578125" style="104" customWidth="1"/>
    <col min="5172" max="5172" width="2.140625" style="104" customWidth="1"/>
    <col min="5173" max="5174" width="2.28515625" style="104" customWidth="1"/>
    <col min="5175" max="5175" width="1.85546875" style="104" customWidth="1"/>
    <col min="5176" max="5176" width="1.42578125" style="104" customWidth="1"/>
    <col min="5177" max="5177" width="2.28515625" style="104" customWidth="1"/>
    <col min="5178" max="5178" width="1.7109375" style="104" customWidth="1"/>
    <col min="5179" max="5179" width="0.85546875" style="104" customWidth="1"/>
    <col min="5180" max="5180" width="1.5703125" style="104" customWidth="1"/>
    <col min="5181" max="5181" width="1.42578125" style="104" customWidth="1"/>
    <col min="5182" max="5182" width="0.7109375" style="104" customWidth="1"/>
    <col min="5183" max="5376" width="11.42578125" style="104"/>
    <col min="5377" max="5379" width="2.5703125" style="104" customWidth="1"/>
    <col min="5380" max="5380" width="8.140625" style="104" customWidth="1"/>
    <col min="5381" max="5409" width="2.5703125" style="104" customWidth="1"/>
    <col min="5410" max="5410" width="7" style="104" customWidth="1"/>
    <col min="5411" max="5423" width="2.5703125" style="104" customWidth="1"/>
    <col min="5424" max="5424" width="1.42578125" style="104" customWidth="1"/>
    <col min="5425" max="5425" width="2.28515625" style="104" customWidth="1"/>
    <col min="5426" max="5426" width="1.85546875" style="104" customWidth="1"/>
    <col min="5427" max="5427" width="2.42578125" style="104" customWidth="1"/>
    <col min="5428" max="5428" width="2.140625" style="104" customWidth="1"/>
    <col min="5429" max="5430" width="2.28515625" style="104" customWidth="1"/>
    <col min="5431" max="5431" width="1.85546875" style="104" customWidth="1"/>
    <col min="5432" max="5432" width="1.42578125" style="104" customWidth="1"/>
    <col min="5433" max="5433" width="2.28515625" style="104" customWidth="1"/>
    <col min="5434" max="5434" width="1.7109375" style="104" customWidth="1"/>
    <col min="5435" max="5435" width="0.85546875" style="104" customWidth="1"/>
    <col min="5436" max="5436" width="1.5703125" style="104" customWidth="1"/>
    <col min="5437" max="5437" width="1.42578125" style="104" customWidth="1"/>
    <col min="5438" max="5438" width="0.7109375" style="104" customWidth="1"/>
    <col min="5439" max="5632" width="11.42578125" style="104"/>
    <col min="5633" max="5635" width="2.5703125" style="104" customWidth="1"/>
    <col min="5636" max="5636" width="8.140625" style="104" customWidth="1"/>
    <col min="5637" max="5665" width="2.5703125" style="104" customWidth="1"/>
    <col min="5666" max="5666" width="7" style="104" customWidth="1"/>
    <col min="5667" max="5679" width="2.5703125" style="104" customWidth="1"/>
    <col min="5680" max="5680" width="1.42578125" style="104" customWidth="1"/>
    <col min="5681" max="5681" width="2.28515625" style="104" customWidth="1"/>
    <col min="5682" max="5682" width="1.85546875" style="104" customWidth="1"/>
    <col min="5683" max="5683" width="2.42578125" style="104" customWidth="1"/>
    <col min="5684" max="5684" width="2.140625" style="104" customWidth="1"/>
    <col min="5685" max="5686" width="2.28515625" style="104" customWidth="1"/>
    <col min="5687" max="5687" width="1.85546875" style="104" customWidth="1"/>
    <col min="5688" max="5688" width="1.42578125" style="104" customWidth="1"/>
    <col min="5689" max="5689" width="2.28515625" style="104" customWidth="1"/>
    <col min="5690" max="5690" width="1.7109375" style="104" customWidth="1"/>
    <col min="5691" max="5691" width="0.85546875" style="104" customWidth="1"/>
    <col min="5692" max="5692" width="1.5703125" style="104" customWidth="1"/>
    <col min="5693" max="5693" width="1.42578125" style="104" customWidth="1"/>
    <col min="5694" max="5694" width="0.7109375" style="104" customWidth="1"/>
    <col min="5695" max="5888" width="11.42578125" style="104"/>
    <col min="5889" max="5891" width="2.5703125" style="104" customWidth="1"/>
    <col min="5892" max="5892" width="8.140625" style="104" customWidth="1"/>
    <col min="5893" max="5921" width="2.5703125" style="104" customWidth="1"/>
    <col min="5922" max="5922" width="7" style="104" customWidth="1"/>
    <col min="5923" max="5935" width="2.5703125" style="104" customWidth="1"/>
    <col min="5936" max="5936" width="1.42578125" style="104" customWidth="1"/>
    <col min="5937" max="5937" width="2.28515625" style="104" customWidth="1"/>
    <col min="5938" max="5938" width="1.85546875" style="104" customWidth="1"/>
    <col min="5939" max="5939" width="2.42578125" style="104" customWidth="1"/>
    <col min="5940" max="5940" width="2.140625" style="104" customWidth="1"/>
    <col min="5941" max="5942" width="2.28515625" style="104" customWidth="1"/>
    <col min="5943" max="5943" width="1.85546875" style="104" customWidth="1"/>
    <col min="5944" max="5944" width="1.42578125" style="104" customWidth="1"/>
    <col min="5945" max="5945" width="2.28515625" style="104" customWidth="1"/>
    <col min="5946" max="5946" width="1.7109375" style="104" customWidth="1"/>
    <col min="5947" max="5947" width="0.85546875" style="104" customWidth="1"/>
    <col min="5948" max="5948" width="1.5703125" style="104" customWidth="1"/>
    <col min="5949" max="5949" width="1.42578125" style="104" customWidth="1"/>
    <col min="5950" max="5950" width="0.7109375" style="104" customWidth="1"/>
    <col min="5951" max="6144" width="11.42578125" style="104"/>
    <col min="6145" max="6147" width="2.5703125" style="104" customWidth="1"/>
    <col min="6148" max="6148" width="8.140625" style="104" customWidth="1"/>
    <col min="6149" max="6177" width="2.5703125" style="104" customWidth="1"/>
    <col min="6178" max="6178" width="7" style="104" customWidth="1"/>
    <col min="6179" max="6191" width="2.5703125" style="104" customWidth="1"/>
    <col min="6192" max="6192" width="1.42578125" style="104" customWidth="1"/>
    <col min="6193" max="6193" width="2.28515625" style="104" customWidth="1"/>
    <col min="6194" max="6194" width="1.85546875" style="104" customWidth="1"/>
    <col min="6195" max="6195" width="2.42578125" style="104" customWidth="1"/>
    <col min="6196" max="6196" width="2.140625" style="104" customWidth="1"/>
    <col min="6197" max="6198" width="2.28515625" style="104" customWidth="1"/>
    <col min="6199" max="6199" width="1.85546875" style="104" customWidth="1"/>
    <col min="6200" max="6200" width="1.42578125" style="104" customWidth="1"/>
    <col min="6201" max="6201" width="2.28515625" style="104" customWidth="1"/>
    <col min="6202" max="6202" width="1.7109375" style="104" customWidth="1"/>
    <col min="6203" max="6203" width="0.85546875" style="104" customWidth="1"/>
    <col min="6204" max="6204" width="1.5703125" style="104" customWidth="1"/>
    <col min="6205" max="6205" width="1.42578125" style="104" customWidth="1"/>
    <col min="6206" max="6206" width="0.7109375" style="104" customWidth="1"/>
    <col min="6207" max="6400" width="11.42578125" style="104"/>
    <col min="6401" max="6403" width="2.5703125" style="104" customWidth="1"/>
    <col min="6404" max="6404" width="8.140625" style="104" customWidth="1"/>
    <col min="6405" max="6433" width="2.5703125" style="104" customWidth="1"/>
    <col min="6434" max="6434" width="7" style="104" customWidth="1"/>
    <col min="6435" max="6447" width="2.5703125" style="104" customWidth="1"/>
    <col min="6448" max="6448" width="1.42578125" style="104" customWidth="1"/>
    <col min="6449" max="6449" width="2.28515625" style="104" customWidth="1"/>
    <col min="6450" max="6450" width="1.85546875" style="104" customWidth="1"/>
    <col min="6451" max="6451" width="2.42578125" style="104" customWidth="1"/>
    <col min="6452" max="6452" width="2.140625" style="104" customWidth="1"/>
    <col min="6453" max="6454" width="2.28515625" style="104" customWidth="1"/>
    <col min="6455" max="6455" width="1.85546875" style="104" customWidth="1"/>
    <col min="6456" max="6456" width="1.42578125" style="104" customWidth="1"/>
    <col min="6457" max="6457" width="2.28515625" style="104" customWidth="1"/>
    <col min="6458" max="6458" width="1.7109375" style="104" customWidth="1"/>
    <col min="6459" max="6459" width="0.85546875" style="104" customWidth="1"/>
    <col min="6460" max="6460" width="1.5703125" style="104" customWidth="1"/>
    <col min="6461" max="6461" width="1.42578125" style="104" customWidth="1"/>
    <col min="6462" max="6462" width="0.7109375" style="104" customWidth="1"/>
    <col min="6463" max="6656" width="11.42578125" style="104"/>
    <col min="6657" max="6659" width="2.5703125" style="104" customWidth="1"/>
    <col min="6660" max="6660" width="8.140625" style="104" customWidth="1"/>
    <col min="6661" max="6689" width="2.5703125" style="104" customWidth="1"/>
    <col min="6690" max="6690" width="7" style="104" customWidth="1"/>
    <col min="6691" max="6703" width="2.5703125" style="104" customWidth="1"/>
    <col min="6704" max="6704" width="1.42578125" style="104" customWidth="1"/>
    <col min="6705" max="6705" width="2.28515625" style="104" customWidth="1"/>
    <col min="6706" max="6706" width="1.85546875" style="104" customWidth="1"/>
    <col min="6707" max="6707" width="2.42578125" style="104" customWidth="1"/>
    <col min="6708" max="6708" width="2.140625" style="104" customWidth="1"/>
    <col min="6709" max="6710" width="2.28515625" style="104" customWidth="1"/>
    <col min="6711" max="6711" width="1.85546875" style="104" customWidth="1"/>
    <col min="6712" max="6712" width="1.42578125" style="104" customWidth="1"/>
    <col min="6713" max="6713" width="2.28515625" style="104" customWidth="1"/>
    <col min="6714" max="6714" width="1.7109375" style="104" customWidth="1"/>
    <col min="6715" max="6715" width="0.85546875" style="104" customWidth="1"/>
    <col min="6716" max="6716" width="1.5703125" style="104" customWidth="1"/>
    <col min="6717" max="6717" width="1.42578125" style="104" customWidth="1"/>
    <col min="6718" max="6718" width="0.7109375" style="104" customWidth="1"/>
    <col min="6719" max="6912" width="11.42578125" style="104"/>
    <col min="6913" max="6915" width="2.5703125" style="104" customWidth="1"/>
    <col min="6916" max="6916" width="8.140625" style="104" customWidth="1"/>
    <col min="6917" max="6945" width="2.5703125" style="104" customWidth="1"/>
    <col min="6946" max="6946" width="7" style="104" customWidth="1"/>
    <col min="6947" max="6959" width="2.5703125" style="104" customWidth="1"/>
    <col min="6960" max="6960" width="1.42578125" style="104" customWidth="1"/>
    <col min="6961" max="6961" width="2.28515625" style="104" customWidth="1"/>
    <col min="6962" max="6962" width="1.85546875" style="104" customWidth="1"/>
    <col min="6963" max="6963" width="2.42578125" style="104" customWidth="1"/>
    <col min="6964" max="6964" width="2.140625" style="104" customWidth="1"/>
    <col min="6965" max="6966" width="2.28515625" style="104" customWidth="1"/>
    <col min="6967" max="6967" width="1.85546875" style="104" customWidth="1"/>
    <col min="6968" max="6968" width="1.42578125" style="104" customWidth="1"/>
    <col min="6969" max="6969" width="2.28515625" style="104" customWidth="1"/>
    <col min="6970" max="6970" width="1.7109375" style="104" customWidth="1"/>
    <col min="6971" max="6971" width="0.85546875" style="104" customWidth="1"/>
    <col min="6972" max="6972" width="1.5703125" style="104" customWidth="1"/>
    <col min="6973" max="6973" width="1.42578125" style="104" customWidth="1"/>
    <col min="6974" max="6974" width="0.7109375" style="104" customWidth="1"/>
    <col min="6975" max="7168" width="11.42578125" style="104"/>
    <col min="7169" max="7171" width="2.5703125" style="104" customWidth="1"/>
    <col min="7172" max="7172" width="8.140625" style="104" customWidth="1"/>
    <col min="7173" max="7201" width="2.5703125" style="104" customWidth="1"/>
    <col min="7202" max="7202" width="7" style="104" customWidth="1"/>
    <col min="7203" max="7215" width="2.5703125" style="104" customWidth="1"/>
    <col min="7216" max="7216" width="1.42578125" style="104" customWidth="1"/>
    <col min="7217" max="7217" width="2.28515625" style="104" customWidth="1"/>
    <col min="7218" max="7218" width="1.85546875" style="104" customWidth="1"/>
    <col min="7219" max="7219" width="2.42578125" style="104" customWidth="1"/>
    <col min="7220" max="7220" width="2.140625" style="104" customWidth="1"/>
    <col min="7221" max="7222" width="2.28515625" style="104" customWidth="1"/>
    <col min="7223" max="7223" width="1.85546875" style="104" customWidth="1"/>
    <col min="7224" max="7224" width="1.42578125" style="104" customWidth="1"/>
    <col min="7225" max="7225" width="2.28515625" style="104" customWidth="1"/>
    <col min="7226" max="7226" width="1.7109375" style="104" customWidth="1"/>
    <col min="7227" max="7227" width="0.85546875" style="104" customWidth="1"/>
    <col min="7228" max="7228" width="1.5703125" style="104" customWidth="1"/>
    <col min="7229" max="7229" width="1.42578125" style="104" customWidth="1"/>
    <col min="7230" max="7230" width="0.7109375" style="104" customWidth="1"/>
    <col min="7231" max="7424" width="11.42578125" style="104"/>
    <col min="7425" max="7427" width="2.5703125" style="104" customWidth="1"/>
    <col min="7428" max="7428" width="8.140625" style="104" customWidth="1"/>
    <col min="7429" max="7457" width="2.5703125" style="104" customWidth="1"/>
    <col min="7458" max="7458" width="7" style="104" customWidth="1"/>
    <col min="7459" max="7471" width="2.5703125" style="104" customWidth="1"/>
    <col min="7472" max="7472" width="1.42578125" style="104" customWidth="1"/>
    <col min="7473" max="7473" width="2.28515625" style="104" customWidth="1"/>
    <col min="7474" max="7474" width="1.85546875" style="104" customWidth="1"/>
    <col min="7475" max="7475" width="2.42578125" style="104" customWidth="1"/>
    <col min="7476" max="7476" width="2.140625" style="104" customWidth="1"/>
    <col min="7477" max="7478" width="2.28515625" style="104" customWidth="1"/>
    <col min="7479" max="7479" width="1.85546875" style="104" customWidth="1"/>
    <col min="7480" max="7480" width="1.42578125" style="104" customWidth="1"/>
    <col min="7481" max="7481" width="2.28515625" style="104" customWidth="1"/>
    <col min="7482" max="7482" width="1.7109375" style="104" customWidth="1"/>
    <col min="7483" max="7483" width="0.85546875" style="104" customWidth="1"/>
    <col min="7484" max="7484" width="1.5703125" style="104" customWidth="1"/>
    <col min="7485" max="7485" width="1.42578125" style="104" customWidth="1"/>
    <col min="7486" max="7486" width="0.7109375" style="104" customWidth="1"/>
    <col min="7487" max="7680" width="11.42578125" style="104"/>
    <col min="7681" max="7683" width="2.5703125" style="104" customWidth="1"/>
    <col min="7684" max="7684" width="8.140625" style="104" customWidth="1"/>
    <col min="7685" max="7713" width="2.5703125" style="104" customWidth="1"/>
    <col min="7714" max="7714" width="7" style="104" customWidth="1"/>
    <col min="7715" max="7727" width="2.5703125" style="104" customWidth="1"/>
    <col min="7728" max="7728" width="1.42578125" style="104" customWidth="1"/>
    <col min="7729" max="7729" width="2.28515625" style="104" customWidth="1"/>
    <col min="7730" max="7730" width="1.85546875" style="104" customWidth="1"/>
    <col min="7731" max="7731" width="2.42578125" style="104" customWidth="1"/>
    <col min="7732" max="7732" width="2.140625" style="104" customWidth="1"/>
    <col min="7733" max="7734" width="2.28515625" style="104" customWidth="1"/>
    <col min="7735" max="7735" width="1.85546875" style="104" customWidth="1"/>
    <col min="7736" max="7736" width="1.42578125" style="104" customWidth="1"/>
    <col min="7737" max="7737" width="2.28515625" style="104" customWidth="1"/>
    <col min="7738" max="7738" width="1.7109375" style="104" customWidth="1"/>
    <col min="7739" max="7739" width="0.85546875" style="104" customWidth="1"/>
    <col min="7740" max="7740" width="1.5703125" style="104" customWidth="1"/>
    <col min="7741" max="7741" width="1.42578125" style="104" customWidth="1"/>
    <col min="7742" max="7742" width="0.7109375" style="104" customWidth="1"/>
    <col min="7743" max="7936" width="11.42578125" style="104"/>
    <col min="7937" max="7939" width="2.5703125" style="104" customWidth="1"/>
    <col min="7940" max="7940" width="8.140625" style="104" customWidth="1"/>
    <col min="7941" max="7969" width="2.5703125" style="104" customWidth="1"/>
    <col min="7970" max="7970" width="7" style="104" customWidth="1"/>
    <col min="7971" max="7983" width="2.5703125" style="104" customWidth="1"/>
    <col min="7984" max="7984" width="1.42578125" style="104" customWidth="1"/>
    <col min="7985" max="7985" width="2.28515625" style="104" customWidth="1"/>
    <col min="7986" max="7986" width="1.85546875" style="104" customWidth="1"/>
    <col min="7987" max="7987" width="2.42578125" style="104" customWidth="1"/>
    <col min="7988" max="7988" width="2.140625" style="104" customWidth="1"/>
    <col min="7989" max="7990" width="2.28515625" style="104" customWidth="1"/>
    <col min="7991" max="7991" width="1.85546875" style="104" customWidth="1"/>
    <col min="7992" max="7992" width="1.42578125" style="104" customWidth="1"/>
    <col min="7993" max="7993" width="2.28515625" style="104" customWidth="1"/>
    <col min="7994" max="7994" width="1.7109375" style="104" customWidth="1"/>
    <col min="7995" max="7995" width="0.85546875" style="104" customWidth="1"/>
    <col min="7996" max="7996" width="1.5703125" style="104" customWidth="1"/>
    <col min="7997" max="7997" width="1.42578125" style="104" customWidth="1"/>
    <col min="7998" max="7998" width="0.7109375" style="104" customWidth="1"/>
    <col min="7999" max="8192" width="11.42578125" style="104"/>
    <col min="8193" max="8195" width="2.5703125" style="104" customWidth="1"/>
    <col min="8196" max="8196" width="8.140625" style="104" customWidth="1"/>
    <col min="8197" max="8225" width="2.5703125" style="104" customWidth="1"/>
    <col min="8226" max="8226" width="7" style="104" customWidth="1"/>
    <col min="8227" max="8239" width="2.5703125" style="104" customWidth="1"/>
    <col min="8240" max="8240" width="1.42578125" style="104" customWidth="1"/>
    <col min="8241" max="8241" width="2.28515625" style="104" customWidth="1"/>
    <col min="8242" max="8242" width="1.85546875" style="104" customWidth="1"/>
    <col min="8243" max="8243" width="2.42578125" style="104" customWidth="1"/>
    <col min="8244" max="8244" width="2.140625" style="104" customWidth="1"/>
    <col min="8245" max="8246" width="2.28515625" style="104" customWidth="1"/>
    <col min="8247" max="8247" width="1.85546875" style="104" customWidth="1"/>
    <col min="8248" max="8248" width="1.42578125" style="104" customWidth="1"/>
    <col min="8249" max="8249" width="2.28515625" style="104" customWidth="1"/>
    <col min="8250" max="8250" width="1.7109375" style="104" customWidth="1"/>
    <col min="8251" max="8251" width="0.85546875" style="104" customWidth="1"/>
    <col min="8252" max="8252" width="1.5703125" style="104" customWidth="1"/>
    <col min="8253" max="8253" width="1.42578125" style="104" customWidth="1"/>
    <col min="8254" max="8254" width="0.7109375" style="104" customWidth="1"/>
    <col min="8255" max="8448" width="11.42578125" style="104"/>
    <col min="8449" max="8451" width="2.5703125" style="104" customWidth="1"/>
    <col min="8452" max="8452" width="8.140625" style="104" customWidth="1"/>
    <col min="8453" max="8481" width="2.5703125" style="104" customWidth="1"/>
    <col min="8482" max="8482" width="7" style="104" customWidth="1"/>
    <col min="8483" max="8495" width="2.5703125" style="104" customWidth="1"/>
    <col min="8496" max="8496" width="1.42578125" style="104" customWidth="1"/>
    <col min="8497" max="8497" width="2.28515625" style="104" customWidth="1"/>
    <col min="8498" max="8498" width="1.85546875" style="104" customWidth="1"/>
    <col min="8499" max="8499" width="2.42578125" style="104" customWidth="1"/>
    <col min="8500" max="8500" width="2.140625" style="104" customWidth="1"/>
    <col min="8501" max="8502" width="2.28515625" style="104" customWidth="1"/>
    <col min="8503" max="8503" width="1.85546875" style="104" customWidth="1"/>
    <col min="8504" max="8504" width="1.42578125" style="104" customWidth="1"/>
    <col min="8505" max="8505" width="2.28515625" style="104" customWidth="1"/>
    <col min="8506" max="8506" width="1.7109375" style="104" customWidth="1"/>
    <col min="8507" max="8507" width="0.85546875" style="104" customWidth="1"/>
    <col min="8508" max="8508" width="1.5703125" style="104" customWidth="1"/>
    <col min="8509" max="8509" width="1.42578125" style="104" customWidth="1"/>
    <col min="8510" max="8510" width="0.7109375" style="104" customWidth="1"/>
    <col min="8511" max="8704" width="11.42578125" style="104"/>
    <col min="8705" max="8707" width="2.5703125" style="104" customWidth="1"/>
    <col min="8708" max="8708" width="8.140625" style="104" customWidth="1"/>
    <col min="8709" max="8737" width="2.5703125" style="104" customWidth="1"/>
    <col min="8738" max="8738" width="7" style="104" customWidth="1"/>
    <col min="8739" max="8751" width="2.5703125" style="104" customWidth="1"/>
    <col min="8752" max="8752" width="1.42578125" style="104" customWidth="1"/>
    <col min="8753" max="8753" width="2.28515625" style="104" customWidth="1"/>
    <col min="8754" max="8754" width="1.85546875" style="104" customWidth="1"/>
    <col min="8755" max="8755" width="2.42578125" style="104" customWidth="1"/>
    <col min="8756" max="8756" width="2.140625" style="104" customWidth="1"/>
    <col min="8757" max="8758" width="2.28515625" style="104" customWidth="1"/>
    <col min="8759" max="8759" width="1.85546875" style="104" customWidth="1"/>
    <col min="8760" max="8760" width="1.42578125" style="104" customWidth="1"/>
    <col min="8761" max="8761" width="2.28515625" style="104" customWidth="1"/>
    <col min="8762" max="8762" width="1.7109375" style="104" customWidth="1"/>
    <col min="8763" max="8763" width="0.85546875" style="104" customWidth="1"/>
    <col min="8764" max="8764" width="1.5703125" style="104" customWidth="1"/>
    <col min="8765" max="8765" width="1.42578125" style="104" customWidth="1"/>
    <col min="8766" max="8766" width="0.7109375" style="104" customWidth="1"/>
    <col min="8767" max="8960" width="11.42578125" style="104"/>
    <col min="8961" max="8963" width="2.5703125" style="104" customWidth="1"/>
    <col min="8964" max="8964" width="8.140625" style="104" customWidth="1"/>
    <col min="8965" max="8993" width="2.5703125" style="104" customWidth="1"/>
    <col min="8994" max="8994" width="7" style="104" customWidth="1"/>
    <col min="8995" max="9007" width="2.5703125" style="104" customWidth="1"/>
    <col min="9008" max="9008" width="1.42578125" style="104" customWidth="1"/>
    <col min="9009" max="9009" width="2.28515625" style="104" customWidth="1"/>
    <col min="9010" max="9010" width="1.85546875" style="104" customWidth="1"/>
    <col min="9011" max="9011" width="2.42578125" style="104" customWidth="1"/>
    <col min="9012" max="9012" width="2.140625" style="104" customWidth="1"/>
    <col min="9013" max="9014" width="2.28515625" style="104" customWidth="1"/>
    <col min="9015" max="9015" width="1.85546875" style="104" customWidth="1"/>
    <col min="9016" max="9016" width="1.42578125" style="104" customWidth="1"/>
    <col min="9017" max="9017" width="2.28515625" style="104" customWidth="1"/>
    <col min="9018" max="9018" width="1.7109375" style="104" customWidth="1"/>
    <col min="9019" max="9019" width="0.85546875" style="104" customWidth="1"/>
    <col min="9020" max="9020" width="1.5703125" style="104" customWidth="1"/>
    <col min="9021" max="9021" width="1.42578125" style="104" customWidth="1"/>
    <col min="9022" max="9022" width="0.7109375" style="104" customWidth="1"/>
    <col min="9023" max="9216" width="11.42578125" style="104"/>
    <col min="9217" max="9219" width="2.5703125" style="104" customWidth="1"/>
    <col min="9220" max="9220" width="8.140625" style="104" customWidth="1"/>
    <col min="9221" max="9249" width="2.5703125" style="104" customWidth="1"/>
    <col min="9250" max="9250" width="7" style="104" customWidth="1"/>
    <col min="9251" max="9263" width="2.5703125" style="104" customWidth="1"/>
    <col min="9264" max="9264" width="1.42578125" style="104" customWidth="1"/>
    <col min="9265" max="9265" width="2.28515625" style="104" customWidth="1"/>
    <col min="9266" max="9266" width="1.85546875" style="104" customWidth="1"/>
    <col min="9267" max="9267" width="2.42578125" style="104" customWidth="1"/>
    <col min="9268" max="9268" width="2.140625" style="104" customWidth="1"/>
    <col min="9269" max="9270" width="2.28515625" style="104" customWidth="1"/>
    <col min="9271" max="9271" width="1.85546875" style="104" customWidth="1"/>
    <col min="9272" max="9272" width="1.42578125" style="104" customWidth="1"/>
    <col min="9273" max="9273" width="2.28515625" style="104" customWidth="1"/>
    <col min="9274" max="9274" width="1.7109375" style="104" customWidth="1"/>
    <col min="9275" max="9275" width="0.85546875" style="104" customWidth="1"/>
    <col min="9276" max="9276" width="1.5703125" style="104" customWidth="1"/>
    <col min="9277" max="9277" width="1.42578125" style="104" customWidth="1"/>
    <col min="9278" max="9278" width="0.7109375" style="104" customWidth="1"/>
    <col min="9279" max="9472" width="11.42578125" style="104"/>
    <col min="9473" max="9475" width="2.5703125" style="104" customWidth="1"/>
    <col min="9476" max="9476" width="8.140625" style="104" customWidth="1"/>
    <col min="9477" max="9505" width="2.5703125" style="104" customWidth="1"/>
    <col min="9506" max="9506" width="7" style="104" customWidth="1"/>
    <col min="9507" max="9519" width="2.5703125" style="104" customWidth="1"/>
    <col min="9520" max="9520" width="1.42578125" style="104" customWidth="1"/>
    <col min="9521" max="9521" width="2.28515625" style="104" customWidth="1"/>
    <col min="9522" max="9522" width="1.85546875" style="104" customWidth="1"/>
    <col min="9523" max="9523" width="2.42578125" style="104" customWidth="1"/>
    <col min="9524" max="9524" width="2.140625" style="104" customWidth="1"/>
    <col min="9525" max="9526" width="2.28515625" style="104" customWidth="1"/>
    <col min="9527" max="9527" width="1.85546875" style="104" customWidth="1"/>
    <col min="9528" max="9528" width="1.42578125" style="104" customWidth="1"/>
    <col min="9529" max="9529" width="2.28515625" style="104" customWidth="1"/>
    <col min="9530" max="9530" width="1.7109375" style="104" customWidth="1"/>
    <col min="9531" max="9531" width="0.85546875" style="104" customWidth="1"/>
    <col min="9532" max="9532" width="1.5703125" style="104" customWidth="1"/>
    <col min="9533" max="9533" width="1.42578125" style="104" customWidth="1"/>
    <col min="9534" max="9534" width="0.7109375" style="104" customWidth="1"/>
    <col min="9535" max="9728" width="11.42578125" style="104"/>
    <col min="9729" max="9731" width="2.5703125" style="104" customWidth="1"/>
    <col min="9732" max="9732" width="8.140625" style="104" customWidth="1"/>
    <col min="9733" max="9761" width="2.5703125" style="104" customWidth="1"/>
    <col min="9762" max="9762" width="7" style="104" customWidth="1"/>
    <col min="9763" max="9775" width="2.5703125" style="104" customWidth="1"/>
    <col min="9776" max="9776" width="1.42578125" style="104" customWidth="1"/>
    <col min="9777" max="9777" width="2.28515625" style="104" customWidth="1"/>
    <col min="9778" max="9778" width="1.85546875" style="104" customWidth="1"/>
    <col min="9779" max="9779" width="2.42578125" style="104" customWidth="1"/>
    <col min="9780" max="9780" width="2.140625" style="104" customWidth="1"/>
    <col min="9781" max="9782" width="2.28515625" style="104" customWidth="1"/>
    <col min="9783" max="9783" width="1.85546875" style="104" customWidth="1"/>
    <col min="9784" max="9784" width="1.42578125" style="104" customWidth="1"/>
    <col min="9785" max="9785" width="2.28515625" style="104" customWidth="1"/>
    <col min="9786" max="9786" width="1.7109375" style="104" customWidth="1"/>
    <col min="9787" max="9787" width="0.85546875" style="104" customWidth="1"/>
    <col min="9788" max="9788" width="1.5703125" style="104" customWidth="1"/>
    <col min="9789" max="9789" width="1.42578125" style="104" customWidth="1"/>
    <col min="9790" max="9790" width="0.7109375" style="104" customWidth="1"/>
    <col min="9791" max="9984" width="11.42578125" style="104"/>
    <col min="9985" max="9987" width="2.5703125" style="104" customWidth="1"/>
    <col min="9988" max="9988" width="8.140625" style="104" customWidth="1"/>
    <col min="9989" max="10017" width="2.5703125" style="104" customWidth="1"/>
    <col min="10018" max="10018" width="7" style="104" customWidth="1"/>
    <col min="10019" max="10031" width="2.5703125" style="104" customWidth="1"/>
    <col min="10032" max="10032" width="1.42578125" style="104" customWidth="1"/>
    <col min="10033" max="10033" width="2.28515625" style="104" customWidth="1"/>
    <col min="10034" max="10034" width="1.85546875" style="104" customWidth="1"/>
    <col min="10035" max="10035" width="2.42578125" style="104" customWidth="1"/>
    <col min="10036" max="10036" width="2.140625" style="104" customWidth="1"/>
    <col min="10037" max="10038" width="2.28515625" style="104" customWidth="1"/>
    <col min="10039" max="10039" width="1.85546875" style="104" customWidth="1"/>
    <col min="10040" max="10040" width="1.42578125" style="104" customWidth="1"/>
    <col min="10041" max="10041" width="2.28515625" style="104" customWidth="1"/>
    <col min="10042" max="10042" width="1.7109375" style="104" customWidth="1"/>
    <col min="10043" max="10043" width="0.85546875" style="104" customWidth="1"/>
    <col min="10044" max="10044" width="1.5703125" style="104" customWidth="1"/>
    <col min="10045" max="10045" width="1.42578125" style="104" customWidth="1"/>
    <col min="10046" max="10046" width="0.7109375" style="104" customWidth="1"/>
    <col min="10047" max="10240" width="11.42578125" style="104"/>
    <col min="10241" max="10243" width="2.5703125" style="104" customWidth="1"/>
    <col min="10244" max="10244" width="8.140625" style="104" customWidth="1"/>
    <col min="10245" max="10273" width="2.5703125" style="104" customWidth="1"/>
    <col min="10274" max="10274" width="7" style="104" customWidth="1"/>
    <col min="10275" max="10287" width="2.5703125" style="104" customWidth="1"/>
    <col min="10288" max="10288" width="1.42578125" style="104" customWidth="1"/>
    <col min="10289" max="10289" width="2.28515625" style="104" customWidth="1"/>
    <col min="10290" max="10290" width="1.85546875" style="104" customWidth="1"/>
    <col min="10291" max="10291" width="2.42578125" style="104" customWidth="1"/>
    <col min="10292" max="10292" width="2.140625" style="104" customWidth="1"/>
    <col min="10293" max="10294" width="2.28515625" style="104" customWidth="1"/>
    <col min="10295" max="10295" width="1.85546875" style="104" customWidth="1"/>
    <col min="10296" max="10296" width="1.42578125" style="104" customWidth="1"/>
    <col min="10297" max="10297" width="2.28515625" style="104" customWidth="1"/>
    <col min="10298" max="10298" width="1.7109375" style="104" customWidth="1"/>
    <col min="10299" max="10299" width="0.85546875" style="104" customWidth="1"/>
    <col min="10300" max="10300" width="1.5703125" style="104" customWidth="1"/>
    <col min="10301" max="10301" width="1.42578125" style="104" customWidth="1"/>
    <col min="10302" max="10302" width="0.7109375" style="104" customWidth="1"/>
    <col min="10303" max="10496" width="11.42578125" style="104"/>
    <col min="10497" max="10499" width="2.5703125" style="104" customWidth="1"/>
    <col min="10500" max="10500" width="8.140625" style="104" customWidth="1"/>
    <col min="10501" max="10529" width="2.5703125" style="104" customWidth="1"/>
    <col min="10530" max="10530" width="7" style="104" customWidth="1"/>
    <col min="10531" max="10543" width="2.5703125" style="104" customWidth="1"/>
    <col min="10544" max="10544" width="1.42578125" style="104" customWidth="1"/>
    <col min="10545" max="10545" width="2.28515625" style="104" customWidth="1"/>
    <col min="10546" max="10546" width="1.85546875" style="104" customWidth="1"/>
    <col min="10547" max="10547" width="2.42578125" style="104" customWidth="1"/>
    <col min="10548" max="10548" width="2.140625" style="104" customWidth="1"/>
    <col min="10549" max="10550" width="2.28515625" style="104" customWidth="1"/>
    <col min="10551" max="10551" width="1.85546875" style="104" customWidth="1"/>
    <col min="10552" max="10552" width="1.42578125" style="104" customWidth="1"/>
    <col min="10553" max="10553" width="2.28515625" style="104" customWidth="1"/>
    <col min="10554" max="10554" width="1.7109375" style="104" customWidth="1"/>
    <col min="10555" max="10555" width="0.85546875" style="104" customWidth="1"/>
    <col min="10556" max="10556" width="1.5703125" style="104" customWidth="1"/>
    <col min="10557" max="10557" width="1.42578125" style="104" customWidth="1"/>
    <col min="10558" max="10558" width="0.7109375" style="104" customWidth="1"/>
    <col min="10559" max="10752" width="11.42578125" style="104"/>
    <col min="10753" max="10755" width="2.5703125" style="104" customWidth="1"/>
    <col min="10756" max="10756" width="8.140625" style="104" customWidth="1"/>
    <col min="10757" max="10785" width="2.5703125" style="104" customWidth="1"/>
    <col min="10786" max="10786" width="7" style="104" customWidth="1"/>
    <col min="10787" max="10799" width="2.5703125" style="104" customWidth="1"/>
    <col min="10800" max="10800" width="1.42578125" style="104" customWidth="1"/>
    <col min="10801" max="10801" width="2.28515625" style="104" customWidth="1"/>
    <col min="10802" max="10802" width="1.85546875" style="104" customWidth="1"/>
    <col min="10803" max="10803" width="2.42578125" style="104" customWidth="1"/>
    <col min="10804" max="10804" width="2.140625" style="104" customWidth="1"/>
    <col min="10805" max="10806" width="2.28515625" style="104" customWidth="1"/>
    <col min="10807" max="10807" width="1.85546875" style="104" customWidth="1"/>
    <col min="10808" max="10808" width="1.42578125" style="104" customWidth="1"/>
    <col min="10809" max="10809" width="2.28515625" style="104" customWidth="1"/>
    <col min="10810" max="10810" width="1.7109375" style="104" customWidth="1"/>
    <col min="10811" max="10811" width="0.85546875" style="104" customWidth="1"/>
    <col min="10812" max="10812" width="1.5703125" style="104" customWidth="1"/>
    <col min="10813" max="10813" width="1.42578125" style="104" customWidth="1"/>
    <col min="10814" max="10814" width="0.7109375" style="104" customWidth="1"/>
    <col min="10815" max="11008" width="11.42578125" style="104"/>
    <col min="11009" max="11011" width="2.5703125" style="104" customWidth="1"/>
    <col min="11012" max="11012" width="8.140625" style="104" customWidth="1"/>
    <col min="11013" max="11041" width="2.5703125" style="104" customWidth="1"/>
    <col min="11042" max="11042" width="7" style="104" customWidth="1"/>
    <col min="11043" max="11055" width="2.5703125" style="104" customWidth="1"/>
    <col min="11056" max="11056" width="1.42578125" style="104" customWidth="1"/>
    <col min="11057" max="11057" width="2.28515625" style="104" customWidth="1"/>
    <col min="11058" max="11058" width="1.85546875" style="104" customWidth="1"/>
    <col min="11059" max="11059" width="2.42578125" style="104" customWidth="1"/>
    <col min="11060" max="11060" width="2.140625" style="104" customWidth="1"/>
    <col min="11061" max="11062" width="2.28515625" style="104" customWidth="1"/>
    <col min="11063" max="11063" width="1.85546875" style="104" customWidth="1"/>
    <col min="11064" max="11064" width="1.42578125" style="104" customWidth="1"/>
    <col min="11065" max="11065" width="2.28515625" style="104" customWidth="1"/>
    <col min="11066" max="11066" width="1.7109375" style="104" customWidth="1"/>
    <col min="11067" max="11067" width="0.85546875" style="104" customWidth="1"/>
    <col min="11068" max="11068" width="1.5703125" style="104" customWidth="1"/>
    <col min="11069" max="11069" width="1.42578125" style="104" customWidth="1"/>
    <col min="11070" max="11070" width="0.7109375" style="104" customWidth="1"/>
    <col min="11071" max="11264" width="11.42578125" style="104"/>
    <col min="11265" max="11267" width="2.5703125" style="104" customWidth="1"/>
    <col min="11268" max="11268" width="8.140625" style="104" customWidth="1"/>
    <col min="11269" max="11297" width="2.5703125" style="104" customWidth="1"/>
    <col min="11298" max="11298" width="7" style="104" customWidth="1"/>
    <col min="11299" max="11311" width="2.5703125" style="104" customWidth="1"/>
    <col min="11312" max="11312" width="1.42578125" style="104" customWidth="1"/>
    <col min="11313" max="11313" width="2.28515625" style="104" customWidth="1"/>
    <col min="11314" max="11314" width="1.85546875" style="104" customWidth="1"/>
    <col min="11315" max="11315" width="2.42578125" style="104" customWidth="1"/>
    <col min="11316" max="11316" width="2.140625" style="104" customWidth="1"/>
    <col min="11317" max="11318" width="2.28515625" style="104" customWidth="1"/>
    <col min="11319" max="11319" width="1.85546875" style="104" customWidth="1"/>
    <col min="11320" max="11320" width="1.42578125" style="104" customWidth="1"/>
    <col min="11321" max="11321" width="2.28515625" style="104" customWidth="1"/>
    <col min="11322" max="11322" width="1.7109375" style="104" customWidth="1"/>
    <col min="11323" max="11323" width="0.85546875" style="104" customWidth="1"/>
    <col min="11324" max="11324" width="1.5703125" style="104" customWidth="1"/>
    <col min="11325" max="11325" width="1.42578125" style="104" customWidth="1"/>
    <col min="11326" max="11326" width="0.7109375" style="104" customWidth="1"/>
    <col min="11327" max="11520" width="11.42578125" style="104"/>
    <col min="11521" max="11523" width="2.5703125" style="104" customWidth="1"/>
    <col min="11524" max="11524" width="8.140625" style="104" customWidth="1"/>
    <col min="11525" max="11553" width="2.5703125" style="104" customWidth="1"/>
    <col min="11554" max="11554" width="7" style="104" customWidth="1"/>
    <col min="11555" max="11567" width="2.5703125" style="104" customWidth="1"/>
    <col min="11568" max="11568" width="1.42578125" style="104" customWidth="1"/>
    <col min="11569" max="11569" width="2.28515625" style="104" customWidth="1"/>
    <col min="11570" max="11570" width="1.85546875" style="104" customWidth="1"/>
    <col min="11571" max="11571" width="2.42578125" style="104" customWidth="1"/>
    <col min="11572" max="11572" width="2.140625" style="104" customWidth="1"/>
    <col min="11573" max="11574" width="2.28515625" style="104" customWidth="1"/>
    <col min="11575" max="11575" width="1.85546875" style="104" customWidth="1"/>
    <col min="11576" max="11576" width="1.42578125" style="104" customWidth="1"/>
    <col min="11577" max="11577" width="2.28515625" style="104" customWidth="1"/>
    <col min="11578" max="11578" width="1.7109375" style="104" customWidth="1"/>
    <col min="11579" max="11579" width="0.85546875" style="104" customWidth="1"/>
    <col min="11580" max="11580" width="1.5703125" style="104" customWidth="1"/>
    <col min="11581" max="11581" width="1.42578125" style="104" customWidth="1"/>
    <col min="11582" max="11582" width="0.7109375" style="104" customWidth="1"/>
    <col min="11583" max="11776" width="11.42578125" style="104"/>
    <col min="11777" max="11779" width="2.5703125" style="104" customWidth="1"/>
    <col min="11780" max="11780" width="8.140625" style="104" customWidth="1"/>
    <col min="11781" max="11809" width="2.5703125" style="104" customWidth="1"/>
    <col min="11810" max="11810" width="7" style="104" customWidth="1"/>
    <col min="11811" max="11823" width="2.5703125" style="104" customWidth="1"/>
    <col min="11824" max="11824" width="1.42578125" style="104" customWidth="1"/>
    <col min="11825" max="11825" width="2.28515625" style="104" customWidth="1"/>
    <col min="11826" max="11826" width="1.85546875" style="104" customWidth="1"/>
    <col min="11827" max="11827" width="2.42578125" style="104" customWidth="1"/>
    <col min="11828" max="11828" width="2.140625" style="104" customWidth="1"/>
    <col min="11829" max="11830" width="2.28515625" style="104" customWidth="1"/>
    <col min="11831" max="11831" width="1.85546875" style="104" customWidth="1"/>
    <col min="11832" max="11832" width="1.42578125" style="104" customWidth="1"/>
    <col min="11833" max="11833" width="2.28515625" style="104" customWidth="1"/>
    <col min="11834" max="11834" width="1.7109375" style="104" customWidth="1"/>
    <col min="11835" max="11835" width="0.85546875" style="104" customWidth="1"/>
    <col min="11836" max="11836" width="1.5703125" style="104" customWidth="1"/>
    <col min="11837" max="11837" width="1.42578125" style="104" customWidth="1"/>
    <col min="11838" max="11838" width="0.7109375" style="104" customWidth="1"/>
    <col min="11839" max="12032" width="11.42578125" style="104"/>
    <col min="12033" max="12035" width="2.5703125" style="104" customWidth="1"/>
    <col min="12036" max="12036" width="8.140625" style="104" customWidth="1"/>
    <col min="12037" max="12065" width="2.5703125" style="104" customWidth="1"/>
    <col min="12066" max="12066" width="7" style="104" customWidth="1"/>
    <col min="12067" max="12079" width="2.5703125" style="104" customWidth="1"/>
    <col min="12080" max="12080" width="1.42578125" style="104" customWidth="1"/>
    <col min="12081" max="12081" width="2.28515625" style="104" customWidth="1"/>
    <col min="12082" max="12082" width="1.85546875" style="104" customWidth="1"/>
    <col min="12083" max="12083" width="2.42578125" style="104" customWidth="1"/>
    <col min="12084" max="12084" width="2.140625" style="104" customWidth="1"/>
    <col min="12085" max="12086" width="2.28515625" style="104" customWidth="1"/>
    <col min="12087" max="12087" width="1.85546875" style="104" customWidth="1"/>
    <col min="12088" max="12088" width="1.42578125" style="104" customWidth="1"/>
    <col min="12089" max="12089" width="2.28515625" style="104" customWidth="1"/>
    <col min="12090" max="12090" width="1.7109375" style="104" customWidth="1"/>
    <col min="12091" max="12091" width="0.85546875" style="104" customWidth="1"/>
    <col min="12092" max="12092" width="1.5703125" style="104" customWidth="1"/>
    <col min="12093" max="12093" width="1.42578125" style="104" customWidth="1"/>
    <col min="12094" max="12094" width="0.7109375" style="104" customWidth="1"/>
    <col min="12095" max="12288" width="11.42578125" style="104"/>
    <col min="12289" max="12291" width="2.5703125" style="104" customWidth="1"/>
    <col min="12292" max="12292" width="8.140625" style="104" customWidth="1"/>
    <col min="12293" max="12321" width="2.5703125" style="104" customWidth="1"/>
    <col min="12322" max="12322" width="7" style="104" customWidth="1"/>
    <col min="12323" max="12335" width="2.5703125" style="104" customWidth="1"/>
    <col min="12336" max="12336" width="1.42578125" style="104" customWidth="1"/>
    <col min="12337" max="12337" width="2.28515625" style="104" customWidth="1"/>
    <col min="12338" max="12338" width="1.85546875" style="104" customWidth="1"/>
    <col min="12339" max="12339" width="2.42578125" style="104" customWidth="1"/>
    <col min="12340" max="12340" width="2.140625" style="104" customWidth="1"/>
    <col min="12341" max="12342" width="2.28515625" style="104" customWidth="1"/>
    <col min="12343" max="12343" width="1.85546875" style="104" customWidth="1"/>
    <col min="12344" max="12344" width="1.42578125" style="104" customWidth="1"/>
    <col min="12345" max="12345" width="2.28515625" style="104" customWidth="1"/>
    <col min="12346" max="12346" width="1.7109375" style="104" customWidth="1"/>
    <col min="12347" max="12347" width="0.85546875" style="104" customWidth="1"/>
    <col min="12348" max="12348" width="1.5703125" style="104" customWidth="1"/>
    <col min="12349" max="12349" width="1.42578125" style="104" customWidth="1"/>
    <col min="12350" max="12350" width="0.7109375" style="104" customWidth="1"/>
    <col min="12351" max="12544" width="11.42578125" style="104"/>
    <col min="12545" max="12547" width="2.5703125" style="104" customWidth="1"/>
    <col min="12548" max="12548" width="8.140625" style="104" customWidth="1"/>
    <col min="12549" max="12577" width="2.5703125" style="104" customWidth="1"/>
    <col min="12578" max="12578" width="7" style="104" customWidth="1"/>
    <col min="12579" max="12591" width="2.5703125" style="104" customWidth="1"/>
    <col min="12592" max="12592" width="1.42578125" style="104" customWidth="1"/>
    <col min="12593" max="12593" width="2.28515625" style="104" customWidth="1"/>
    <col min="12594" max="12594" width="1.85546875" style="104" customWidth="1"/>
    <col min="12595" max="12595" width="2.42578125" style="104" customWidth="1"/>
    <col min="12596" max="12596" width="2.140625" style="104" customWidth="1"/>
    <col min="12597" max="12598" width="2.28515625" style="104" customWidth="1"/>
    <col min="12599" max="12599" width="1.85546875" style="104" customWidth="1"/>
    <col min="12600" max="12600" width="1.42578125" style="104" customWidth="1"/>
    <col min="12601" max="12601" width="2.28515625" style="104" customWidth="1"/>
    <col min="12602" max="12602" width="1.7109375" style="104" customWidth="1"/>
    <col min="12603" max="12603" width="0.85546875" style="104" customWidth="1"/>
    <col min="12604" max="12604" width="1.5703125" style="104" customWidth="1"/>
    <col min="12605" max="12605" width="1.42578125" style="104" customWidth="1"/>
    <col min="12606" max="12606" width="0.7109375" style="104" customWidth="1"/>
    <col min="12607" max="12800" width="11.42578125" style="104"/>
    <col min="12801" max="12803" width="2.5703125" style="104" customWidth="1"/>
    <col min="12804" max="12804" width="8.140625" style="104" customWidth="1"/>
    <col min="12805" max="12833" width="2.5703125" style="104" customWidth="1"/>
    <col min="12834" max="12834" width="7" style="104" customWidth="1"/>
    <col min="12835" max="12847" width="2.5703125" style="104" customWidth="1"/>
    <col min="12848" max="12848" width="1.42578125" style="104" customWidth="1"/>
    <col min="12849" max="12849" width="2.28515625" style="104" customWidth="1"/>
    <col min="12850" max="12850" width="1.85546875" style="104" customWidth="1"/>
    <col min="12851" max="12851" width="2.42578125" style="104" customWidth="1"/>
    <col min="12852" max="12852" width="2.140625" style="104" customWidth="1"/>
    <col min="12853" max="12854" width="2.28515625" style="104" customWidth="1"/>
    <col min="12855" max="12855" width="1.85546875" style="104" customWidth="1"/>
    <col min="12856" max="12856" width="1.42578125" style="104" customWidth="1"/>
    <col min="12857" max="12857" width="2.28515625" style="104" customWidth="1"/>
    <col min="12858" max="12858" width="1.7109375" style="104" customWidth="1"/>
    <col min="12859" max="12859" width="0.85546875" style="104" customWidth="1"/>
    <col min="12860" max="12860" width="1.5703125" style="104" customWidth="1"/>
    <col min="12861" max="12861" width="1.42578125" style="104" customWidth="1"/>
    <col min="12862" max="12862" width="0.7109375" style="104" customWidth="1"/>
    <col min="12863" max="13056" width="11.42578125" style="104"/>
    <col min="13057" max="13059" width="2.5703125" style="104" customWidth="1"/>
    <col min="13060" max="13060" width="8.140625" style="104" customWidth="1"/>
    <col min="13061" max="13089" width="2.5703125" style="104" customWidth="1"/>
    <col min="13090" max="13090" width="7" style="104" customWidth="1"/>
    <col min="13091" max="13103" width="2.5703125" style="104" customWidth="1"/>
    <col min="13104" max="13104" width="1.42578125" style="104" customWidth="1"/>
    <col min="13105" max="13105" width="2.28515625" style="104" customWidth="1"/>
    <col min="13106" max="13106" width="1.85546875" style="104" customWidth="1"/>
    <col min="13107" max="13107" width="2.42578125" style="104" customWidth="1"/>
    <col min="13108" max="13108" width="2.140625" style="104" customWidth="1"/>
    <col min="13109" max="13110" width="2.28515625" style="104" customWidth="1"/>
    <col min="13111" max="13111" width="1.85546875" style="104" customWidth="1"/>
    <col min="13112" max="13112" width="1.42578125" style="104" customWidth="1"/>
    <col min="13113" max="13113" width="2.28515625" style="104" customWidth="1"/>
    <col min="13114" max="13114" width="1.7109375" style="104" customWidth="1"/>
    <col min="13115" max="13115" width="0.85546875" style="104" customWidth="1"/>
    <col min="13116" max="13116" width="1.5703125" style="104" customWidth="1"/>
    <col min="13117" max="13117" width="1.42578125" style="104" customWidth="1"/>
    <col min="13118" max="13118" width="0.7109375" style="104" customWidth="1"/>
    <col min="13119" max="13312" width="11.42578125" style="104"/>
    <col min="13313" max="13315" width="2.5703125" style="104" customWidth="1"/>
    <col min="13316" max="13316" width="8.140625" style="104" customWidth="1"/>
    <col min="13317" max="13345" width="2.5703125" style="104" customWidth="1"/>
    <col min="13346" max="13346" width="7" style="104" customWidth="1"/>
    <col min="13347" max="13359" width="2.5703125" style="104" customWidth="1"/>
    <col min="13360" max="13360" width="1.42578125" style="104" customWidth="1"/>
    <col min="13361" max="13361" width="2.28515625" style="104" customWidth="1"/>
    <col min="13362" max="13362" width="1.85546875" style="104" customWidth="1"/>
    <col min="13363" max="13363" width="2.42578125" style="104" customWidth="1"/>
    <col min="13364" max="13364" width="2.140625" style="104" customWidth="1"/>
    <col min="13365" max="13366" width="2.28515625" style="104" customWidth="1"/>
    <col min="13367" max="13367" width="1.85546875" style="104" customWidth="1"/>
    <col min="13368" max="13368" width="1.42578125" style="104" customWidth="1"/>
    <col min="13369" max="13369" width="2.28515625" style="104" customWidth="1"/>
    <col min="13370" max="13370" width="1.7109375" style="104" customWidth="1"/>
    <col min="13371" max="13371" width="0.85546875" style="104" customWidth="1"/>
    <col min="13372" max="13372" width="1.5703125" style="104" customWidth="1"/>
    <col min="13373" max="13373" width="1.42578125" style="104" customWidth="1"/>
    <col min="13374" max="13374" width="0.7109375" style="104" customWidth="1"/>
    <col min="13375" max="13568" width="11.42578125" style="104"/>
    <col min="13569" max="13571" width="2.5703125" style="104" customWidth="1"/>
    <col min="13572" max="13572" width="8.140625" style="104" customWidth="1"/>
    <col min="13573" max="13601" width="2.5703125" style="104" customWidth="1"/>
    <col min="13602" max="13602" width="7" style="104" customWidth="1"/>
    <col min="13603" max="13615" width="2.5703125" style="104" customWidth="1"/>
    <col min="13616" max="13616" width="1.42578125" style="104" customWidth="1"/>
    <col min="13617" max="13617" width="2.28515625" style="104" customWidth="1"/>
    <col min="13618" max="13618" width="1.85546875" style="104" customWidth="1"/>
    <col min="13619" max="13619" width="2.42578125" style="104" customWidth="1"/>
    <col min="13620" max="13620" width="2.140625" style="104" customWidth="1"/>
    <col min="13621" max="13622" width="2.28515625" style="104" customWidth="1"/>
    <col min="13623" max="13623" width="1.85546875" style="104" customWidth="1"/>
    <col min="13624" max="13624" width="1.42578125" style="104" customWidth="1"/>
    <col min="13625" max="13625" width="2.28515625" style="104" customWidth="1"/>
    <col min="13626" max="13626" width="1.7109375" style="104" customWidth="1"/>
    <col min="13627" max="13627" width="0.85546875" style="104" customWidth="1"/>
    <col min="13628" max="13628" width="1.5703125" style="104" customWidth="1"/>
    <col min="13629" max="13629" width="1.42578125" style="104" customWidth="1"/>
    <col min="13630" max="13630" width="0.7109375" style="104" customWidth="1"/>
    <col min="13631" max="13824" width="11.42578125" style="104"/>
    <col min="13825" max="13827" width="2.5703125" style="104" customWidth="1"/>
    <col min="13828" max="13828" width="8.140625" style="104" customWidth="1"/>
    <col min="13829" max="13857" width="2.5703125" style="104" customWidth="1"/>
    <col min="13858" max="13858" width="7" style="104" customWidth="1"/>
    <col min="13859" max="13871" width="2.5703125" style="104" customWidth="1"/>
    <col min="13872" max="13872" width="1.42578125" style="104" customWidth="1"/>
    <col min="13873" max="13873" width="2.28515625" style="104" customWidth="1"/>
    <col min="13874" max="13874" width="1.85546875" style="104" customWidth="1"/>
    <col min="13875" max="13875" width="2.42578125" style="104" customWidth="1"/>
    <col min="13876" max="13876" width="2.140625" style="104" customWidth="1"/>
    <col min="13877" max="13878" width="2.28515625" style="104" customWidth="1"/>
    <col min="13879" max="13879" width="1.85546875" style="104" customWidth="1"/>
    <col min="13880" max="13880" width="1.42578125" style="104" customWidth="1"/>
    <col min="13881" max="13881" width="2.28515625" style="104" customWidth="1"/>
    <col min="13882" max="13882" width="1.7109375" style="104" customWidth="1"/>
    <col min="13883" max="13883" width="0.85546875" style="104" customWidth="1"/>
    <col min="13884" max="13884" width="1.5703125" style="104" customWidth="1"/>
    <col min="13885" max="13885" width="1.42578125" style="104" customWidth="1"/>
    <col min="13886" max="13886" width="0.7109375" style="104" customWidth="1"/>
    <col min="13887" max="14080" width="11.42578125" style="104"/>
    <col min="14081" max="14083" width="2.5703125" style="104" customWidth="1"/>
    <col min="14084" max="14084" width="8.140625" style="104" customWidth="1"/>
    <col min="14085" max="14113" width="2.5703125" style="104" customWidth="1"/>
    <col min="14114" max="14114" width="7" style="104" customWidth="1"/>
    <col min="14115" max="14127" width="2.5703125" style="104" customWidth="1"/>
    <col min="14128" max="14128" width="1.42578125" style="104" customWidth="1"/>
    <col min="14129" max="14129" width="2.28515625" style="104" customWidth="1"/>
    <col min="14130" max="14130" width="1.85546875" style="104" customWidth="1"/>
    <col min="14131" max="14131" width="2.42578125" style="104" customWidth="1"/>
    <col min="14132" max="14132" width="2.140625" style="104" customWidth="1"/>
    <col min="14133" max="14134" width="2.28515625" style="104" customWidth="1"/>
    <col min="14135" max="14135" width="1.85546875" style="104" customWidth="1"/>
    <col min="14136" max="14136" width="1.42578125" style="104" customWidth="1"/>
    <col min="14137" max="14137" width="2.28515625" style="104" customWidth="1"/>
    <col min="14138" max="14138" width="1.7109375" style="104" customWidth="1"/>
    <col min="14139" max="14139" width="0.85546875" style="104" customWidth="1"/>
    <col min="14140" max="14140" width="1.5703125" style="104" customWidth="1"/>
    <col min="14141" max="14141" width="1.42578125" style="104" customWidth="1"/>
    <col min="14142" max="14142" width="0.7109375" style="104" customWidth="1"/>
    <col min="14143" max="14336" width="11.42578125" style="104"/>
    <col min="14337" max="14339" width="2.5703125" style="104" customWidth="1"/>
    <col min="14340" max="14340" width="8.140625" style="104" customWidth="1"/>
    <col min="14341" max="14369" width="2.5703125" style="104" customWidth="1"/>
    <col min="14370" max="14370" width="7" style="104" customWidth="1"/>
    <col min="14371" max="14383" width="2.5703125" style="104" customWidth="1"/>
    <col min="14384" max="14384" width="1.42578125" style="104" customWidth="1"/>
    <col min="14385" max="14385" width="2.28515625" style="104" customWidth="1"/>
    <col min="14386" max="14386" width="1.85546875" style="104" customWidth="1"/>
    <col min="14387" max="14387" width="2.42578125" style="104" customWidth="1"/>
    <col min="14388" max="14388" width="2.140625" style="104" customWidth="1"/>
    <col min="14389" max="14390" width="2.28515625" style="104" customWidth="1"/>
    <col min="14391" max="14391" width="1.85546875" style="104" customWidth="1"/>
    <col min="14392" max="14392" width="1.42578125" style="104" customWidth="1"/>
    <col min="14393" max="14393" width="2.28515625" style="104" customWidth="1"/>
    <col min="14394" max="14394" width="1.7109375" style="104" customWidth="1"/>
    <col min="14395" max="14395" width="0.85546875" style="104" customWidth="1"/>
    <col min="14396" max="14396" width="1.5703125" style="104" customWidth="1"/>
    <col min="14397" max="14397" width="1.42578125" style="104" customWidth="1"/>
    <col min="14398" max="14398" width="0.7109375" style="104" customWidth="1"/>
    <col min="14399" max="14592" width="11.42578125" style="104"/>
    <col min="14593" max="14595" width="2.5703125" style="104" customWidth="1"/>
    <col min="14596" max="14596" width="8.140625" style="104" customWidth="1"/>
    <col min="14597" max="14625" width="2.5703125" style="104" customWidth="1"/>
    <col min="14626" max="14626" width="7" style="104" customWidth="1"/>
    <col min="14627" max="14639" width="2.5703125" style="104" customWidth="1"/>
    <col min="14640" max="14640" width="1.42578125" style="104" customWidth="1"/>
    <col min="14641" max="14641" width="2.28515625" style="104" customWidth="1"/>
    <col min="14642" max="14642" width="1.85546875" style="104" customWidth="1"/>
    <col min="14643" max="14643" width="2.42578125" style="104" customWidth="1"/>
    <col min="14644" max="14644" width="2.140625" style="104" customWidth="1"/>
    <col min="14645" max="14646" width="2.28515625" style="104" customWidth="1"/>
    <col min="14647" max="14647" width="1.85546875" style="104" customWidth="1"/>
    <col min="14648" max="14648" width="1.42578125" style="104" customWidth="1"/>
    <col min="14649" max="14649" width="2.28515625" style="104" customWidth="1"/>
    <col min="14650" max="14650" width="1.7109375" style="104" customWidth="1"/>
    <col min="14651" max="14651" width="0.85546875" style="104" customWidth="1"/>
    <col min="14652" max="14652" width="1.5703125" style="104" customWidth="1"/>
    <col min="14653" max="14653" width="1.42578125" style="104" customWidth="1"/>
    <col min="14654" max="14654" width="0.7109375" style="104" customWidth="1"/>
    <col min="14655" max="14848" width="11.42578125" style="104"/>
    <col min="14849" max="14851" width="2.5703125" style="104" customWidth="1"/>
    <col min="14852" max="14852" width="8.140625" style="104" customWidth="1"/>
    <col min="14853" max="14881" width="2.5703125" style="104" customWidth="1"/>
    <col min="14882" max="14882" width="7" style="104" customWidth="1"/>
    <col min="14883" max="14895" width="2.5703125" style="104" customWidth="1"/>
    <col min="14896" max="14896" width="1.42578125" style="104" customWidth="1"/>
    <col min="14897" max="14897" width="2.28515625" style="104" customWidth="1"/>
    <col min="14898" max="14898" width="1.85546875" style="104" customWidth="1"/>
    <col min="14899" max="14899" width="2.42578125" style="104" customWidth="1"/>
    <col min="14900" max="14900" width="2.140625" style="104" customWidth="1"/>
    <col min="14901" max="14902" width="2.28515625" style="104" customWidth="1"/>
    <col min="14903" max="14903" width="1.85546875" style="104" customWidth="1"/>
    <col min="14904" max="14904" width="1.42578125" style="104" customWidth="1"/>
    <col min="14905" max="14905" width="2.28515625" style="104" customWidth="1"/>
    <col min="14906" max="14906" width="1.7109375" style="104" customWidth="1"/>
    <col min="14907" max="14907" width="0.85546875" style="104" customWidth="1"/>
    <col min="14908" max="14908" width="1.5703125" style="104" customWidth="1"/>
    <col min="14909" max="14909" width="1.42578125" style="104" customWidth="1"/>
    <col min="14910" max="14910" width="0.7109375" style="104" customWidth="1"/>
    <col min="14911" max="15104" width="11.42578125" style="104"/>
    <col min="15105" max="15107" width="2.5703125" style="104" customWidth="1"/>
    <col min="15108" max="15108" width="8.140625" style="104" customWidth="1"/>
    <col min="15109" max="15137" width="2.5703125" style="104" customWidth="1"/>
    <col min="15138" max="15138" width="7" style="104" customWidth="1"/>
    <col min="15139" max="15151" width="2.5703125" style="104" customWidth="1"/>
    <col min="15152" max="15152" width="1.42578125" style="104" customWidth="1"/>
    <col min="15153" max="15153" width="2.28515625" style="104" customWidth="1"/>
    <col min="15154" max="15154" width="1.85546875" style="104" customWidth="1"/>
    <col min="15155" max="15155" width="2.42578125" style="104" customWidth="1"/>
    <col min="15156" max="15156" width="2.140625" style="104" customWidth="1"/>
    <col min="15157" max="15158" width="2.28515625" style="104" customWidth="1"/>
    <col min="15159" max="15159" width="1.85546875" style="104" customWidth="1"/>
    <col min="15160" max="15160" width="1.42578125" style="104" customWidth="1"/>
    <col min="15161" max="15161" width="2.28515625" style="104" customWidth="1"/>
    <col min="15162" max="15162" width="1.7109375" style="104" customWidth="1"/>
    <col min="15163" max="15163" width="0.85546875" style="104" customWidth="1"/>
    <col min="15164" max="15164" width="1.5703125" style="104" customWidth="1"/>
    <col min="15165" max="15165" width="1.42578125" style="104" customWidth="1"/>
    <col min="15166" max="15166" width="0.7109375" style="104" customWidth="1"/>
    <col min="15167" max="15360" width="11.42578125" style="104"/>
    <col min="15361" max="15363" width="2.5703125" style="104" customWidth="1"/>
    <col min="15364" max="15364" width="8.140625" style="104" customWidth="1"/>
    <col min="15365" max="15393" width="2.5703125" style="104" customWidth="1"/>
    <col min="15394" max="15394" width="7" style="104" customWidth="1"/>
    <col min="15395" max="15407" width="2.5703125" style="104" customWidth="1"/>
    <col min="15408" max="15408" width="1.42578125" style="104" customWidth="1"/>
    <col min="15409" max="15409" width="2.28515625" style="104" customWidth="1"/>
    <col min="15410" max="15410" width="1.85546875" style="104" customWidth="1"/>
    <col min="15411" max="15411" width="2.42578125" style="104" customWidth="1"/>
    <col min="15412" max="15412" width="2.140625" style="104" customWidth="1"/>
    <col min="15413" max="15414" width="2.28515625" style="104" customWidth="1"/>
    <col min="15415" max="15415" width="1.85546875" style="104" customWidth="1"/>
    <col min="15416" max="15416" width="1.42578125" style="104" customWidth="1"/>
    <col min="15417" max="15417" width="2.28515625" style="104" customWidth="1"/>
    <col min="15418" max="15418" width="1.7109375" style="104" customWidth="1"/>
    <col min="15419" max="15419" width="0.85546875" style="104" customWidth="1"/>
    <col min="15420" max="15420" width="1.5703125" style="104" customWidth="1"/>
    <col min="15421" max="15421" width="1.42578125" style="104" customWidth="1"/>
    <col min="15422" max="15422" width="0.7109375" style="104" customWidth="1"/>
    <col min="15423" max="15616" width="11.42578125" style="104"/>
    <col min="15617" max="15619" width="2.5703125" style="104" customWidth="1"/>
    <col min="15620" max="15620" width="8.140625" style="104" customWidth="1"/>
    <col min="15621" max="15649" width="2.5703125" style="104" customWidth="1"/>
    <col min="15650" max="15650" width="7" style="104" customWidth="1"/>
    <col min="15651" max="15663" width="2.5703125" style="104" customWidth="1"/>
    <col min="15664" max="15664" width="1.42578125" style="104" customWidth="1"/>
    <col min="15665" max="15665" width="2.28515625" style="104" customWidth="1"/>
    <col min="15666" max="15666" width="1.85546875" style="104" customWidth="1"/>
    <col min="15667" max="15667" width="2.42578125" style="104" customWidth="1"/>
    <col min="15668" max="15668" width="2.140625" style="104" customWidth="1"/>
    <col min="15669" max="15670" width="2.28515625" style="104" customWidth="1"/>
    <col min="15671" max="15671" width="1.85546875" style="104" customWidth="1"/>
    <col min="15672" max="15672" width="1.42578125" style="104" customWidth="1"/>
    <col min="15673" max="15673" width="2.28515625" style="104" customWidth="1"/>
    <col min="15674" max="15674" width="1.7109375" style="104" customWidth="1"/>
    <col min="15675" max="15675" width="0.85546875" style="104" customWidth="1"/>
    <col min="15676" max="15676" width="1.5703125" style="104" customWidth="1"/>
    <col min="15677" max="15677" width="1.42578125" style="104" customWidth="1"/>
    <col min="15678" max="15678" width="0.7109375" style="104" customWidth="1"/>
    <col min="15679" max="15872" width="11.42578125" style="104"/>
    <col min="15873" max="15875" width="2.5703125" style="104" customWidth="1"/>
    <col min="15876" max="15876" width="8.140625" style="104" customWidth="1"/>
    <col min="15877" max="15905" width="2.5703125" style="104" customWidth="1"/>
    <col min="15906" max="15906" width="7" style="104" customWidth="1"/>
    <col min="15907" max="15919" width="2.5703125" style="104" customWidth="1"/>
    <col min="15920" max="15920" width="1.42578125" style="104" customWidth="1"/>
    <col min="15921" max="15921" width="2.28515625" style="104" customWidth="1"/>
    <col min="15922" max="15922" width="1.85546875" style="104" customWidth="1"/>
    <col min="15923" max="15923" width="2.42578125" style="104" customWidth="1"/>
    <col min="15924" max="15924" width="2.140625" style="104" customWidth="1"/>
    <col min="15925" max="15926" width="2.28515625" style="104" customWidth="1"/>
    <col min="15927" max="15927" width="1.85546875" style="104" customWidth="1"/>
    <col min="15928" max="15928" width="1.42578125" style="104" customWidth="1"/>
    <col min="15929" max="15929" width="2.28515625" style="104" customWidth="1"/>
    <col min="15930" max="15930" width="1.7109375" style="104" customWidth="1"/>
    <col min="15931" max="15931" width="0.85546875" style="104" customWidth="1"/>
    <col min="15932" max="15932" width="1.5703125" style="104" customWidth="1"/>
    <col min="15933" max="15933" width="1.42578125" style="104" customWidth="1"/>
    <col min="15934" max="15934" width="0.7109375" style="104" customWidth="1"/>
    <col min="15935" max="16128" width="11.42578125" style="104"/>
    <col min="16129" max="16131" width="2.5703125" style="104" customWidth="1"/>
    <col min="16132" max="16132" width="8.140625" style="104" customWidth="1"/>
    <col min="16133" max="16161" width="2.5703125" style="104" customWidth="1"/>
    <col min="16162" max="16162" width="7" style="104" customWidth="1"/>
    <col min="16163" max="16175" width="2.5703125" style="104" customWidth="1"/>
    <col min="16176" max="16176" width="1.42578125" style="104" customWidth="1"/>
    <col min="16177" max="16177" width="2.28515625" style="104" customWidth="1"/>
    <col min="16178" max="16178" width="1.85546875" style="104" customWidth="1"/>
    <col min="16179" max="16179" width="2.42578125" style="104" customWidth="1"/>
    <col min="16180" max="16180" width="2.140625" style="104" customWidth="1"/>
    <col min="16181" max="16182" width="2.28515625" style="104" customWidth="1"/>
    <col min="16183" max="16183" width="1.85546875" style="104" customWidth="1"/>
    <col min="16184" max="16184" width="1.42578125" style="104" customWidth="1"/>
    <col min="16185" max="16185" width="2.28515625" style="104" customWidth="1"/>
    <col min="16186" max="16186" width="1.7109375" style="104" customWidth="1"/>
    <col min="16187" max="16187" width="0.85546875" style="104" customWidth="1"/>
    <col min="16188" max="16188" width="1.5703125" style="104" customWidth="1"/>
    <col min="16189" max="16189" width="1.42578125" style="104" customWidth="1"/>
    <col min="16190" max="16190" width="0.7109375" style="104" customWidth="1"/>
    <col min="16191" max="16384" width="11.42578125" style="104"/>
  </cols>
  <sheetData>
    <row r="1" spans="1:51" ht="13.5" customHeight="1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100"/>
      <c r="S1" s="100"/>
      <c r="T1" s="100"/>
      <c r="U1" s="100"/>
      <c r="V1" s="100"/>
      <c r="W1" s="100"/>
      <c r="X1" s="100"/>
      <c r="Y1" s="100"/>
      <c r="Z1" s="101" t="s">
        <v>194</v>
      </c>
      <c r="AA1" s="100"/>
      <c r="AB1" s="100"/>
      <c r="AC1" s="100"/>
      <c r="AD1" s="100"/>
      <c r="AE1" s="100"/>
      <c r="AF1" s="100"/>
      <c r="AG1" s="100"/>
      <c r="AH1" s="100"/>
      <c r="AI1" s="102"/>
      <c r="AJ1" s="99"/>
      <c r="AK1" s="99"/>
      <c r="AL1" s="99"/>
      <c r="AM1" s="99"/>
      <c r="AN1" s="99"/>
      <c r="AO1" s="99"/>
      <c r="AP1" s="99"/>
      <c r="AQ1" s="99"/>
      <c r="AR1" s="99"/>
      <c r="AS1" s="103"/>
      <c r="AT1" s="103"/>
      <c r="AU1" s="103"/>
      <c r="AV1" s="103"/>
      <c r="AW1" s="103"/>
    </row>
    <row r="2" spans="1:51" ht="13.5" customHeight="1" x14ac:dyDescent="0.25">
      <c r="A2" s="99"/>
      <c r="B2" s="99"/>
      <c r="C2" s="99"/>
      <c r="E2" s="105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106" t="s">
        <v>195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103"/>
      <c r="AV2" s="103"/>
      <c r="AW2" s="103"/>
      <c r="AX2" s="103"/>
    </row>
    <row r="3" spans="1:51" ht="13.5" customHeight="1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106" t="s">
        <v>196</v>
      </c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103"/>
      <c r="AT3" s="103"/>
      <c r="AU3" s="103"/>
      <c r="AV3" s="103"/>
      <c r="AW3" s="103"/>
    </row>
    <row r="4" spans="1:51" ht="35.25" customHeight="1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</row>
    <row r="5" spans="1:51" ht="13.5" customHeigh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</row>
    <row r="6" spans="1:51" ht="13.5" customHeight="1" x14ac:dyDescent="0.25">
      <c r="A6" s="107" t="s">
        <v>197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107" t="s">
        <v>198</v>
      </c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</row>
    <row r="7" spans="1:51" ht="13.5" customHeight="1" x14ac:dyDescent="0.25">
      <c r="A7" s="108" t="s">
        <v>199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108" t="s">
        <v>200</v>
      </c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</row>
    <row r="8" spans="1:51" ht="24" customHeight="1" x14ac:dyDescent="0.2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</row>
    <row r="9" spans="1:51" ht="26.25" customHeight="1" x14ac:dyDescent="0.3">
      <c r="A9" s="99" t="s">
        <v>215</v>
      </c>
      <c r="B9" s="99"/>
      <c r="C9" s="99"/>
      <c r="D9" s="99"/>
      <c r="E9" s="99"/>
      <c r="F9" s="99"/>
      <c r="G9" s="99"/>
      <c r="H9" s="108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109" t="s">
        <v>201</v>
      </c>
      <c r="AK9" s="99"/>
      <c r="AL9" s="99"/>
      <c r="AM9" s="99"/>
      <c r="AN9" s="99"/>
      <c r="AO9" s="99"/>
      <c r="AP9" s="99"/>
      <c r="AQ9" s="108"/>
      <c r="AR9" s="99"/>
      <c r="AS9" s="99"/>
      <c r="AT9" s="99"/>
      <c r="AU9" s="99"/>
      <c r="AV9" s="99"/>
      <c r="AW9" s="99"/>
      <c r="AX9" s="99"/>
      <c r="AY9" s="99"/>
    </row>
    <row r="10" spans="1:51" ht="3.75" customHeight="1" x14ac:dyDescent="0.2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</row>
    <row r="11" spans="1:51" ht="26.25" customHeight="1" x14ac:dyDescent="0.25">
      <c r="A11" s="110" t="s">
        <v>221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110" t="s">
        <v>221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</row>
    <row r="12" spans="1:51" ht="23.25" customHeight="1" x14ac:dyDescent="0.25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</row>
    <row r="13" spans="1:51" ht="38.25" customHeight="1" x14ac:dyDescent="0.25">
      <c r="A13" s="120" t="s">
        <v>202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99"/>
      <c r="AX13" s="99"/>
      <c r="AY13" s="99"/>
    </row>
    <row r="14" spans="1:51" ht="13.5" customHeight="1" x14ac:dyDescent="0.25">
      <c r="A14" s="121" t="s">
        <v>203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99"/>
      <c r="AX14" s="99"/>
      <c r="AY14" s="99"/>
    </row>
    <row r="15" spans="1:51" ht="26.25" customHeight="1" x14ac:dyDescent="0.25">
      <c r="A15" s="122" t="s">
        <v>204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99"/>
      <c r="AX15" s="99"/>
      <c r="AY15" s="99"/>
    </row>
    <row r="16" spans="1:51" ht="17.25" customHeight="1" x14ac:dyDescent="0.25">
      <c r="A16" s="123" t="s">
        <v>216</v>
      </c>
      <c r="B16" s="123"/>
      <c r="C16" s="123"/>
      <c r="D16" s="123"/>
      <c r="E16" s="123"/>
      <c r="F16" s="116"/>
      <c r="G16" s="124" t="s">
        <v>217</v>
      </c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99"/>
      <c r="AX16" s="99"/>
      <c r="AY16" s="99"/>
    </row>
    <row r="17" spans="1:62" ht="19.5" customHeight="1" x14ac:dyDescent="0.25">
      <c r="A17" s="118"/>
      <c r="B17" s="118"/>
      <c r="C17" s="118"/>
      <c r="D17" s="118"/>
      <c r="E17" s="118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1"/>
      <c r="AW17" s="99"/>
      <c r="AX17" s="99"/>
      <c r="AY17" s="99"/>
    </row>
    <row r="18" spans="1:62" ht="13.5" customHeight="1" x14ac:dyDescent="0.25">
      <c r="A18" s="103"/>
      <c r="B18" s="103"/>
      <c r="C18" s="103"/>
      <c r="D18" s="103"/>
      <c r="E18" s="128" t="s">
        <v>218</v>
      </c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03"/>
      <c r="AX18" s="103"/>
      <c r="AY18" s="103"/>
    </row>
    <row r="19" spans="1:62" ht="24.75" customHeight="1" x14ac:dyDescent="0.25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 t="s">
        <v>205</v>
      </c>
      <c r="P19" s="105"/>
      <c r="Q19" s="105"/>
      <c r="R19" s="105"/>
      <c r="S19" s="105"/>
      <c r="T19" s="105"/>
      <c r="U19" s="105"/>
      <c r="V19" s="105"/>
      <c r="W19" s="112" t="s">
        <v>219</v>
      </c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</row>
    <row r="20" spans="1:62" ht="13.5" customHeight="1" x14ac:dyDescent="0.25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</row>
    <row r="21" spans="1:62" ht="13.5" customHeight="1" x14ac:dyDescent="0.25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 t="s">
        <v>206</v>
      </c>
      <c r="P21" s="105"/>
      <c r="Q21" s="105"/>
      <c r="R21" s="105"/>
      <c r="S21" s="105"/>
      <c r="T21" s="105"/>
      <c r="U21" s="105"/>
      <c r="V21" s="105"/>
      <c r="W21" s="112" t="s">
        <v>207</v>
      </c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</row>
    <row r="22" spans="1:62" ht="13.5" customHeight="1" x14ac:dyDescent="0.25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</row>
    <row r="23" spans="1:62" ht="13.5" customHeight="1" x14ac:dyDescent="0.25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 t="s">
        <v>208</v>
      </c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29" t="s">
        <v>209</v>
      </c>
      <c r="AB23" s="129"/>
      <c r="AC23" s="129"/>
      <c r="AD23" s="129"/>
      <c r="AE23" s="129"/>
      <c r="AF23" s="99" t="s">
        <v>210</v>
      </c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</row>
    <row r="24" spans="1:62" ht="13.5" customHeight="1" x14ac:dyDescent="0.25">
      <c r="A24" s="105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</row>
    <row r="25" spans="1:62" ht="13.5" customHeight="1" x14ac:dyDescent="0.25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</row>
    <row r="26" spans="1:62" ht="13.5" customHeight="1" x14ac:dyDescent="0.25">
      <c r="A26" s="105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 t="s">
        <v>211</v>
      </c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30">
        <v>44672</v>
      </c>
      <c r="AD26" s="126"/>
      <c r="AE26" s="126"/>
      <c r="AF26" s="126"/>
      <c r="AG26" s="126"/>
      <c r="AH26" s="105"/>
      <c r="AI26" s="125" t="s">
        <v>212</v>
      </c>
      <c r="AJ26" s="125"/>
      <c r="AK26" s="126">
        <v>257</v>
      </c>
      <c r="AL26" s="126"/>
      <c r="AM26" s="126"/>
      <c r="AN26" s="126"/>
      <c r="AO26" s="126"/>
      <c r="AP26" s="126"/>
      <c r="AQ26" s="105"/>
      <c r="AR26" s="105"/>
      <c r="AS26" s="105"/>
      <c r="AT26" s="105"/>
      <c r="AU26" s="105"/>
      <c r="AV26" s="105"/>
      <c r="AW26" s="105"/>
      <c r="AX26" s="105"/>
      <c r="AY26" s="105"/>
    </row>
    <row r="27" spans="1:62" ht="13.5" customHeight="1" x14ac:dyDescent="0.25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</row>
    <row r="28" spans="1:62" ht="13.5" customHeight="1" x14ac:dyDescent="0.25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 t="s">
        <v>220</v>
      </c>
      <c r="P28" s="105"/>
      <c r="Q28" s="105"/>
      <c r="R28" s="105"/>
      <c r="S28" s="127" t="s">
        <v>222</v>
      </c>
      <c r="T28" s="127"/>
      <c r="U28" s="127"/>
      <c r="V28" s="127"/>
      <c r="W28" s="127"/>
      <c r="X28" s="105"/>
      <c r="Y28" s="105"/>
      <c r="Z28" s="105"/>
      <c r="AA28" s="105" t="s">
        <v>213</v>
      </c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27" t="s">
        <v>214</v>
      </c>
      <c r="AO28" s="127"/>
      <c r="AP28" s="127"/>
      <c r="AQ28" s="127"/>
      <c r="AR28" s="127"/>
      <c r="AS28" s="105"/>
      <c r="AT28" s="105"/>
      <c r="AU28" s="105"/>
      <c r="AV28" s="105"/>
      <c r="AW28" s="105"/>
      <c r="AX28" s="105"/>
      <c r="AY28" s="105"/>
    </row>
    <row r="29" spans="1:62" ht="13.5" customHeight="1" x14ac:dyDescent="0.25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</row>
    <row r="30" spans="1:62" ht="13.5" customHeight="1" x14ac:dyDescent="0.25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</row>
    <row r="31" spans="1:62" ht="13.5" customHeight="1" x14ac:dyDescent="0.25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</row>
    <row r="32" spans="1:62" ht="13.5" customHeight="1" x14ac:dyDescent="0.25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</row>
    <row r="33" spans="1:51" ht="13.5" customHeight="1" x14ac:dyDescent="0.25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</row>
    <row r="34" spans="1:51" ht="13.5" customHeight="1" x14ac:dyDescent="0.2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</row>
    <row r="35" spans="1:51" ht="13.5" customHeight="1" x14ac:dyDescent="0.25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</row>
    <row r="36" spans="1:51" ht="13.5" customHeight="1" x14ac:dyDescent="0.25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</row>
    <row r="37" spans="1:51" ht="13.5" customHeight="1" x14ac:dyDescent="0.2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</row>
    <row r="38" spans="1:51" ht="13.5" customHeight="1" x14ac:dyDescent="0.25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</row>
    <row r="39" spans="1:51" ht="13.5" customHeight="1" x14ac:dyDescent="0.2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</row>
    <row r="40" spans="1:51" ht="13.5" customHeight="1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</row>
    <row r="41" spans="1:51" ht="13.5" customHeight="1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</row>
    <row r="42" spans="1:51" ht="13.5" customHeight="1" x14ac:dyDescent="0.25">
      <c r="A42" s="105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</row>
    <row r="43" spans="1:51" ht="13.5" customHeight="1" x14ac:dyDescent="0.25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</row>
    <row r="44" spans="1:51" ht="13.5" customHeight="1" x14ac:dyDescent="0.25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</row>
    <row r="45" spans="1:51" ht="13.5" customHeight="1" x14ac:dyDescent="0.25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</row>
    <row r="46" spans="1:51" ht="13.5" customHeight="1" x14ac:dyDescent="0.25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</row>
    <row r="47" spans="1:51" ht="13.5" customHeight="1" x14ac:dyDescent="0.25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</row>
    <row r="48" spans="1:51" ht="13.5" customHeight="1" x14ac:dyDescent="0.25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</row>
    <row r="49" spans="1:51" ht="13.5" customHeight="1" x14ac:dyDescent="0.25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</row>
    <row r="50" spans="1:51" ht="13.5" customHeight="1" x14ac:dyDescent="0.25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</row>
    <row r="51" spans="1:51" ht="13.5" customHeight="1" x14ac:dyDescent="0.25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</row>
    <row r="52" spans="1:51" ht="13.5" customHeight="1" x14ac:dyDescent="0.25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</row>
    <row r="53" spans="1:51" ht="13.5" customHeight="1" x14ac:dyDescent="0.25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</row>
    <row r="54" spans="1:51" ht="13.5" customHeight="1" x14ac:dyDescent="0.25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</row>
    <row r="55" spans="1:51" ht="13.5" customHeight="1" x14ac:dyDescent="0.25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</row>
  </sheetData>
  <mergeCells count="14">
    <mergeCell ref="AI26:AJ26"/>
    <mergeCell ref="AK26:AP26"/>
    <mergeCell ref="S28:W28"/>
    <mergeCell ref="AN28:AR28"/>
    <mergeCell ref="E18:AV18"/>
    <mergeCell ref="AA23:AE23"/>
    <mergeCell ref="AC26:AG26"/>
    <mergeCell ref="A17:F17"/>
    <mergeCell ref="G17:AU17"/>
    <mergeCell ref="A13:AV13"/>
    <mergeCell ref="A14:AV14"/>
    <mergeCell ref="A15:AV15"/>
    <mergeCell ref="A16:E16"/>
    <mergeCell ref="G16:AV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6C3C6-F309-4475-9591-2C7110C920A5}">
  <dimension ref="A1"/>
  <sheetViews>
    <sheetView workbookViewId="0">
      <selection activeCell="U53" sqref="U53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18</xdr:col>
                <xdr:colOff>19050</xdr:colOff>
                <xdr:row>33</xdr:row>
                <xdr:rowOff>38100</xdr:rowOff>
              </to>
            </anchor>
          </objectPr>
        </oleObject>
      </mc:Choice>
      <mc:Fallback>
        <oleObject progId="Word.Document.12" shapeId="3073" r:id="rId4"/>
      </mc:Fallback>
    </mc:AlternateContent>
    <mc:AlternateContent xmlns:mc="http://schemas.openxmlformats.org/markup-compatibility/2006">
      <mc:Choice Requires="x14">
        <oleObject progId="Word.Document.12" shapeId="3074" r:id="rId6">
          <objectPr defaultSize="0" autoPict="0" r:id="rId7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17</xdr:col>
                <xdr:colOff>600075</xdr:colOff>
                <xdr:row>59</xdr:row>
                <xdr:rowOff>142875</xdr:rowOff>
              </to>
            </anchor>
          </objectPr>
        </oleObject>
      </mc:Choice>
      <mc:Fallback>
        <oleObject progId="Word.Document.12" shapeId="3074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"/>
  <sheetViews>
    <sheetView tabSelected="1" view="pageBreakPreview" topLeftCell="A68" zoomScaleSheetLayoutView="100" workbookViewId="0">
      <selection activeCell="C82" sqref="C82"/>
    </sheetView>
  </sheetViews>
  <sheetFormatPr defaultRowHeight="15" x14ac:dyDescent="0.25"/>
  <cols>
    <col min="1" max="1" width="12.42578125" customWidth="1"/>
    <col min="2" max="2" width="28.42578125" style="1" customWidth="1"/>
    <col min="7" max="7" width="7.85546875" customWidth="1"/>
    <col min="8" max="8" width="11" customWidth="1"/>
    <col min="11" max="11" width="10.85546875" style="26" customWidth="1"/>
    <col min="12" max="14" width="9.140625" style="26"/>
  </cols>
  <sheetData>
    <row r="1" spans="1:26" x14ac:dyDescent="0.25">
      <c r="A1" s="93"/>
      <c r="B1" s="94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 spans="1:26" x14ac:dyDescent="0.25">
      <c r="A2" s="93"/>
      <c r="B2" s="94"/>
      <c r="C2" s="93"/>
      <c r="D2" s="93"/>
      <c r="E2" s="93"/>
      <c r="F2" s="93"/>
      <c r="G2" s="93"/>
      <c r="H2" s="93"/>
      <c r="I2" s="93"/>
      <c r="J2" s="93"/>
      <c r="K2" s="95"/>
      <c r="L2" s="95" t="s">
        <v>172</v>
      </c>
      <c r="M2" s="95"/>
      <c r="N2" s="95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</row>
    <row r="3" spans="1:26" ht="51.75" customHeight="1" x14ac:dyDescent="0.25">
      <c r="A3" s="138" t="s">
        <v>0</v>
      </c>
      <c r="B3" s="139" t="s">
        <v>157</v>
      </c>
      <c r="C3" s="139" t="s">
        <v>1</v>
      </c>
      <c r="D3" s="139"/>
      <c r="E3" s="139"/>
      <c r="F3" s="139"/>
      <c r="G3" s="139"/>
      <c r="H3" s="140" t="s">
        <v>2</v>
      </c>
      <c r="I3" s="139" t="s">
        <v>3</v>
      </c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 t="s">
        <v>4</v>
      </c>
      <c r="V3" s="139"/>
      <c r="W3" s="139"/>
      <c r="X3" s="139"/>
      <c r="Y3" s="139"/>
      <c r="Z3" s="139"/>
    </row>
    <row r="4" spans="1:26" ht="26.25" customHeight="1" x14ac:dyDescent="0.25">
      <c r="A4" s="138"/>
      <c r="B4" s="139"/>
      <c r="C4" s="139"/>
      <c r="D4" s="139"/>
      <c r="E4" s="139"/>
      <c r="F4" s="139"/>
      <c r="G4" s="139"/>
      <c r="H4" s="140"/>
      <c r="I4" s="140" t="s">
        <v>5</v>
      </c>
      <c r="J4" s="139" t="s">
        <v>6</v>
      </c>
      <c r="K4" s="139"/>
      <c r="L4" s="139"/>
      <c r="M4" s="139"/>
      <c r="N4" s="139"/>
      <c r="O4" s="139"/>
      <c r="P4" s="139"/>
      <c r="Q4" s="139" t="s">
        <v>7</v>
      </c>
      <c r="R4" s="139"/>
      <c r="S4" s="139"/>
      <c r="T4" s="140" t="s">
        <v>9</v>
      </c>
      <c r="U4" s="139"/>
      <c r="V4" s="139"/>
      <c r="W4" s="139"/>
      <c r="X4" s="139"/>
      <c r="Y4" s="139"/>
      <c r="Z4" s="139"/>
    </row>
    <row r="5" spans="1:26" x14ac:dyDescent="0.25">
      <c r="A5" s="138"/>
      <c r="B5" s="139"/>
      <c r="C5" s="139"/>
      <c r="D5" s="139"/>
      <c r="E5" s="139"/>
      <c r="F5" s="139"/>
      <c r="G5" s="139"/>
      <c r="H5" s="140"/>
      <c r="I5" s="140"/>
      <c r="J5" s="140" t="s">
        <v>10</v>
      </c>
      <c r="K5" s="139" t="s">
        <v>11</v>
      </c>
      <c r="L5" s="139"/>
      <c r="M5" s="139"/>
      <c r="N5" s="139"/>
      <c r="O5" s="139" t="s">
        <v>12</v>
      </c>
      <c r="P5" s="139"/>
      <c r="Q5" s="139" t="s">
        <v>8</v>
      </c>
      <c r="R5" s="139"/>
      <c r="S5" s="139"/>
      <c r="T5" s="140"/>
      <c r="U5" s="132" t="s">
        <v>13</v>
      </c>
      <c r="V5" s="132"/>
      <c r="W5" s="141" t="s">
        <v>14</v>
      </c>
      <c r="X5" s="141"/>
      <c r="Y5" s="141" t="s">
        <v>15</v>
      </c>
      <c r="Z5" s="141"/>
    </row>
    <row r="6" spans="1:26" ht="42.75" customHeight="1" x14ac:dyDescent="0.25">
      <c r="A6" s="138"/>
      <c r="B6" s="139"/>
      <c r="C6" s="140" t="s">
        <v>16</v>
      </c>
      <c r="D6" s="140" t="s">
        <v>17</v>
      </c>
      <c r="E6" s="140" t="s">
        <v>18</v>
      </c>
      <c r="F6" s="140" t="s">
        <v>19</v>
      </c>
      <c r="G6" s="140" t="s">
        <v>20</v>
      </c>
      <c r="H6" s="140"/>
      <c r="I6" s="140"/>
      <c r="J6" s="140"/>
      <c r="K6" s="142" t="s">
        <v>21</v>
      </c>
      <c r="L6" s="142" t="s">
        <v>22</v>
      </c>
      <c r="M6" s="142" t="s">
        <v>23</v>
      </c>
      <c r="N6" s="142" t="s">
        <v>19</v>
      </c>
      <c r="O6" s="140" t="s">
        <v>24</v>
      </c>
      <c r="P6" s="140" t="s">
        <v>25</v>
      </c>
      <c r="Q6" s="140" t="s">
        <v>26</v>
      </c>
      <c r="R6" s="143" t="s">
        <v>27</v>
      </c>
      <c r="S6" s="143" t="s">
        <v>28</v>
      </c>
      <c r="T6" s="140"/>
      <c r="U6" s="152" t="s">
        <v>159</v>
      </c>
      <c r="V6" s="152" t="s">
        <v>160</v>
      </c>
      <c r="W6" s="141" t="s">
        <v>158</v>
      </c>
      <c r="X6" s="141" t="s">
        <v>170</v>
      </c>
      <c r="Y6" s="141" t="s">
        <v>164</v>
      </c>
      <c r="Z6" s="141" t="s">
        <v>171</v>
      </c>
    </row>
    <row r="7" spans="1:26" ht="34.5" customHeight="1" x14ac:dyDescent="0.25">
      <c r="A7" s="138"/>
      <c r="B7" s="139"/>
      <c r="C7" s="140"/>
      <c r="D7" s="140"/>
      <c r="E7" s="140"/>
      <c r="F7" s="140"/>
      <c r="G7" s="140"/>
      <c r="H7" s="140"/>
      <c r="I7" s="140"/>
      <c r="J7" s="140"/>
      <c r="K7" s="142"/>
      <c r="L7" s="142"/>
      <c r="M7" s="142"/>
      <c r="N7" s="142"/>
      <c r="O7" s="140"/>
      <c r="P7" s="140"/>
      <c r="Q7" s="140"/>
      <c r="R7" s="143"/>
      <c r="S7" s="143"/>
      <c r="T7" s="140"/>
      <c r="U7" s="153"/>
      <c r="V7" s="153"/>
      <c r="W7" s="141"/>
      <c r="X7" s="141"/>
      <c r="Y7" s="141"/>
      <c r="Z7" s="141"/>
    </row>
    <row r="8" spans="1:26" ht="31.5" customHeight="1" x14ac:dyDescent="0.25">
      <c r="A8" s="138"/>
      <c r="B8" s="139"/>
      <c r="C8" s="140"/>
      <c r="D8" s="140"/>
      <c r="E8" s="140"/>
      <c r="F8" s="140"/>
      <c r="G8" s="140"/>
      <c r="H8" s="140"/>
      <c r="I8" s="140"/>
      <c r="J8" s="140"/>
      <c r="K8" s="142"/>
      <c r="L8" s="142"/>
      <c r="M8" s="142"/>
      <c r="N8" s="142"/>
      <c r="O8" s="140"/>
      <c r="P8" s="140"/>
      <c r="Q8" s="140"/>
      <c r="R8" s="143"/>
      <c r="S8" s="143"/>
      <c r="T8" s="140"/>
      <c r="U8" s="154"/>
      <c r="V8" s="154"/>
      <c r="W8" s="141"/>
      <c r="X8" s="141"/>
      <c r="Y8" s="141"/>
      <c r="Z8" s="141"/>
    </row>
    <row r="9" spans="1:26" ht="28.5" x14ac:dyDescent="0.25">
      <c r="A9" s="65" t="s">
        <v>29</v>
      </c>
      <c r="B9" s="67" t="s">
        <v>30</v>
      </c>
      <c r="C9" s="65">
        <v>4</v>
      </c>
      <c r="D9" s="65">
        <v>1</v>
      </c>
      <c r="E9" s="65">
        <v>8</v>
      </c>
      <c r="F9" s="65">
        <v>1</v>
      </c>
      <c r="G9" s="65">
        <v>2</v>
      </c>
      <c r="H9" s="65">
        <f>SUM(H11:H24,H26)</f>
        <v>1476</v>
      </c>
      <c r="I9" s="65">
        <f t="shared" ref="I9:Z9" si="0">SUM(I11:I24,I26)</f>
        <v>0</v>
      </c>
      <c r="J9" s="65">
        <f t="shared" si="0"/>
        <v>1404</v>
      </c>
      <c r="K9" s="65">
        <f t="shared" si="0"/>
        <v>701</v>
      </c>
      <c r="L9" s="65">
        <f t="shared" si="0"/>
        <v>671</v>
      </c>
      <c r="M9" s="65">
        <f t="shared" si="0"/>
        <v>701</v>
      </c>
      <c r="N9" s="65">
        <f t="shared" si="0"/>
        <v>32</v>
      </c>
      <c r="O9" s="65">
        <f t="shared" si="0"/>
        <v>0</v>
      </c>
      <c r="P9" s="65">
        <f t="shared" si="0"/>
        <v>0</v>
      </c>
      <c r="Q9" s="65">
        <f>SUM(Q11:Q24,Q26)</f>
        <v>40</v>
      </c>
      <c r="R9" s="65">
        <f t="shared" ref="R9:S9" si="1">SUM(R11:R24,R26)</f>
        <v>8</v>
      </c>
      <c r="S9" s="65">
        <f t="shared" si="1"/>
        <v>24</v>
      </c>
      <c r="T9" s="65">
        <f t="shared" si="0"/>
        <v>0</v>
      </c>
      <c r="U9" s="65">
        <f t="shared" si="0"/>
        <v>512</v>
      </c>
      <c r="V9" s="65">
        <f t="shared" si="0"/>
        <v>728</v>
      </c>
      <c r="W9" s="65">
        <f t="shared" si="0"/>
        <v>64</v>
      </c>
      <c r="X9" s="65">
        <f t="shared" si="0"/>
        <v>100</v>
      </c>
      <c r="Y9" s="65">
        <f t="shared" si="0"/>
        <v>0</v>
      </c>
      <c r="Z9" s="65">
        <f t="shared" si="0"/>
        <v>0</v>
      </c>
    </row>
    <row r="10" spans="1:26" x14ac:dyDescent="0.25">
      <c r="A10" s="144" t="s">
        <v>31</v>
      </c>
      <c r="B10" s="144"/>
      <c r="C10" s="6"/>
      <c r="D10" s="6"/>
      <c r="E10" s="6"/>
      <c r="F10" s="6"/>
      <c r="G10" s="6"/>
      <c r="H10" s="6"/>
      <c r="I10" s="6"/>
      <c r="J10" s="6"/>
      <c r="K10" s="41"/>
      <c r="L10" s="24"/>
      <c r="M10" s="24"/>
      <c r="N10" s="24"/>
      <c r="O10" s="6"/>
      <c r="P10" s="6"/>
      <c r="Q10" s="6"/>
      <c r="R10" s="6"/>
      <c r="S10" s="6"/>
      <c r="T10" s="6"/>
      <c r="U10" s="47"/>
      <c r="V10" s="47"/>
      <c r="W10" s="51"/>
      <c r="X10" s="51"/>
      <c r="Y10" s="57"/>
      <c r="Z10" s="57"/>
    </row>
    <row r="11" spans="1:26" x14ac:dyDescent="0.25">
      <c r="A11" s="23" t="s">
        <v>32</v>
      </c>
      <c r="B11" s="20" t="s">
        <v>33</v>
      </c>
      <c r="C11" s="6">
        <v>1</v>
      </c>
      <c r="D11" s="6"/>
      <c r="E11" s="6"/>
      <c r="F11" s="6"/>
      <c r="G11" s="6"/>
      <c r="H11" s="5">
        <f>J11+Q11+R11+S11</f>
        <v>72</v>
      </c>
      <c r="I11" s="9"/>
      <c r="J11" s="6">
        <f>L11+M11+N11</f>
        <v>54</v>
      </c>
      <c r="K11" s="41">
        <v>27</v>
      </c>
      <c r="L11" s="24">
        <v>27</v>
      </c>
      <c r="M11" s="24">
        <v>27</v>
      </c>
      <c r="N11" s="30"/>
      <c r="O11" s="9"/>
      <c r="P11" s="9"/>
      <c r="Q11" s="6">
        <v>10</v>
      </c>
      <c r="R11" s="6">
        <v>2</v>
      </c>
      <c r="S11" s="6">
        <v>6</v>
      </c>
      <c r="T11" s="9"/>
      <c r="U11" s="47">
        <v>54</v>
      </c>
      <c r="V11" s="47"/>
      <c r="W11" s="52"/>
      <c r="X11" s="52"/>
      <c r="Y11" s="58"/>
      <c r="Z11" s="58"/>
    </row>
    <row r="12" spans="1:26" x14ac:dyDescent="0.25">
      <c r="A12" s="23" t="s">
        <v>34</v>
      </c>
      <c r="B12" s="20" t="s">
        <v>35</v>
      </c>
      <c r="C12" s="6"/>
      <c r="D12" s="6"/>
      <c r="E12" s="6">
        <v>2</v>
      </c>
      <c r="F12" s="6"/>
      <c r="G12" s="6"/>
      <c r="H12" s="5">
        <f t="shared" ref="H12:H26" si="2">J12+Q12+R12+S12</f>
        <v>108</v>
      </c>
      <c r="I12" s="9"/>
      <c r="J12" s="6">
        <f t="shared" ref="J12:J26" si="3">L12+M12+N12</f>
        <v>108</v>
      </c>
      <c r="K12" s="41">
        <v>54</v>
      </c>
      <c r="L12" s="24">
        <v>54</v>
      </c>
      <c r="M12" s="24">
        <v>54</v>
      </c>
      <c r="N12" s="30"/>
      <c r="O12" s="9"/>
      <c r="P12" s="9"/>
      <c r="Q12" s="6"/>
      <c r="R12" s="6"/>
      <c r="S12" s="6"/>
      <c r="T12" s="9"/>
      <c r="U12" s="47">
        <v>32</v>
      </c>
      <c r="V12" s="47">
        <v>76</v>
      </c>
      <c r="W12" s="52"/>
      <c r="X12" s="52"/>
      <c r="Y12" s="58"/>
      <c r="Z12" s="58"/>
    </row>
    <row r="13" spans="1:26" x14ac:dyDescent="0.25">
      <c r="A13" s="23" t="s">
        <v>36</v>
      </c>
      <c r="B13" s="20" t="s">
        <v>37</v>
      </c>
      <c r="C13" s="6"/>
      <c r="D13" s="6" t="s">
        <v>38</v>
      </c>
      <c r="E13" s="89" t="s">
        <v>187</v>
      </c>
      <c r="F13" s="6"/>
      <c r="G13" s="6"/>
      <c r="H13" s="5">
        <f t="shared" si="2"/>
        <v>136</v>
      </c>
      <c r="I13" s="9"/>
      <c r="J13" s="6">
        <f t="shared" si="3"/>
        <v>136</v>
      </c>
      <c r="K13" s="41">
        <v>46</v>
      </c>
      <c r="L13" s="24">
        <v>90</v>
      </c>
      <c r="M13" s="24">
        <v>46</v>
      </c>
      <c r="N13" s="30"/>
      <c r="O13" s="9"/>
      <c r="P13" s="9"/>
      <c r="Q13" s="6"/>
      <c r="R13" s="6"/>
      <c r="S13" s="6"/>
      <c r="T13" s="9"/>
      <c r="U13" s="47">
        <v>48</v>
      </c>
      <c r="V13" s="47">
        <v>88</v>
      </c>
      <c r="W13" s="52"/>
      <c r="X13" s="52"/>
      <c r="Y13" s="58"/>
      <c r="Z13" s="58"/>
    </row>
    <row r="14" spans="1:26" x14ac:dyDescent="0.25">
      <c r="A14" s="23" t="s">
        <v>39</v>
      </c>
      <c r="B14" s="20" t="s">
        <v>40</v>
      </c>
      <c r="C14" s="6"/>
      <c r="D14" s="6"/>
      <c r="E14" s="89" t="s">
        <v>187</v>
      </c>
      <c r="F14" s="6"/>
      <c r="G14" s="6"/>
      <c r="H14" s="5">
        <f t="shared" si="2"/>
        <v>108</v>
      </c>
      <c r="I14" s="9"/>
      <c r="J14" s="6">
        <f t="shared" si="3"/>
        <v>108</v>
      </c>
      <c r="K14" s="41">
        <v>52</v>
      </c>
      <c r="L14" s="24">
        <v>56</v>
      </c>
      <c r="M14" s="24">
        <v>52</v>
      </c>
      <c r="N14" s="30"/>
      <c r="O14" s="9"/>
      <c r="P14" s="9"/>
      <c r="Q14" s="6"/>
      <c r="R14" s="6"/>
      <c r="S14" s="6"/>
      <c r="T14" s="9"/>
      <c r="U14" s="47">
        <v>52</v>
      </c>
      <c r="V14" s="47">
        <v>56</v>
      </c>
      <c r="W14" s="52"/>
      <c r="X14" s="52"/>
      <c r="Y14" s="58"/>
      <c r="Z14" s="58"/>
    </row>
    <row r="15" spans="1:26" x14ac:dyDescent="0.25">
      <c r="A15" s="23" t="s">
        <v>41</v>
      </c>
      <c r="B15" s="20" t="s">
        <v>42</v>
      </c>
      <c r="C15" s="6"/>
      <c r="D15" s="6"/>
      <c r="E15" s="6">
        <v>2</v>
      </c>
      <c r="F15" s="6"/>
      <c r="G15" s="6"/>
      <c r="H15" s="5">
        <f t="shared" si="2"/>
        <v>72</v>
      </c>
      <c r="I15" s="9"/>
      <c r="J15" s="6">
        <f t="shared" si="3"/>
        <v>72</v>
      </c>
      <c r="K15" s="41">
        <v>28</v>
      </c>
      <c r="L15" s="24">
        <v>44</v>
      </c>
      <c r="M15" s="24">
        <v>28</v>
      </c>
      <c r="N15" s="30"/>
      <c r="O15" s="9"/>
      <c r="P15" s="9"/>
      <c r="Q15" s="6"/>
      <c r="R15" s="6"/>
      <c r="S15" s="6"/>
      <c r="T15" s="9"/>
      <c r="U15" s="47">
        <v>34</v>
      </c>
      <c r="V15" s="47">
        <v>38</v>
      </c>
      <c r="W15" s="52"/>
      <c r="X15" s="52"/>
      <c r="Y15" s="58"/>
      <c r="Z15" s="58"/>
    </row>
    <row r="16" spans="1:26" x14ac:dyDescent="0.25">
      <c r="A16" s="23" t="s">
        <v>43</v>
      </c>
      <c r="B16" s="20" t="s">
        <v>44</v>
      </c>
      <c r="C16" s="6"/>
      <c r="D16" s="6"/>
      <c r="E16" s="7">
        <v>2</v>
      </c>
      <c r="F16" s="6"/>
      <c r="G16" s="6"/>
      <c r="H16" s="5">
        <f t="shared" si="2"/>
        <v>72</v>
      </c>
      <c r="I16" s="9"/>
      <c r="J16" s="6">
        <f t="shared" si="3"/>
        <v>72</v>
      </c>
      <c r="K16" s="41">
        <v>70</v>
      </c>
      <c r="L16" s="24">
        <v>2</v>
      </c>
      <c r="M16" s="24">
        <v>70</v>
      </c>
      <c r="N16" s="30"/>
      <c r="O16" s="9"/>
      <c r="P16" s="9"/>
      <c r="Q16" s="6"/>
      <c r="R16" s="6"/>
      <c r="S16" s="6"/>
      <c r="T16" s="9"/>
      <c r="U16" s="47">
        <v>34</v>
      </c>
      <c r="V16" s="47">
        <v>38</v>
      </c>
      <c r="W16" s="52"/>
      <c r="X16" s="52"/>
      <c r="Y16" s="58"/>
      <c r="Z16" s="58"/>
    </row>
    <row r="17" spans="1:26" x14ac:dyDescent="0.25">
      <c r="A17" s="23" t="s">
        <v>45</v>
      </c>
      <c r="B17" s="20" t="s">
        <v>46</v>
      </c>
      <c r="C17" s="6">
        <v>1.2</v>
      </c>
      <c r="D17" s="6" t="s">
        <v>38</v>
      </c>
      <c r="E17" s="6"/>
      <c r="F17" s="6"/>
      <c r="G17" s="6" t="s">
        <v>47</v>
      </c>
      <c r="H17" s="5">
        <f t="shared" si="2"/>
        <v>308</v>
      </c>
      <c r="I17" s="9"/>
      <c r="J17" s="6">
        <f t="shared" si="3"/>
        <v>272</v>
      </c>
      <c r="K17" s="41">
        <v>128</v>
      </c>
      <c r="L17" s="24">
        <v>144</v>
      </c>
      <c r="M17" s="24">
        <v>128</v>
      </c>
      <c r="N17" s="30"/>
      <c r="O17" s="9"/>
      <c r="P17" s="9"/>
      <c r="Q17" s="6">
        <v>20</v>
      </c>
      <c r="R17" s="6">
        <v>4</v>
      </c>
      <c r="S17" s="6">
        <v>12</v>
      </c>
      <c r="T17" s="9"/>
      <c r="U17" s="47">
        <v>96</v>
      </c>
      <c r="V17" s="47">
        <v>176</v>
      </c>
      <c r="W17" s="52"/>
      <c r="X17" s="52"/>
      <c r="Y17" s="58"/>
      <c r="Z17" s="58"/>
    </row>
    <row r="18" spans="1:26" x14ac:dyDescent="0.25">
      <c r="A18" s="23" t="s">
        <v>48</v>
      </c>
      <c r="B18" s="20" t="s">
        <v>49</v>
      </c>
      <c r="C18" s="6">
        <v>2</v>
      </c>
      <c r="D18" s="6"/>
      <c r="E18" s="6"/>
      <c r="F18" s="6"/>
      <c r="G18" s="6" t="s">
        <v>47</v>
      </c>
      <c r="H18" s="5">
        <f t="shared" si="2"/>
        <v>144</v>
      </c>
      <c r="I18" s="9"/>
      <c r="J18" s="6">
        <f t="shared" si="3"/>
        <v>126</v>
      </c>
      <c r="K18" s="41">
        <v>116</v>
      </c>
      <c r="L18" s="24">
        <v>10</v>
      </c>
      <c r="M18" s="24">
        <v>116</v>
      </c>
      <c r="N18" s="24"/>
      <c r="O18" s="9"/>
      <c r="P18" s="9"/>
      <c r="Q18" s="6">
        <v>10</v>
      </c>
      <c r="R18" s="6">
        <v>2</v>
      </c>
      <c r="S18" s="6">
        <v>6</v>
      </c>
      <c r="T18" s="9"/>
      <c r="U18" s="47">
        <v>34</v>
      </c>
      <c r="V18" s="47">
        <v>92</v>
      </c>
      <c r="W18" s="52"/>
      <c r="X18" s="52"/>
      <c r="Y18" s="58"/>
      <c r="Z18" s="58"/>
    </row>
    <row r="19" spans="1:26" x14ac:dyDescent="0.25">
      <c r="A19" s="23" t="s">
        <v>50</v>
      </c>
      <c r="B19" s="20" t="s">
        <v>51</v>
      </c>
      <c r="C19" s="6"/>
      <c r="D19" s="6">
        <v>1</v>
      </c>
      <c r="E19" s="6">
        <v>2</v>
      </c>
      <c r="F19" s="6"/>
      <c r="G19" s="6"/>
      <c r="H19" s="5">
        <f t="shared" si="2"/>
        <v>72</v>
      </c>
      <c r="I19" s="9"/>
      <c r="J19" s="6">
        <f t="shared" si="3"/>
        <v>72</v>
      </c>
      <c r="K19" s="41">
        <v>58</v>
      </c>
      <c r="L19" s="24">
        <v>14</v>
      </c>
      <c r="M19" s="24">
        <v>58</v>
      </c>
      <c r="N19" s="30"/>
      <c r="O19" s="9"/>
      <c r="P19" s="9"/>
      <c r="Q19" s="6"/>
      <c r="R19" s="6"/>
      <c r="S19" s="6"/>
      <c r="T19" s="9"/>
      <c r="U19" s="47">
        <v>32</v>
      </c>
      <c r="V19" s="47">
        <v>40</v>
      </c>
      <c r="W19" s="52"/>
      <c r="X19" s="52"/>
      <c r="Y19" s="58"/>
      <c r="Z19" s="58"/>
    </row>
    <row r="20" spans="1:26" ht="30" x14ac:dyDescent="0.25">
      <c r="A20" s="23" t="s">
        <v>52</v>
      </c>
      <c r="B20" s="20" t="s">
        <v>193</v>
      </c>
      <c r="C20" s="6"/>
      <c r="D20" s="6"/>
      <c r="E20" s="6">
        <v>2</v>
      </c>
      <c r="F20" s="6"/>
      <c r="G20" s="6"/>
      <c r="H20" s="5">
        <f t="shared" si="2"/>
        <v>68</v>
      </c>
      <c r="I20" s="9"/>
      <c r="J20" s="6">
        <f t="shared" si="3"/>
        <v>68</v>
      </c>
      <c r="K20" s="41">
        <v>46</v>
      </c>
      <c r="L20" s="24">
        <v>22</v>
      </c>
      <c r="M20" s="24">
        <v>46</v>
      </c>
      <c r="N20" s="30"/>
      <c r="O20" s="9"/>
      <c r="P20" s="9"/>
      <c r="Q20" s="6"/>
      <c r="R20" s="6"/>
      <c r="S20" s="6"/>
      <c r="T20" s="9"/>
      <c r="U20" s="47">
        <v>32</v>
      </c>
      <c r="V20" s="47">
        <v>36</v>
      </c>
      <c r="W20" s="52"/>
      <c r="X20" s="52"/>
      <c r="Y20" s="58"/>
      <c r="Z20" s="58"/>
    </row>
    <row r="21" spans="1:26" x14ac:dyDescent="0.25">
      <c r="A21" s="23" t="s">
        <v>53</v>
      </c>
      <c r="B21" s="20" t="s">
        <v>54</v>
      </c>
      <c r="C21" s="6"/>
      <c r="D21" s="6"/>
      <c r="E21" s="13">
        <v>4</v>
      </c>
      <c r="F21" s="6"/>
      <c r="G21" s="6"/>
      <c r="H21" s="5">
        <f>J21+Q21+R21+S21</f>
        <v>108</v>
      </c>
      <c r="I21" s="9"/>
      <c r="J21" s="6">
        <f t="shared" si="3"/>
        <v>108</v>
      </c>
      <c r="K21" s="41">
        <v>14</v>
      </c>
      <c r="L21" s="24">
        <v>94</v>
      </c>
      <c r="M21" s="13">
        <v>14</v>
      </c>
      <c r="N21" s="30"/>
      <c r="O21" s="9"/>
      <c r="P21" s="9"/>
      <c r="Q21" s="6"/>
      <c r="R21" s="6"/>
      <c r="S21" s="6"/>
      <c r="T21" s="9"/>
      <c r="U21" s="47"/>
      <c r="V21" s="77">
        <v>16</v>
      </c>
      <c r="W21" s="52">
        <v>32</v>
      </c>
      <c r="X21" s="52">
        <v>60</v>
      </c>
      <c r="Y21" s="58"/>
      <c r="Z21" s="58"/>
    </row>
    <row r="22" spans="1:26" x14ac:dyDescent="0.25">
      <c r="A22" s="23" t="s">
        <v>55</v>
      </c>
      <c r="B22" s="20" t="s">
        <v>56</v>
      </c>
      <c r="C22" s="6"/>
      <c r="D22" s="6"/>
      <c r="E22" s="6">
        <v>2</v>
      </c>
      <c r="F22" s="9"/>
      <c r="G22" s="9"/>
      <c r="H22" s="5">
        <f t="shared" si="2"/>
        <v>72</v>
      </c>
      <c r="I22" s="10"/>
      <c r="J22" s="6">
        <f t="shared" si="3"/>
        <v>72</v>
      </c>
      <c r="K22" s="41">
        <v>38</v>
      </c>
      <c r="L22" s="24">
        <v>34</v>
      </c>
      <c r="M22" s="24">
        <v>38</v>
      </c>
      <c r="N22" s="34"/>
      <c r="O22" s="10"/>
      <c r="P22" s="10"/>
      <c r="Q22" s="10"/>
      <c r="R22" s="10"/>
      <c r="S22" s="10"/>
      <c r="T22" s="10"/>
      <c r="U22" s="47">
        <v>32</v>
      </c>
      <c r="V22" s="77">
        <v>40</v>
      </c>
      <c r="W22" s="52"/>
      <c r="X22" s="52"/>
      <c r="Y22" s="58"/>
      <c r="Z22" s="58"/>
    </row>
    <row r="23" spans="1:26" x14ac:dyDescent="0.25">
      <c r="A23" s="23" t="s">
        <v>57</v>
      </c>
      <c r="B23" s="20" t="s">
        <v>58</v>
      </c>
      <c r="C23" s="6"/>
      <c r="D23" s="6"/>
      <c r="E23" s="13">
        <v>4</v>
      </c>
      <c r="F23" s="9"/>
      <c r="G23" s="9"/>
      <c r="H23" s="5">
        <f t="shared" si="2"/>
        <v>72</v>
      </c>
      <c r="I23" s="9"/>
      <c r="J23" s="6">
        <f t="shared" si="3"/>
        <v>72</v>
      </c>
      <c r="K23" s="41">
        <v>24</v>
      </c>
      <c r="L23" s="24">
        <v>48</v>
      </c>
      <c r="M23" s="24">
        <v>24</v>
      </c>
      <c r="N23" s="30"/>
      <c r="O23" s="9"/>
      <c r="P23" s="9"/>
      <c r="Q23" s="9"/>
      <c r="R23" s="9"/>
      <c r="S23" s="9"/>
      <c r="T23" s="9"/>
      <c r="U23" s="47"/>
      <c r="V23" s="77"/>
      <c r="W23" s="52">
        <v>32</v>
      </c>
      <c r="X23" s="52">
        <v>40</v>
      </c>
      <c r="Y23" s="58"/>
      <c r="Z23" s="58"/>
    </row>
    <row r="24" spans="1:26" x14ac:dyDescent="0.25">
      <c r="A24" s="83" t="s">
        <v>59</v>
      </c>
      <c r="B24" s="20" t="s">
        <v>60</v>
      </c>
      <c r="C24" s="9"/>
      <c r="D24" s="9"/>
      <c r="E24" s="9"/>
      <c r="F24" s="9" t="s">
        <v>163</v>
      </c>
      <c r="G24" s="9"/>
      <c r="H24" s="5">
        <f t="shared" si="2"/>
        <v>32</v>
      </c>
      <c r="I24" s="9"/>
      <c r="J24" s="6">
        <f t="shared" si="3"/>
        <v>32</v>
      </c>
      <c r="K24" s="42"/>
      <c r="L24" s="30"/>
      <c r="M24" s="30"/>
      <c r="N24" s="25">
        <v>32</v>
      </c>
      <c r="O24" s="9"/>
      <c r="P24" s="9"/>
      <c r="Q24" s="9"/>
      <c r="R24" s="9"/>
      <c r="S24" s="9"/>
      <c r="T24" s="9"/>
      <c r="U24" s="47"/>
      <c r="V24" s="47">
        <v>32</v>
      </c>
      <c r="W24" s="52"/>
      <c r="X24" s="52"/>
      <c r="Y24" s="58"/>
      <c r="Z24" s="58"/>
    </row>
    <row r="25" spans="1:26" ht="34.5" customHeight="1" x14ac:dyDescent="0.25">
      <c r="A25" s="145" t="s">
        <v>61</v>
      </c>
      <c r="B25" s="145"/>
      <c r="C25" s="6"/>
      <c r="D25" s="6"/>
      <c r="E25" s="6"/>
      <c r="F25" s="6"/>
      <c r="G25" s="6"/>
      <c r="H25" s="5">
        <f t="shared" si="2"/>
        <v>0</v>
      </c>
      <c r="I25" s="6"/>
      <c r="J25" s="6">
        <f t="shared" si="3"/>
        <v>0</v>
      </c>
      <c r="K25" s="41"/>
      <c r="L25" s="24"/>
      <c r="M25" s="24"/>
      <c r="N25" s="24"/>
      <c r="O25" s="6"/>
      <c r="P25" s="6"/>
      <c r="Q25" s="6"/>
      <c r="R25" s="6"/>
      <c r="S25" s="6"/>
      <c r="T25" s="6"/>
      <c r="U25" s="47"/>
      <c r="V25" s="47"/>
      <c r="W25" s="52"/>
      <c r="X25" s="52"/>
      <c r="Y25" s="58"/>
      <c r="Z25" s="58"/>
    </row>
    <row r="26" spans="1:26" ht="30" x14ac:dyDescent="0.25">
      <c r="A26" s="6" t="s">
        <v>62</v>
      </c>
      <c r="B26" s="20" t="s">
        <v>63</v>
      </c>
      <c r="C26" s="6"/>
      <c r="D26" s="6">
        <v>1</v>
      </c>
      <c r="E26" s="6"/>
      <c r="F26" s="6"/>
      <c r="G26" s="6"/>
      <c r="H26" s="5">
        <f t="shared" si="2"/>
        <v>32</v>
      </c>
      <c r="I26" s="6"/>
      <c r="J26" s="6">
        <f t="shared" si="3"/>
        <v>32</v>
      </c>
      <c r="K26" s="41"/>
      <c r="L26" s="24">
        <v>32</v>
      </c>
      <c r="M26" s="24"/>
      <c r="N26" s="24"/>
      <c r="O26" s="6"/>
      <c r="P26" s="6"/>
      <c r="Q26" s="6"/>
      <c r="R26" s="6"/>
      <c r="S26" s="6"/>
      <c r="T26" s="6"/>
      <c r="U26" s="47">
        <v>32</v>
      </c>
      <c r="V26" s="47"/>
      <c r="W26" s="52"/>
      <c r="X26" s="52"/>
      <c r="Y26" s="58"/>
      <c r="Z26" s="58"/>
    </row>
    <row r="27" spans="1:26" ht="28.5" x14ac:dyDescent="0.25">
      <c r="A27" s="65" t="s">
        <v>64</v>
      </c>
      <c r="B27" s="67" t="s">
        <v>65</v>
      </c>
      <c r="C27" s="64">
        <v>0</v>
      </c>
      <c r="D27" s="64">
        <v>2</v>
      </c>
      <c r="E27" s="64">
        <v>3</v>
      </c>
      <c r="F27" s="64">
        <v>0</v>
      </c>
      <c r="G27" s="64">
        <v>0</v>
      </c>
      <c r="H27" s="68">
        <f t="shared" ref="H27:O27" si="4">SUM(H28:H31)</f>
        <v>394</v>
      </c>
      <c r="I27" s="68">
        <f t="shared" si="4"/>
        <v>36</v>
      </c>
      <c r="J27" s="68">
        <f t="shared" si="4"/>
        <v>358</v>
      </c>
      <c r="K27" s="68">
        <f t="shared" si="4"/>
        <v>252</v>
      </c>
      <c r="L27" s="68">
        <f t="shared" si="4"/>
        <v>106</v>
      </c>
      <c r="M27" s="68">
        <f t="shared" si="4"/>
        <v>252</v>
      </c>
      <c r="N27" s="68">
        <f t="shared" si="4"/>
        <v>0</v>
      </c>
      <c r="O27" s="68">
        <f t="shared" si="4"/>
        <v>0</v>
      </c>
      <c r="P27" s="68">
        <f t="shared" ref="P27:Z27" si="5">SUM(P28:P31)</f>
        <v>0</v>
      </c>
      <c r="Q27" s="68">
        <f t="shared" si="5"/>
        <v>0</v>
      </c>
      <c r="R27" s="68">
        <f t="shared" si="5"/>
        <v>0</v>
      </c>
      <c r="S27" s="68">
        <f t="shared" si="5"/>
        <v>0</v>
      </c>
      <c r="T27" s="68">
        <f t="shared" si="5"/>
        <v>0</v>
      </c>
      <c r="U27" s="68">
        <f t="shared" si="5"/>
        <v>0</v>
      </c>
      <c r="V27" s="68">
        <f t="shared" si="5"/>
        <v>0</v>
      </c>
      <c r="W27" s="68">
        <f t="shared" si="5"/>
        <v>94</v>
      </c>
      <c r="X27" s="68">
        <f t="shared" si="5"/>
        <v>192</v>
      </c>
      <c r="Y27" s="68">
        <f t="shared" si="5"/>
        <v>64</v>
      </c>
      <c r="Z27" s="68">
        <f t="shared" si="5"/>
        <v>44</v>
      </c>
    </row>
    <row r="28" spans="1:26" x14ac:dyDescent="0.25">
      <c r="A28" s="6" t="s">
        <v>66</v>
      </c>
      <c r="B28" s="20" t="s">
        <v>67</v>
      </c>
      <c r="C28" s="6"/>
      <c r="D28" s="6"/>
      <c r="E28" s="6">
        <v>4</v>
      </c>
      <c r="F28" s="6"/>
      <c r="G28" s="6"/>
      <c r="H28" s="5">
        <f>I28+J28+Q28+R28+S28</f>
        <v>40</v>
      </c>
      <c r="I28" s="6">
        <v>8</v>
      </c>
      <c r="J28" s="6">
        <f>L28+M28+N28</f>
        <v>32</v>
      </c>
      <c r="K28" s="41">
        <v>6</v>
      </c>
      <c r="L28" s="24">
        <v>26</v>
      </c>
      <c r="M28" s="24">
        <v>6</v>
      </c>
      <c r="N28" s="24"/>
      <c r="O28" s="6"/>
      <c r="P28" s="6"/>
      <c r="Q28" s="6"/>
      <c r="R28" s="6"/>
      <c r="S28" s="6"/>
      <c r="T28" s="6"/>
      <c r="U28" s="47"/>
      <c r="V28" s="47"/>
      <c r="W28" s="52"/>
      <c r="X28" s="52">
        <v>40</v>
      </c>
      <c r="Y28" s="58"/>
      <c r="Z28" s="58"/>
    </row>
    <row r="29" spans="1:26" ht="45" x14ac:dyDescent="0.25">
      <c r="A29" s="6" t="s">
        <v>68</v>
      </c>
      <c r="B29" s="20" t="s">
        <v>69</v>
      </c>
      <c r="C29" s="6"/>
      <c r="D29" s="13"/>
      <c r="E29" s="6">
        <v>6</v>
      </c>
      <c r="F29" s="6"/>
      <c r="G29" s="6"/>
      <c r="H29" s="5">
        <f t="shared" ref="H29:H31" si="6">I29+J29+Q29+R29+S29</f>
        <v>162</v>
      </c>
      <c r="I29" s="6">
        <v>28</v>
      </c>
      <c r="J29" s="6">
        <f t="shared" ref="J29:J31" si="7">L29+M29+N29</f>
        <v>134</v>
      </c>
      <c r="K29" s="43">
        <v>114</v>
      </c>
      <c r="L29" s="31">
        <v>20</v>
      </c>
      <c r="M29" s="31">
        <v>114</v>
      </c>
      <c r="N29" s="24"/>
      <c r="O29" s="6"/>
      <c r="P29" s="6"/>
      <c r="Q29" s="6"/>
      <c r="R29" s="6"/>
      <c r="S29" s="6"/>
      <c r="T29" s="6"/>
      <c r="U29" s="47"/>
      <c r="V29" s="47"/>
      <c r="W29" s="52">
        <v>32</v>
      </c>
      <c r="X29" s="52">
        <v>76</v>
      </c>
      <c r="Y29" s="58">
        <v>32</v>
      </c>
      <c r="Z29" s="58">
        <v>22</v>
      </c>
    </row>
    <row r="30" spans="1:26" ht="30" x14ac:dyDescent="0.25">
      <c r="A30" s="6" t="s">
        <v>70</v>
      </c>
      <c r="B30" s="20" t="s">
        <v>71</v>
      </c>
      <c r="C30" s="6"/>
      <c r="D30" s="6"/>
      <c r="E30" s="6">
        <v>4</v>
      </c>
      <c r="F30" s="6"/>
      <c r="G30" s="6"/>
      <c r="H30" s="5">
        <f t="shared" si="6"/>
        <v>68</v>
      </c>
      <c r="I30" s="6"/>
      <c r="J30" s="6">
        <f t="shared" si="7"/>
        <v>68</v>
      </c>
      <c r="K30" s="41">
        <v>20</v>
      </c>
      <c r="L30" s="24">
        <v>48</v>
      </c>
      <c r="M30" s="24">
        <v>20</v>
      </c>
      <c r="N30" s="24"/>
      <c r="O30" s="6"/>
      <c r="P30" s="6"/>
      <c r="Q30" s="6"/>
      <c r="R30" s="6"/>
      <c r="S30" s="6"/>
      <c r="T30" s="6"/>
      <c r="U30" s="47"/>
      <c r="V30" s="47"/>
      <c r="W30" s="52">
        <v>30</v>
      </c>
      <c r="X30" s="52">
        <v>38</v>
      </c>
      <c r="Y30" s="58"/>
      <c r="Z30" s="58"/>
    </row>
    <row r="31" spans="1:26" x14ac:dyDescent="0.25">
      <c r="A31" s="6" t="s">
        <v>72</v>
      </c>
      <c r="B31" s="20" t="s">
        <v>51</v>
      </c>
      <c r="C31" s="6"/>
      <c r="D31" s="6">
        <v>3.5</v>
      </c>
      <c r="E31" s="6">
        <v>4.5999999999999996</v>
      </c>
      <c r="F31" s="6"/>
      <c r="G31" s="6"/>
      <c r="H31" s="5">
        <f t="shared" si="6"/>
        <v>124</v>
      </c>
      <c r="I31" s="6"/>
      <c r="J31" s="6">
        <f t="shared" si="7"/>
        <v>124</v>
      </c>
      <c r="K31" s="41">
        <v>112</v>
      </c>
      <c r="L31" s="24">
        <v>12</v>
      </c>
      <c r="M31" s="24">
        <v>112</v>
      </c>
      <c r="N31" s="24"/>
      <c r="O31" s="6"/>
      <c r="P31" s="6"/>
      <c r="Q31" s="6"/>
      <c r="R31" s="6"/>
      <c r="S31" s="6"/>
      <c r="T31" s="6"/>
      <c r="U31" s="47"/>
      <c r="V31" s="47"/>
      <c r="W31" s="52">
        <v>32</v>
      </c>
      <c r="X31" s="52">
        <v>38</v>
      </c>
      <c r="Y31" s="58">
        <v>32</v>
      </c>
      <c r="Z31" s="58">
        <v>22</v>
      </c>
    </row>
    <row r="32" spans="1:26" ht="28.5" x14ac:dyDescent="0.25">
      <c r="A32" s="65" t="s">
        <v>73</v>
      </c>
      <c r="B32" s="67" t="s">
        <v>74</v>
      </c>
      <c r="C32" s="64">
        <v>2</v>
      </c>
      <c r="D32" s="64">
        <v>0</v>
      </c>
      <c r="E32" s="64">
        <v>9</v>
      </c>
      <c r="F32" s="64">
        <v>0</v>
      </c>
      <c r="G32" s="64">
        <v>0</v>
      </c>
      <c r="H32" s="65">
        <v>842</v>
      </c>
      <c r="I32" s="65">
        <v>58</v>
      </c>
      <c r="J32" s="65">
        <v>748</v>
      </c>
      <c r="K32" s="65">
        <v>294</v>
      </c>
      <c r="L32" s="65">
        <v>472</v>
      </c>
      <c r="M32" s="65">
        <v>276</v>
      </c>
      <c r="N32" s="65">
        <f t="shared" ref="N32:Z32" si="8">SUM(N36:N47)</f>
        <v>0</v>
      </c>
      <c r="O32" s="65">
        <f t="shared" si="8"/>
        <v>0</v>
      </c>
      <c r="P32" s="65">
        <f t="shared" si="8"/>
        <v>0</v>
      </c>
      <c r="Q32" s="65">
        <v>20</v>
      </c>
      <c r="R32" s="65">
        <v>4</v>
      </c>
      <c r="S32" s="65">
        <v>12</v>
      </c>
      <c r="T32" s="65">
        <f t="shared" si="8"/>
        <v>0</v>
      </c>
      <c r="U32" s="65">
        <f t="shared" si="8"/>
        <v>64</v>
      </c>
      <c r="V32" s="65">
        <f t="shared" si="8"/>
        <v>0</v>
      </c>
      <c r="W32" s="65">
        <v>378</v>
      </c>
      <c r="X32" s="65">
        <f t="shared" si="8"/>
        <v>100</v>
      </c>
      <c r="Y32" s="65">
        <f t="shared" si="8"/>
        <v>160</v>
      </c>
      <c r="Z32" s="65">
        <f t="shared" si="8"/>
        <v>104</v>
      </c>
    </row>
    <row r="33" spans="1:26" ht="45" x14ac:dyDescent="0.25">
      <c r="A33" s="81" t="s">
        <v>169</v>
      </c>
      <c r="B33" s="20" t="s">
        <v>77</v>
      </c>
      <c r="C33" s="6">
        <v>3</v>
      </c>
      <c r="D33" s="6"/>
      <c r="E33" s="24"/>
      <c r="F33" s="6"/>
      <c r="G33" s="6"/>
      <c r="H33" s="5">
        <f t="shared" ref="H33:H39" si="9">I33+J33+Q33+R33+S33</f>
        <v>108</v>
      </c>
      <c r="I33" s="6"/>
      <c r="J33" s="6">
        <f>L33+M33+N33</f>
        <v>90</v>
      </c>
      <c r="K33" s="43">
        <v>60</v>
      </c>
      <c r="L33" s="31">
        <v>30</v>
      </c>
      <c r="M33" s="31">
        <v>60</v>
      </c>
      <c r="N33" s="24"/>
      <c r="O33" s="6"/>
      <c r="P33" s="6"/>
      <c r="Q33" s="98">
        <v>10</v>
      </c>
      <c r="R33" s="98">
        <v>2</v>
      </c>
      <c r="S33" s="98">
        <v>6</v>
      </c>
      <c r="T33" s="6"/>
      <c r="U33" s="47"/>
      <c r="V33" s="47"/>
      <c r="W33" s="52">
        <v>90</v>
      </c>
      <c r="X33" s="52"/>
      <c r="Y33" s="58"/>
      <c r="Z33" s="58"/>
    </row>
    <row r="34" spans="1:26" ht="21.75" customHeight="1" x14ac:dyDescent="0.25">
      <c r="A34" s="37" t="s">
        <v>76</v>
      </c>
      <c r="B34" s="20" t="s">
        <v>83</v>
      </c>
      <c r="C34" s="4">
        <v>3</v>
      </c>
      <c r="D34" s="6"/>
      <c r="E34" s="6"/>
      <c r="F34" s="6"/>
      <c r="G34" s="6"/>
      <c r="H34" s="5">
        <f t="shared" si="9"/>
        <v>98</v>
      </c>
      <c r="I34" s="4">
        <v>34</v>
      </c>
      <c r="J34" s="6">
        <f>L34+M34+N34</f>
        <v>46</v>
      </c>
      <c r="K34" s="43">
        <v>10</v>
      </c>
      <c r="L34" s="31">
        <v>36</v>
      </c>
      <c r="M34" s="31">
        <v>10</v>
      </c>
      <c r="N34" s="24"/>
      <c r="O34" s="6"/>
      <c r="P34" s="6"/>
      <c r="Q34" s="6">
        <v>10</v>
      </c>
      <c r="R34" s="6">
        <v>2</v>
      </c>
      <c r="S34" s="6">
        <v>6</v>
      </c>
      <c r="T34" s="6"/>
      <c r="U34" s="47"/>
      <c r="V34" s="47"/>
      <c r="W34" s="52">
        <v>80</v>
      </c>
      <c r="X34" s="52"/>
      <c r="Y34" s="58"/>
      <c r="Z34" s="58"/>
    </row>
    <row r="35" spans="1:26" ht="25.5" customHeight="1" x14ac:dyDescent="0.25">
      <c r="A35" s="37" t="s">
        <v>78</v>
      </c>
      <c r="B35" s="20" t="s">
        <v>85</v>
      </c>
      <c r="C35" s="6"/>
      <c r="D35" s="6"/>
      <c r="E35" s="36" t="s">
        <v>188</v>
      </c>
      <c r="F35" s="6"/>
      <c r="G35" s="6"/>
      <c r="H35" s="5">
        <f t="shared" si="9"/>
        <v>46</v>
      </c>
      <c r="I35" s="6"/>
      <c r="J35" s="6">
        <f>L35+M35+N35</f>
        <v>46</v>
      </c>
      <c r="K35" s="43">
        <v>10</v>
      </c>
      <c r="L35" s="31">
        <v>36</v>
      </c>
      <c r="M35" s="31">
        <v>10</v>
      </c>
      <c r="N35" s="24"/>
      <c r="O35" s="6"/>
      <c r="P35" s="6"/>
      <c r="Q35" s="6"/>
      <c r="R35" s="6"/>
      <c r="S35" s="6"/>
      <c r="T35" s="6"/>
      <c r="U35" s="47"/>
      <c r="V35" s="47"/>
      <c r="W35" s="52">
        <v>46</v>
      </c>
      <c r="X35" s="52"/>
      <c r="Y35" s="58"/>
      <c r="Z35" s="58"/>
    </row>
    <row r="36" spans="1:26" ht="30" x14ac:dyDescent="0.25">
      <c r="A36" s="37" t="s">
        <v>80</v>
      </c>
      <c r="B36" s="20" t="s">
        <v>79</v>
      </c>
      <c r="C36" s="6"/>
      <c r="D36" s="6"/>
      <c r="E36" s="17" t="s">
        <v>188</v>
      </c>
      <c r="F36" s="6"/>
      <c r="G36" s="6"/>
      <c r="H36" s="5">
        <f t="shared" si="9"/>
        <v>46</v>
      </c>
      <c r="I36" s="6"/>
      <c r="J36" s="6">
        <f t="shared" ref="J36:J44" si="10">L36+M36+N36</f>
        <v>46</v>
      </c>
      <c r="K36" s="43">
        <v>16</v>
      </c>
      <c r="L36" s="31">
        <v>30</v>
      </c>
      <c r="M36" s="31">
        <v>16</v>
      </c>
      <c r="N36" s="24"/>
      <c r="O36" s="6"/>
      <c r="P36" s="6"/>
      <c r="Q36" s="6"/>
      <c r="R36" s="6"/>
      <c r="S36" s="6"/>
      <c r="T36" s="6"/>
      <c r="U36" s="47"/>
      <c r="V36" s="47"/>
      <c r="W36" s="52">
        <v>46</v>
      </c>
      <c r="X36" s="52"/>
      <c r="Y36" s="58"/>
      <c r="Z36" s="58"/>
    </row>
    <row r="37" spans="1:26" ht="30" x14ac:dyDescent="0.25">
      <c r="A37" s="37" t="s">
        <v>82</v>
      </c>
      <c r="B37" s="20" t="s">
        <v>93</v>
      </c>
      <c r="C37" s="6">
        <v>4</v>
      </c>
      <c r="D37" s="6"/>
      <c r="E37" s="24"/>
      <c r="F37" s="6"/>
      <c r="G37" s="6"/>
      <c r="H37" s="5">
        <f t="shared" si="9"/>
        <v>82</v>
      </c>
      <c r="I37" s="6"/>
      <c r="J37" s="6">
        <f>L37+M37+N37</f>
        <v>64</v>
      </c>
      <c r="K37" s="43">
        <v>26</v>
      </c>
      <c r="L37" s="31">
        <v>38</v>
      </c>
      <c r="M37" s="31">
        <v>26</v>
      </c>
      <c r="N37" s="24"/>
      <c r="O37" s="6"/>
      <c r="P37" s="6"/>
      <c r="Q37" s="98">
        <v>10</v>
      </c>
      <c r="R37" s="98">
        <v>2</v>
      </c>
      <c r="S37" s="98">
        <v>6</v>
      </c>
      <c r="T37" s="6"/>
      <c r="U37" s="47"/>
      <c r="V37" s="47"/>
      <c r="W37" s="52"/>
      <c r="X37" s="52">
        <v>64</v>
      </c>
      <c r="Y37" s="58"/>
      <c r="Z37" s="58"/>
    </row>
    <row r="38" spans="1:26" ht="30" x14ac:dyDescent="0.25">
      <c r="A38" s="37" t="s">
        <v>84</v>
      </c>
      <c r="B38" s="20" t="s">
        <v>75</v>
      </c>
      <c r="C38" s="6"/>
      <c r="D38" s="6"/>
      <c r="E38" s="4">
        <v>1</v>
      </c>
      <c r="F38" s="6"/>
      <c r="G38" s="6"/>
      <c r="H38" s="5">
        <f t="shared" si="9"/>
        <v>64</v>
      </c>
      <c r="I38" s="6"/>
      <c r="J38" s="6">
        <f>L38+M38+N38</f>
        <v>64</v>
      </c>
      <c r="K38" s="43">
        <v>10</v>
      </c>
      <c r="L38" s="31">
        <v>54</v>
      </c>
      <c r="M38" s="31">
        <v>10</v>
      </c>
      <c r="N38" s="24"/>
      <c r="O38" s="6"/>
      <c r="P38" s="6"/>
      <c r="Q38" s="6"/>
      <c r="R38" s="6"/>
      <c r="S38" s="6"/>
      <c r="T38" s="6"/>
      <c r="U38" s="47">
        <v>64</v>
      </c>
      <c r="V38" s="47"/>
      <c r="W38" s="52"/>
      <c r="X38" s="52"/>
      <c r="Y38" s="58"/>
      <c r="Z38" s="58"/>
    </row>
    <row r="39" spans="1:26" ht="24" customHeight="1" x14ac:dyDescent="0.25">
      <c r="A39" s="37" t="s">
        <v>86</v>
      </c>
      <c r="B39" s="20" t="s">
        <v>91</v>
      </c>
      <c r="C39" s="6"/>
      <c r="D39" s="6"/>
      <c r="E39" s="117">
        <v>4</v>
      </c>
      <c r="F39" s="6"/>
      <c r="G39" s="6"/>
      <c r="H39" s="5">
        <f t="shared" si="9"/>
        <v>64</v>
      </c>
      <c r="I39" s="6"/>
      <c r="J39" s="6">
        <f>L39+M39+N39</f>
        <v>64</v>
      </c>
      <c r="K39" s="43">
        <v>16</v>
      </c>
      <c r="L39" s="31">
        <v>48</v>
      </c>
      <c r="M39" s="31">
        <v>16</v>
      </c>
      <c r="N39" s="24"/>
      <c r="O39" s="6"/>
      <c r="P39" s="6"/>
      <c r="Q39" s="6"/>
      <c r="R39" s="6"/>
      <c r="S39" s="6"/>
      <c r="T39" s="6"/>
      <c r="U39" s="47"/>
      <c r="V39" s="47"/>
      <c r="W39" s="52">
        <v>28</v>
      </c>
      <c r="X39" s="52">
        <v>36</v>
      </c>
      <c r="Y39" s="58"/>
      <c r="Z39" s="58"/>
    </row>
    <row r="40" spans="1:26" ht="30" x14ac:dyDescent="0.25">
      <c r="A40" s="37" t="s">
        <v>88</v>
      </c>
      <c r="B40" s="20" t="s">
        <v>81</v>
      </c>
      <c r="C40" s="6"/>
      <c r="D40" s="6"/>
      <c r="E40" s="85">
        <v>5</v>
      </c>
      <c r="F40" s="6"/>
      <c r="G40" s="6"/>
      <c r="H40" s="5">
        <f t="shared" ref="H40:H44" si="11">I40+J40+Q40+R40+S40</f>
        <v>32</v>
      </c>
      <c r="I40" s="6"/>
      <c r="J40" s="6">
        <v>32</v>
      </c>
      <c r="K40" s="43">
        <v>10</v>
      </c>
      <c r="L40" s="31">
        <v>22</v>
      </c>
      <c r="M40" s="31">
        <v>10</v>
      </c>
      <c r="N40" s="24"/>
      <c r="O40" s="6"/>
      <c r="P40" s="6"/>
      <c r="Q40" s="6"/>
      <c r="R40" s="6"/>
      <c r="S40" s="6"/>
      <c r="T40" s="6"/>
      <c r="U40" s="47"/>
      <c r="V40" s="47"/>
      <c r="W40" s="52"/>
      <c r="X40" s="52"/>
      <c r="Y40" s="58">
        <v>32</v>
      </c>
      <c r="Z40" s="58"/>
    </row>
    <row r="41" spans="1:26" ht="28.5" customHeight="1" x14ac:dyDescent="0.25">
      <c r="A41" s="37" t="s">
        <v>90</v>
      </c>
      <c r="B41" s="20" t="s">
        <v>95</v>
      </c>
      <c r="C41" s="6"/>
      <c r="D41" s="6"/>
      <c r="E41" s="87" t="s">
        <v>190</v>
      </c>
      <c r="F41" s="6"/>
      <c r="G41" s="6"/>
      <c r="H41" s="5">
        <f>I41+J41+Q41+R41+S41</f>
        <v>48</v>
      </c>
      <c r="I41" s="6"/>
      <c r="J41" s="6">
        <f>L41+M41+N41</f>
        <v>48</v>
      </c>
      <c r="K41" s="43">
        <v>10</v>
      </c>
      <c r="L41" s="31">
        <v>38</v>
      </c>
      <c r="M41" s="31">
        <v>10</v>
      </c>
      <c r="N41" s="24"/>
      <c r="O41" s="6"/>
      <c r="P41" s="6"/>
      <c r="Q41" s="6"/>
      <c r="R41" s="6"/>
      <c r="S41" s="6"/>
      <c r="T41" s="6"/>
      <c r="U41" s="47"/>
      <c r="V41" s="47"/>
      <c r="W41" s="52"/>
      <c r="X41" s="52"/>
      <c r="Y41" s="58">
        <v>48</v>
      </c>
      <c r="Z41" s="58"/>
    </row>
    <row r="42" spans="1:26" ht="30" x14ac:dyDescent="0.25">
      <c r="A42" s="37" t="s">
        <v>92</v>
      </c>
      <c r="B42" s="20" t="s">
        <v>89</v>
      </c>
      <c r="C42" s="6"/>
      <c r="D42" s="6"/>
      <c r="E42" s="31">
        <v>6</v>
      </c>
      <c r="F42" s="6"/>
      <c r="G42" s="6"/>
      <c r="H42" s="5">
        <f>I42+J42+Q42+R42+S42</f>
        <v>60</v>
      </c>
      <c r="I42" s="4">
        <v>12</v>
      </c>
      <c r="J42" s="6">
        <f>L42+M42+N42</f>
        <v>48</v>
      </c>
      <c r="K42" s="43">
        <v>20</v>
      </c>
      <c r="L42" s="31">
        <v>28</v>
      </c>
      <c r="M42" s="31">
        <v>20</v>
      </c>
      <c r="N42" s="24"/>
      <c r="O42" s="6"/>
      <c r="P42" s="6"/>
      <c r="Q42" s="6"/>
      <c r="R42" s="6"/>
      <c r="S42" s="6"/>
      <c r="T42" s="6"/>
      <c r="U42" s="47"/>
      <c r="V42" s="47"/>
      <c r="W42" s="52"/>
      <c r="X42" s="52"/>
      <c r="Y42" s="58"/>
      <c r="Z42" s="58">
        <v>60</v>
      </c>
    </row>
    <row r="43" spans="1:26" ht="45" x14ac:dyDescent="0.25">
      <c r="A43" s="4" t="s">
        <v>94</v>
      </c>
      <c r="B43" s="20" t="s">
        <v>98</v>
      </c>
      <c r="C43" s="6"/>
      <c r="D43" s="6"/>
      <c r="E43" s="31">
        <v>6</v>
      </c>
      <c r="F43" s="6"/>
      <c r="G43" s="6"/>
      <c r="H43" s="5">
        <f>I43+J43+Q43+R43+S43</f>
        <v>44</v>
      </c>
      <c r="I43" s="4">
        <v>12</v>
      </c>
      <c r="J43" s="6">
        <f>L43+M43+N43</f>
        <v>32</v>
      </c>
      <c r="K43" s="43">
        <v>6</v>
      </c>
      <c r="L43" s="31">
        <v>26</v>
      </c>
      <c r="M43" s="31">
        <v>6</v>
      </c>
      <c r="N43" s="24"/>
      <c r="O43" s="6"/>
      <c r="P43" s="6"/>
      <c r="Q43" s="6"/>
      <c r="R43" s="6"/>
      <c r="S43" s="6"/>
      <c r="T43" s="6"/>
      <c r="U43" s="47"/>
      <c r="V43" s="47"/>
      <c r="W43" s="52"/>
      <c r="X43" s="52"/>
      <c r="Y43" s="58"/>
      <c r="Z43" s="58">
        <v>44</v>
      </c>
    </row>
    <row r="44" spans="1:26" ht="30" x14ac:dyDescent="0.25">
      <c r="A44" s="96" t="s">
        <v>176</v>
      </c>
      <c r="B44" s="20" t="s">
        <v>87</v>
      </c>
      <c r="C44" s="6"/>
      <c r="D44" s="6"/>
      <c r="E44" s="84" t="s">
        <v>188</v>
      </c>
      <c r="F44" s="6"/>
      <c r="G44" s="6"/>
      <c r="H44" s="5">
        <f t="shared" si="11"/>
        <v>52</v>
      </c>
      <c r="I44" s="6"/>
      <c r="J44" s="6">
        <f t="shared" si="10"/>
        <v>52</v>
      </c>
      <c r="K44" s="43">
        <v>22</v>
      </c>
      <c r="L44" s="31">
        <v>30</v>
      </c>
      <c r="M44" s="31">
        <v>22</v>
      </c>
      <c r="N44" s="24"/>
      <c r="O44" s="6"/>
      <c r="P44" s="6"/>
      <c r="Q44" s="6"/>
      <c r="R44" s="6"/>
      <c r="S44" s="6"/>
      <c r="T44" s="6"/>
      <c r="U44" s="47"/>
      <c r="V44" s="47"/>
      <c r="W44" s="52">
        <v>52</v>
      </c>
      <c r="X44" s="52"/>
      <c r="Y44" s="58"/>
      <c r="Z44" s="58"/>
    </row>
    <row r="45" spans="1:26" ht="45" x14ac:dyDescent="0.25">
      <c r="A45" s="4" t="s">
        <v>97</v>
      </c>
      <c r="B45" s="20" t="s">
        <v>99</v>
      </c>
      <c r="C45" s="6"/>
      <c r="D45" s="4"/>
      <c r="E45" s="85">
        <v>5</v>
      </c>
      <c r="F45" s="6"/>
      <c r="G45" s="6"/>
      <c r="H45" s="5">
        <f>I45+J45+Q45+R45+S45</f>
        <v>32</v>
      </c>
      <c r="I45" s="6"/>
      <c r="J45" s="6">
        <f>L45+M45+N45</f>
        <v>32</v>
      </c>
      <c r="K45" s="43">
        <v>20</v>
      </c>
      <c r="L45" s="31">
        <v>12</v>
      </c>
      <c r="M45" s="31">
        <v>20</v>
      </c>
      <c r="N45" s="24"/>
      <c r="O45" s="6"/>
      <c r="P45" s="6"/>
      <c r="Q45" s="6"/>
      <c r="R45" s="6"/>
      <c r="S45" s="6"/>
      <c r="T45" s="6"/>
      <c r="U45" s="47"/>
      <c r="V45" s="47"/>
      <c r="W45" s="52"/>
      <c r="X45" s="52"/>
      <c r="Y45" s="58">
        <v>32</v>
      </c>
      <c r="Z45" s="58"/>
    </row>
    <row r="46" spans="1:26" ht="34.5" customHeight="1" x14ac:dyDescent="0.25">
      <c r="A46" s="4" t="s">
        <v>177</v>
      </c>
      <c r="B46" s="20" t="s">
        <v>96</v>
      </c>
      <c r="C46" s="6"/>
      <c r="D46" s="6"/>
      <c r="E46" s="87" t="s">
        <v>165</v>
      </c>
      <c r="F46" s="6"/>
      <c r="G46" s="6"/>
      <c r="H46" s="5">
        <f>I46+J46+Q46+R46+S46</f>
        <v>48</v>
      </c>
      <c r="I46" s="6"/>
      <c r="J46" s="6">
        <f>L46+M46+N46</f>
        <v>48</v>
      </c>
      <c r="K46" s="43">
        <v>22</v>
      </c>
      <c r="L46" s="31">
        <v>26</v>
      </c>
      <c r="M46" s="31">
        <v>22</v>
      </c>
      <c r="N46" s="24"/>
      <c r="O46" s="6"/>
      <c r="P46" s="6"/>
      <c r="Q46" s="6"/>
      <c r="R46" s="6"/>
      <c r="S46" s="6"/>
      <c r="T46" s="6"/>
      <c r="U46" s="47"/>
      <c r="V46" s="47"/>
      <c r="W46" s="52"/>
      <c r="X46" s="52"/>
      <c r="Y46" s="58">
        <v>48</v>
      </c>
      <c r="Z46" s="58"/>
    </row>
    <row r="47" spans="1:26" ht="30" x14ac:dyDescent="0.25">
      <c r="A47" s="4" t="s">
        <v>178</v>
      </c>
      <c r="B47" s="20" t="s">
        <v>100</v>
      </c>
      <c r="C47" s="6"/>
      <c r="D47" s="6"/>
      <c r="E47" s="17" t="s">
        <v>166</v>
      </c>
      <c r="F47" s="6"/>
      <c r="G47" s="6"/>
      <c r="H47" s="5">
        <v>36</v>
      </c>
      <c r="I47" s="6"/>
      <c r="J47" s="6">
        <v>36</v>
      </c>
      <c r="K47" s="43">
        <v>36</v>
      </c>
      <c r="L47" s="31">
        <v>18</v>
      </c>
      <c r="M47" s="24">
        <v>18</v>
      </c>
      <c r="N47" s="24"/>
      <c r="O47" s="6"/>
      <c r="P47" s="6"/>
      <c r="Q47" s="6"/>
      <c r="R47" s="6"/>
      <c r="S47" s="6"/>
      <c r="T47" s="6"/>
      <c r="U47" s="47"/>
      <c r="V47" s="47"/>
      <c r="W47" s="52">
        <v>36</v>
      </c>
      <c r="X47" s="52"/>
      <c r="Y47" s="58"/>
      <c r="Z47" s="58"/>
    </row>
    <row r="48" spans="1:26" ht="28.5" customHeight="1" x14ac:dyDescent="0.25">
      <c r="A48" s="74" t="s">
        <v>101</v>
      </c>
      <c r="B48" s="75" t="s">
        <v>102</v>
      </c>
      <c r="C48" s="76">
        <v>2</v>
      </c>
      <c r="D48" s="76">
        <v>0</v>
      </c>
      <c r="E48" s="76">
        <v>8</v>
      </c>
      <c r="F48" s="76">
        <v>0</v>
      </c>
      <c r="G48" s="76">
        <v>0</v>
      </c>
      <c r="H48" s="74">
        <v>1356</v>
      </c>
      <c r="I48" s="74">
        <v>114</v>
      </c>
      <c r="J48" s="74">
        <v>1170</v>
      </c>
      <c r="K48" s="74">
        <v>1118</v>
      </c>
      <c r="L48" s="74">
        <v>396</v>
      </c>
      <c r="M48" s="74">
        <v>266</v>
      </c>
      <c r="N48" s="74">
        <f>N49+N55+N61+N67+N73</f>
        <v>40</v>
      </c>
      <c r="O48" s="74">
        <v>216</v>
      </c>
      <c r="P48" s="74">
        <v>252</v>
      </c>
      <c r="Q48" s="74">
        <v>12</v>
      </c>
      <c r="R48" s="74">
        <v>18</v>
      </c>
      <c r="S48" s="74">
        <v>42</v>
      </c>
      <c r="T48" s="74">
        <f>T49+T55+T61+T67+T73</f>
        <v>0</v>
      </c>
      <c r="U48" s="74">
        <f>U49+U55+U61+U67+U73</f>
        <v>0</v>
      </c>
      <c r="V48" s="74">
        <f>V49+V55+V61+V67+V73</f>
        <v>100</v>
      </c>
      <c r="W48" s="74">
        <f>W49+W55+W61+W67+W73</f>
        <v>40</v>
      </c>
      <c r="X48" s="74">
        <v>436</v>
      </c>
      <c r="Y48" s="74">
        <v>370</v>
      </c>
      <c r="Z48" s="74">
        <v>338</v>
      </c>
    </row>
    <row r="49" spans="1:26" ht="71.25" x14ac:dyDescent="0.25">
      <c r="A49" s="65" t="s">
        <v>103</v>
      </c>
      <c r="B49" s="69" t="s">
        <v>104</v>
      </c>
      <c r="C49" s="64">
        <v>2</v>
      </c>
      <c r="D49" s="64">
        <v>0</v>
      </c>
      <c r="E49" s="64">
        <v>2</v>
      </c>
      <c r="F49" s="64">
        <v>0</v>
      </c>
      <c r="G49" s="64">
        <v>0</v>
      </c>
      <c r="H49" s="65">
        <f>SUM(H50:H54)</f>
        <v>234</v>
      </c>
      <c r="I49" s="65">
        <f>SUM(I50:I54)</f>
        <v>30</v>
      </c>
      <c r="J49" s="65">
        <f t="shared" ref="J49:Y49" si="12">SUM(J50:J54)</f>
        <v>192</v>
      </c>
      <c r="K49" s="65">
        <v>188</v>
      </c>
      <c r="L49" s="65">
        <f t="shared" ref="L49:N49" si="13">SUM(L50:L54)</f>
        <v>44</v>
      </c>
      <c r="M49" s="65">
        <f t="shared" si="13"/>
        <v>56</v>
      </c>
      <c r="N49" s="65">
        <f t="shared" si="13"/>
        <v>20</v>
      </c>
      <c r="O49" s="65">
        <f t="shared" si="12"/>
        <v>36</v>
      </c>
      <c r="P49" s="65">
        <f t="shared" si="12"/>
        <v>36</v>
      </c>
      <c r="Q49" s="65">
        <f>SUM(Q50:Q54)</f>
        <v>0</v>
      </c>
      <c r="R49" s="65">
        <f>SUM(R50:R54)</f>
        <v>6</v>
      </c>
      <c r="S49" s="65">
        <f>SUM(S50:S54)</f>
        <v>6</v>
      </c>
      <c r="T49" s="65">
        <f t="shared" si="12"/>
        <v>0</v>
      </c>
      <c r="U49" s="65">
        <f t="shared" si="12"/>
        <v>0</v>
      </c>
      <c r="V49" s="65">
        <f t="shared" si="12"/>
        <v>100</v>
      </c>
      <c r="W49" s="65">
        <f t="shared" si="12"/>
        <v>40</v>
      </c>
      <c r="X49" s="65">
        <f t="shared" si="12"/>
        <v>82</v>
      </c>
      <c r="Y49" s="65">
        <f t="shared" si="12"/>
        <v>0</v>
      </c>
      <c r="Z49" s="70">
        <v>0</v>
      </c>
    </row>
    <row r="50" spans="1:26" x14ac:dyDescent="0.25">
      <c r="A50" s="6" t="s">
        <v>105</v>
      </c>
      <c r="B50" s="20" t="s">
        <v>106</v>
      </c>
      <c r="C50" s="12"/>
      <c r="D50" s="6"/>
      <c r="E50" s="86" t="s">
        <v>187</v>
      </c>
      <c r="F50" s="6"/>
      <c r="G50" s="6"/>
      <c r="H50" s="11">
        <v>64</v>
      </c>
      <c r="I50" s="6">
        <v>20</v>
      </c>
      <c r="J50" s="6">
        <v>44</v>
      </c>
      <c r="K50" s="41">
        <v>40</v>
      </c>
      <c r="L50" s="24">
        <v>24</v>
      </c>
      <c r="M50" s="24">
        <v>20</v>
      </c>
      <c r="N50" s="24"/>
      <c r="O50" s="6"/>
      <c r="P50" s="6"/>
      <c r="Q50" s="6"/>
      <c r="R50" s="6"/>
      <c r="S50" s="13"/>
      <c r="T50" s="6"/>
      <c r="U50" s="47"/>
      <c r="V50" s="79">
        <v>64</v>
      </c>
      <c r="W50" s="80"/>
      <c r="X50" s="80"/>
      <c r="Y50" s="58"/>
      <c r="Z50" s="58"/>
    </row>
    <row r="51" spans="1:26" x14ac:dyDescent="0.25">
      <c r="A51" s="6" t="s">
        <v>107</v>
      </c>
      <c r="B51" s="20" t="s">
        <v>108</v>
      </c>
      <c r="C51" s="6"/>
      <c r="D51" s="6"/>
      <c r="E51" s="17" t="s">
        <v>189</v>
      </c>
      <c r="F51" s="6"/>
      <c r="G51" s="6"/>
      <c r="H51" s="11">
        <v>86</v>
      </c>
      <c r="I51" s="4">
        <v>10</v>
      </c>
      <c r="J51" s="6">
        <v>76</v>
      </c>
      <c r="K51" s="41">
        <v>76</v>
      </c>
      <c r="L51" s="24">
        <v>20</v>
      </c>
      <c r="M51" s="24">
        <v>36</v>
      </c>
      <c r="N51" s="24">
        <v>20</v>
      </c>
      <c r="O51" s="6"/>
      <c r="P51" s="45"/>
      <c r="Q51" s="62"/>
      <c r="R51" s="62"/>
      <c r="S51" s="62"/>
      <c r="T51" s="45"/>
      <c r="U51" s="47"/>
      <c r="V51" s="79"/>
      <c r="W51" s="80">
        <v>40</v>
      </c>
      <c r="X51" s="80">
        <v>46</v>
      </c>
      <c r="Y51" s="58"/>
      <c r="Z51" s="58"/>
    </row>
    <row r="52" spans="1:26" x14ac:dyDescent="0.25">
      <c r="A52" s="5" t="s">
        <v>109</v>
      </c>
      <c r="B52" s="21" t="s">
        <v>110</v>
      </c>
      <c r="C52" s="6"/>
      <c r="D52" s="6"/>
      <c r="E52" s="86" t="s">
        <v>187</v>
      </c>
      <c r="F52" s="6"/>
      <c r="G52" s="6"/>
      <c r="H52" s="11">
        <f t="shared" ref="H52:H54" si="14">I52+J52+Q52+R52+S52</f>
        <v>36</v>
      </c>
      <c r="I52" s="6"/>
      <c r="J52" s="6">
        <v>36</v>
      </c>
      <c r="K52" s="41">
        <v>36</v>
      </c>
      <c r="L52" s="24"/>
      <c r="M52" s="24"/>
      <c r="N52" s="24"/>
      <c r="O52" s="6">
        <v>36</v>
      </c>
      <c r="P52" s="45"/>
      <c r="Q52" s="45"/>
      <c r="R52" s="45"/>
      <c r="S52" s="45"/>
      <c r="T52" s="45"/>
      <c r="U52" s="47"/>
      <c r="V52" s="47">
        <v>36</v>
      </c>
      <c r="W52" s="52"/>
      <c r="X52" s="52"/>
      <c r="Y52" s="58"/>
      <c r="Z52" s="58"/>
    </row>
    <row r="53" spans="1:26" ht="28.5" x14ac:dyDescent="0.25">
      <c r="A53" s="5" t="s">
        <v>111</v>
      </c>
      <c r="B53" s="21" t="s">
        <v>112</v>
      </c>
      <c r="C53" s="6"/>
      <c r="D53" s="6"/>
      <c r="E53" s="17" t="s">
        <v>189</v>
      </c>
      <c r="F53" s="6"/>
      <c r="G53" s="6"/>
      <c r="H53" s="11">
        <f t="shared" si="14"/>
        <v>36</v>
      </c>
      <c r="I53" s="6"/>
      <c r="J53" s="6">
        <v>36</v>
      </c>
      <c r="K53" s="41">
        <v>36</v>
      </c>
      <c r="L53" s="24"/>
      <c r="M53" s="24"/>
      <c r="N53" s="24"/>
      <c r="O53" s="6"/>
      <c r="P53" s="6">
        <v>36</v>
      </c>
      <c r="Q53" s="6"/>
      <c r="R53" s="6"/>
      <c r="S53" s="6"/>
      <c r="T53" s="6"/>
      <c r="U53" s="47"/>
      <c r="V53" s="47"/>
      <c r="W53" s="52"/>
      <c r="X53" s="52">
        <v>36</v>
      </c>
      <c r="Y53" s="58"/>
      <c r="Z53" s="58"/>
    </row>
    <row r="54" spans="1:26" x14ac:dyDescent="0.25">
      <c r="A54" s="6"/>
      <c r="B54" s="22" t="s">
        <v>113</v>
      </c>
      <c r="C54" s="6">
        <v>4</v>
      </c>
      <c r="D54" s="6"/>
      <c r="E54" s="6"/>
      <c r="F54" s="6"/>
      <c r="G54" s="6"/>
      <c r="H54" s="78">
        <f t="shared" si="14"/>
        <v>12</v>
      </c>
      <c r="I54" s="6"/>
      <c r="J54" s="6"/>
      <c r="K54" s="41"/>
      <c r="L54" s="24"/>
      <c r="M54" s="24"/>
      <c r="N54" s="24"/>
      <c r="O54" s="6"/>
      <c r="P54" s="6"/>
      <c r="Q54" s="6"/>
      <c r="R54" s="13">
        <v>6</v>
      </c>
      <c r="S54" s="6">
        <v>6</v>
      </c>
      <c r="T54" s="6"/>
      <c r="U54" s="47"/>
      <c r="V54" s="47"/>
      <c r="W54" s="52"/>
      <c r="X54" s="52"/>
      <c r="Y54" s="58"/>
      <c r="Z54" s="58"/>
    </row>
    <row r="55" spans="1:26" ht="71.25" x14ac:dyDescent="0.25">
      <c r="A55" s="65" t="s">
        <v>114</v>
      </c>
      <c r="B55" s="69" t="s">
        <v>115</v>
      </c>
      <c r="C55" s="64">
        <v>2</v>
      </c>
      <c r="D55" s="64">
        <v>0</v>
      </c>
      <c r="E55" s="64">
        <v>2</v>
      </c>
      <c r="F55" s="64">
        <v>0</v>
      </c>
      <c r="G55" s="64">
        <v>0</v>
      </c>
      <c r="H55" s="65">
        <f>SUM(H56:H60)</f>
        <v>224</v>
      </c>
      <c r="I55" s="65">
        <f t="shared" ref="I55:Z55" si="15">SUM(I56:I60)</f>
        <v>36</v>
      </c>
      <c r="J55" s="65">
        <f t="shared" si="15"/>
        <v>164</v>
      </c>
      <c r="K55" s="65">
        <v>180</v>
      </c>
      <c r="L55" s="65">
        <f t="shared" ref="L55" si="16">SUM(L56:L60)</f>
        <v>54</v>
      </c>
      <c r="M55" s="65">
        <f t="shared" ref="M55" si="17">SUM(M56:M60)</f>
        <v>38</v>
      </c>
      <c r="N55" s="65">
        <f t="shared" ref="N55" si="18">SUM(N56:N60)</f>
        <v>0</v>
      </c>
      <c r="O55" s="65">
        <f t="shared" si="15"/>
        <v>36</v>
      </c>
      <c r="P55" s="65">
        <f t="shared" si="15"/>
        <v>36</v>
      </c>
      <c r="Q55" s="65">
        <f t="shared" si="15"/>
        <v>4</v>
      </c>
      <c r="R55" s="65">
        <f t="shared" si="15"/>
        <v>2</v>
      </c>
      <c r="S55" s="65">
        <f t="shared" si="15"/>
        <v>6</v>
      </c>
      <c r="T55" s="65">
        <f t="shared" si="15"/>
        <v>0</v>
      </c>
      <c r="U55" s="65">
        <f t="shared" si="15"/>
        <v>0</v>
      </c>
      <c r="V55" s="65">
        <f t="shared" si="15"/>
        <v>0</v>
      </c>
      <c r="W55" s="65">
        <f t="shared" si="15"/>
        <v>0</v>
      </c>
      <c r="X55" s="65">
        <f t="shared" si="15"/>
        <v>142</v>
      </c>
      <c r="Y55" s="65">
        <f t="shared" si="15"/>
        <v>70</v>
      </c>
      <c r="Z55" s="65">
        <f t="shared" si="15"/>
        <v>0</v>
      </c>
    </row>
    <row r="56" spans="1:26" x14ac:dyDescent="0.25">
      <c r="A56" s="6" t="s">
        <v>116</v>
      </c>
      <c r="B56" s="20" t="s">
        <v>117</v>
      </c>
      <c r="C56" s="13"/>
      <c r="D56" s="6"/>
      <c r="E56" s="35" t="s">
        <v>189</v>
      </c>
      <c r="F56" s="6"/>
      <c r="G56" s="6"/>
      <c r="H56" s="5">
        <v>70</v>
      </c>
      <c r="I56" s="6">
        <v>20</v>
      </c>
      <c r="J56" s="6">
        <v>38</v>
      </c>
      <c r="K56" s="41">
        <v>48</v>
      </c>
      <c r="L56" s="24">
        <v>18</v>
      </c>
      <c r="M56" s="24">
        <v>20</v>
      </c>
      <c r="N56" s="24"/>
      <c r="O56" s="6"/>
      <c r="P56" s="6"/>
      <c r="Q56" s="13"/>
      <c r="R56" s="13"/>
      <c r="S56" s="13"/>
      <c r="T56" s="6"/>
      <c r="U56" s="47"/>
      <c r="V56" s="47"/>
      <c r="W56" s="52"/>
      <c r="X56" s="52">
        <v>70</v>
      </c>
      <c r="Y56" s="58"/>
      <c r="Z56" s="58"/>
    </row>
    <row r="57" spans="1:26" x14ac:dyDescent="0.25">
      <c r="A57" s="6" t="s">
        <v>118</v>
      </c>
      <c r="B57" s="20" t="s">
        <v>119</v>
      </c>
      <c r="C57" s="13"/>
      <c r="D57" s="6"/>
      <c r="E57" s="6">
        <v>5</v>
      </c>
      <c r="F57" s="6"/>
      <c r="G57" s="6"/>
      <c r="H57" s="5">
        <v>70</v>
      </c>
      <c r="I57" s="6">
        <v>16</v>
      </c>
      <c r="J57" s="6">
        <v>54</v>
      </c>
      <c r="K57" s="41">
        <v>60</v>
      </c>
      <c r="L57" s="24">
        <v>36</v>
      </c>
      <c r="M57" s="24">
        <v>18</v>
      </c>
      <c r="N57" s="24"/>
      <c r="O57" s="6"/>
      <c r="P57" s="6"/>
      <c r="Q57" s="6"/>
      <c r="R57" s="6"/>
      <c r="S57" s="13"/>
      <c r="T57" s="6"/>
      <c r="U57" s="47"/>
      <c r="V57" s="47"/>
      <c r="W57" s="52"/>
      <c r="X57" s="52"/>
      <c r="Y57" s="58">
        <v>70</v>
      </c>
      <c r="Z57" s="58"/>
    </row>
    <row r="58" spans="1:26" x14ac:dyDescent="0.25">
      <c r="A58" s="5" t="s">
        <v>120</v>
      </c>
      <c r="B58" s="21" t="s">
        <v>110</v>
      </c>
      <c r="C58" s="6"/>
      <c r="D58" s="6"/>
      <c r="E58" s="35" t="s">
        <v>189</v>
      </c>
      <c r="F58" s="6"/>
      <c r="G58" s="6"/>
      <c r="H58" s="5">
        <f t="shared" ref="H58:H60" si="19">I58+J58+Q58+R58+S58</f>
        <v>36</v>
      </c>
      <c r="I58" s="6"/>
      <c r="J58" s="6">
        <v>36</v>
      </c>
      <c r="K58" s="41">
        <v>36</v>
      </c>
      <c r="L58" s="24"/>
      <c r="M58" s="24"/>
      <c r="N58" s="24"/>
      <c r="O58" s="6">
        <v>36</v>
      </c>
      <c r="P58" s="6"/>
      <c r="Q58" s="6"/>
      <c r="R58" s="6"/>
      <c r="S58" s="6"/>
      <c r="T58" s="6"/>
      <c r="U58" s="47"/>
      <c r="V58" s="47"/>
      <c r="W58" s="52"/>
      <c r="X58" s="52">
        <v>36</v>
      </c>
      <c r="Y58" s="58"/>
      <c r="Z58" s="58"/>
    </row>
    <row r="59" spans="1:26" ht="28.5" x14ac:dyDescent="0.25">
      <c r="A59" s="5" t="s">
        <v>121</v>
      </c>
      <c r="B59" s="21" t="s">
        <v>112</v>
      </c>
      <c r="C59" s="6"/>
      <c r="D59" s="6"/>
      <c r="E59" s="35" t="s">
        <v>189</v>
      </c>
      <c r="F59" s="6"/>
      <c r="G59" s="6"/>
      <c r="H59" s="5">
        <f t="shared" si="19"/>
        <v>36</v>
      </c>
      <c r="I59" s="6"/>
      <c r="J59" s="6">
        <v>36</v>
      </c>
      <c r="K59" s="41">
        <v>36</v>
      </c>
      <c r="L59" s="24"/>
      <c r="M59" s="24"/>
      <c r="N59" s="24"/>
      <c r="O59" s="6"/>
      <c r="P59" s="6">
        <v>36</v>
      </c>
      <c r="Q59" s="6"/>
      <c r="R59" s="6"/>
      <c r="S59" s="6"/>
      <c r="T59" s="6"/>
      <c r="U59" s="47"/>
      <c r="V59" s="47"/>
      <c r="W59" s="52"/>
      <c r="X59" s="52">
        <v>36</v>
      </c>
      <c r="Y59" s="58"/>
      <c r="Z59" s="58"/>
    </row>
    <row r="60" spans="1:26" x14ac:dyDescent="0.25">
      <c r="A60" s="6"/>
      <c r="B60" s="22" t="s">
        <v>113</v>
      </c>
      <c r="C60" s="6">
        <v>5</v>
      </c>
      <c r="D60" s="6"/>
      <c r="E60" s="6"/>
      <c r="F60" s="6"/>
      <c r="G60" s="6"/>
      <c r="H60" s="12">
        <f t="shared" si="19"/>
        <v>12</v>
      </c>
      <c r="I60" s="6"/>
      <c r="J60" s="6"/>
      <c r="K60" s="41"/>
      <c r="L60" s="24"/>
      <c r="M60" s="24"/>
      <c r="N60" s="24"/>
      <c r="O60" s="6"/>
      <c r="P60" s="6"/>
      <c r="Q60" s="6">
        <v>4</v>
      </c>
      <c r="R60" s="6">
        <v>2</v>
      </c>
      <c r="S60" s="6">
        <v>6</v>
      </c>
      <c r="T60" s="6"/>
      <c r="U60" s="47"/>
      <c r="V60" s="47"/>
      <c r="W60" s="52"/>
      <c r="X60" s="52"/>
      <c r="Y60" s="58"/>
      <c r="Z60" s="58"/>
    </row>
    <row r="61" spans="1:26" ht="71.25" x14ac:dyDescent="0.25">
      <c r="A61" s="65" t="s">
        <v>122</v>
      </c>
      <c r="B61" s="69" t="s">
        <v>123</v>
      </c>
      <c r="C61" s="64">
        <v>2</v>
      </c>
      <c r="D61" s="64">
        <v>0</v>
      </c>
      <c r="E61" s="64">
        <v>2</v>
      </c>
      <c r="F61" s="64">
        <v>0</v>
      </c>
      <c r="G61" s="64">
        <v>0</v>
      </c>
      <c r="H61" s="65">
        <f>SUM(H62:H66)</f>
        <v>231</v>
      </c>
      <c r="I61" s="65">
        <f t="shared" ref="I61:Z61" si="20">SUM(I62:I66)</f>
        <v>20</v>
      </c>
      <c r="J61" s="65">
        <f t="shared" si="20"/>
        <v>202</v>
      </c>
      <c r="K61" s="65">
        <v>186</v>
      </c>
      <c r="L61" s="65">
        <f t="shared" ref="L61" si="21">SUM(L62:L66)</f>
        <v>102</v>
      </c>
      <c r="M61" s="65">
        <f t="shared" ref="M61" si="22">SUM(M62:M66)</f>
        <v>28</v>
      </c>
      <c r="N61" s="65">
        <f t="shared" ref="N61" si="23">SUM(N62:N66)</f>
        <v>0</v>
      </c>
      <c r="O61" s="65">
        <f t="shared" si="20"/>
        <v>36</v>
      </c>
      <c r="P61" s="65">
        <f t="shared" si="20"/>
        <v>36</v>
      </c>
      <c r="Q61" s="65">
        <f t="shared" si="20"/>
        <v>0</v>
      </c>
      <c r="R61" s="65">
        <f t="shared" si="20"/>
        <v>3</v>
      </c>
      <c r="S61" s="65">
        <f t="shared" si="20"/>
        <v>6</v>
      </c>
      <c r="T61" s="65">
        <f t="shared" si="20"/>
        <v>0</v>
      </c>
      <c r="U61" s="65">
        <f t="shared" si="20"/>
        <v>0</v>
      </c>
      <c r="V61" s="65">
        <f t="shared" si="20"/>
        <v>0</v>
      </c>
      <c r="W61" s="65">
        <f t="shared" si="20"/>
        <v>0</v>
      </c>
      <c r="X61" s="65">
        <f t="shared" si="20"/>
        <v>0</v>
      </c>
      <c r="Y61" s="65">
        <f t="shared" si="20"/>
        <v>70</v>
      </c>
      <c r="Z61" s="65">
        <f t="shared" si="20"/>
        <v>152</v>
      </c>
    </row>
    <row r="62" spans="1:26" x14ac:dyDescent="0.25">
      <c r="A62" s="6" t="s">
        <v>124</v>
      </c>
      <c r="B62" s="20" t="s">
        <v>125</v>
      </c>
      <c r="C62" s="6"/>
      <c r="D62" s="6"/>
      <c r="E62" s="6">
        <v>5</v>
      </c>
      <c r="F62" s="6"/>
      <c r="G62" s="6"/>
      <c r="H62" s="5">
        <v>70</v>
      </c>
      <c r="I62" s="4"/>
      <c r="J62" s="6">
        <v>70</v>
      </c>
      <c r="K62" s="41">
        <v>56</v>
      </c>
      <c r="L62" s="24">
        <v>54</v>
      </c>
      <c r="M62" s="24">
        <v>16</v>
      </c>
      <c r="N62" s="24"/>
      <c r="O62" s="6"/>
      <c r="P62" s="6"/>
      <c r="Q62" s="6"/>
      <c r="R62" s="6"/>
      <c r="S62" s="6"/>
      <c r="T62" s="6"/>
      <c r="U62" s="47"/>
      <c r="V62" s="47"/>
      <c r="W62" s="52"/>
      <c r="X62" s="52"/>
      <c r="Y62" s="58">
        <v>70</v>
      </c>
      <c r="Z62" s="58"/>
    </row>
    <row r="63" spans="1:26" ht="30" x14ac:dyDescent="0.25">
      <c r="A63" s="6" t="s">
        <v>126</v>
      </c>
      <c r="B63" s="20" t="s">
        <v>127</v>
      </c>
      <c r="C63" s="6"/>
      <c r="D63" s="13"/>
      <c r="E63" s="88" t="s">
        <v>191</v>
      </c>
      <c r="F63" s="6"/>
      <c r="G63" s="6"/>
      <c r="H63" s="5">
        <v>80</v>
      </c>
      <c r="I63" s="6">
        <v>20</v>
      </c>
      <c r="J63" s="6">
        <v>60</v>
      </c>
      <c r="K63" s="41">
        <v>58</v>
      </c>
      <c r="L63" s="24">
        <v>48</v>
      </c>
      <c r="M63" s="24">
        <v>12</v>
      </c>
      <c r="N63" s="24"/>
      <c r="O63" s="6"/>
      <c r="P63" s="6"/>
      <c r="Q63" s="6"/>
      <c r="R63" s="6"/>
      <c r="S63" s="6"/>
      <c r="T63" s="6"/>
      <c r="U63" s="47"/>
      <c r="V63" s="47"/>
      <c r="W63" s="52"/>
      <c r="X63" s="52"/>
      <c r="Y63" s="58"/>
      <c r="Z63" s="58">
        <v>80</v>
      </c>
    </row>
    <row r="64" spans="1:26" x14ac:dyDescent="0.25">
      <c r="A64" s="5" t="s">
        <v>128</v>
      </c>
      <c r="B64" s="21" t="s">
        <v>110</v>
      </c>
      <c r="C64" s="6"/>
      <c r="D64" s="6"/>
      <c r="E64" s="88" t="s">
        <v>191</v>
      </c>
      <c r="F64" s="6"/>
      <c r="G64" s="6"/>
      <c r="H64" s="5">
        <f t="shared" ref="H64:H66" si="24">I64+J64+R64+S64+Q64</f>
        <v>36</v>
      </c>
      <c r="I64" s="6"/>
      <c r="J64" s="6">
        <v>36</v>
      </c>
      <c r="K64" s="41">
        <v>36</v>
      </c>
      <c r="L64" s="24"/>
      <c r="M64" s="24"/>
      <c r="N64" s="24"/>
      <c r="O64" s="6">
        <v>36</v>
      </c>
      <c r="P64" s="6"/>
      <c r="Q64" s="6"/>
      <c r="R64" s="6"/>
      <c r="S64" s="6"/>
      <c r="T64" s="6"/>
      <c r="U64" s="47"/>
      <c r="V64" s="47"/>
      <c r="W64" s="52"/>
      <c r="X64" s="52"/>
      <c r="Y64" s="58"/>
      <c r="Z64" s="58">
        <v>36</v>
      </c>
    </row>
    <row r="65" spans="1:26" ht="28.5" x14ac:dyDescent="0.25">
      <c r="A65" s="5" t="s">
        <v>129</v>
      </c>
      <c r="B65" s="21" t="s">
        <v>112</v>
      </c>
      <c r="C65" s="6"/>
      <c r="D65" s="6"/>
      <c r="E65" s="88" t="s">
        <v>191</v>
      </c>
      <c r="F65" s="6"/>
      <c r="G65" s="6"/>
      <c r="H65" s="5">
        <v>36</v>
      </c>
      <c r="I65" s="6"/>
      <c r="J65" s="6">
        <v>36</v>
      </c>
      <c r="K65" s="41">
        <v>36</v>
      </c>
      <c r="L65" s="24"/>
      <c r="M65" s="24"/>
      <c r="N65" s="24"/>
      <c r="O65" s="6"/>
      <c r="P65" s="6">
        <v>36</v>
      </c>
      <c r="Q65" s="6"/>
      <c r="R65" s="6"/>
      <c r="S65" s="6"/>
      <c r="T65" s="6"/>
      <c r="U65" s="47"/>
      <c r="V65" s="47"/>
      <c r="W65" s="52"/>
      <c r="X65" s="52"/>
      <c r="Y65" s="58"/>
      <c r="Z65" s="58">
        <v>36</v>
      </c>
    </row>
    <row r="66" spans="1:26" x14ac:dyDescent="0.25">
      <c r="A66" s="6"/>
      <c r="B66" s="22" t="s">
        <v>113</v>
      </c>
      <c r="C66" s="6">
        <v>6</v>
      </c>
      <c r="D66" s="6"/>
      <c r="E66" s="6"/>
      <c r="F66" s="6"/>
      <c r="G66" s="6"/>
      <c r="H66" s="12">
        <f t="shared" si="24"/>
        <v>9</v>
      </c>
      <c r="I66" s="6"/>
      <c r="J66" s="6"/>
      <c r="K66" s="41"/>
      <c r="L66" s="24"/>
      <c r="M66" s="24"/>
      <c r="N66" s="24"/>
      <c r="O66" s="6"/>
      <c r="P66" s="6"/>
      <c r="Q66" s="6"/>
      <c r="R66" s="13">
        <v>3</v>
      </c>
      <c r="S66" s="13">
        <v>6</v>
      </c>
      <c r="T66" s="6"/>
      <c r="U66" s="47"/>
      <c r="V66" s="47"/>
      <c r="W66" s="52"/>
      <c r="X66" s="52"/>
      <c r="Y66" s="58"/>
      <c r="Z66" s="58"/>
    </row>
    <row r="67" spans="1:26" ht="51" x14ac:dyDescent="0.25">
      <c r="A67" s="65" t="s">
        <v>130</v>
      </c>
      <c r="B67" s="71" t="s">
        <v>131</v>
      </c>
      <c r="C67" s="64">
        <v>1</v>
      </c>
      <c r="D67" s="64">
        <v>0</v>
      </c>
      <c r="E67" s="64">
        <v>2</v>
      </c>
      <c r="F67" s="64">
        <v>0</v>
      </c>
      <c r="G67" s="64">
        <v>0</v>
      </c>
      <c r="H67" s="65">
        <f>SUM(H68:H72)</f>
        <v>223</v>
      </c>
      <c r="I67" s="65">
        <f t="shared" ref="I67:Z67" si="25">SUM(I68:I72)</f>
        <v>18</v>
      </c>
      <c r="J67" s="65">
        <f t="shared" si="25"/>
        <v>196</v>
      </c>
      <c r="K67" s="65">
        <v>180</v>
      </c>
      <c r="L67" s="65">
        <f t="shared" ref="L67" si="26">SUM(L68:L72)</f>
        <v>68</v>
      </c>
      <c r="M67" s="65">
        <f t="shared" ref="M67" si="27">SUM(M68:M72)</f>
        <v>36</v>
      </c>
      <c r="N67" s="65">
        <f t="shared" ref="N67" si="28">SUM(N68:N72)</f>
        <v>20</v>
      </c>
      <c r="O67" s="65">
        <f t="shared" si="25"/>
        <v>36</v>
      </c>
      <c r="P67" s="65">
        <v>36</v>
      </c>
      <c r="Q67" s="65">
        <f t="shared" si="25"/>
        <v>0</v>
      </c>
      <c r="R67" s="65">
        <f t="shared" si="25"/>
        <v>3</v>
      </c>
      <c r="S67" s="65">
        <f t="shared" si="25"/>
        <v>6</v>
      </c>
      <c r="T67" s="65">
        <f t="shared" si="25"/>
        <v>0</v>
      </c>
      <c r="U67" s="65">
        <f t="shared" si="25"/>
        <v>0</v>
      </c>
      <c r="V67" s="65">
        <f t="shared" si="25"/>
        <v>0</v>
      </c>
      <c r="W67" s="65">
        <f t="shared" si="25"/>
        <v>0</v>
      </c>
      <c r="X67" s="65">
        <f t="shared" si="25"/>
        <v>0</v>
      </c>
      <c r="Y67" s="65">
        <f t="shared" si="25"/>
        <v>28</v>
      </c>
      <c r="Z67" s="65">
        <f t="shared" si="25"/>
        <v>186</v>
      </c>
    </row>
    <row r="68" spans="1:26" ht="30" x14ac:dyDescent="0.25">
      <c r="A68" s="6" t="s">
        <v>132</v>
      </c>
      <c r="B68" s="20" t="s">
        <v>133</v>
      </c>
      <c r="C68" s="6"/>
      <c r="D68" s="6"/>
      <c r="E68" s="90" t="s">
        <v>191</v>
      </c>
      <c r="F68" s="6"/>
      <c r="G68" s="6"/>
      <c r="H68" s="12">
        <v>70</v>
      </c>
      <c r="I68" s="4">
        <v>8</v>
      </c>
      <c r="J68" s="4">
        <v>62</v>
      </c>
      <c r="K68" s="43">
        <v>52</v>
      </c>
      <c r="L68" s="31">
        <v>46</v>
      </c>
      <c r="M68" s="31">
        <v>16</v>
      </c>
      <c r="N68" s="24"/>
      <c r="O68" s="6"/>
      <c r="P68" s="6"/>
      <c r="Q68" s="6"/>
      <c r="R68" s="6"/>
      <c r="S68" s="6"/>
      <c r="T68" s="6"/>
      <c r="U68" s="47"/>
      <c r="V68" s="47"/>
      <c r="W68" s="52"/>
      <c r="X68" s="52"/>
      <c r="Y68" s="58">
        <v>28</v>
      </c>
      <c r="Z68" s="58">
        <v>42</v>
      </c>
    </row>
    <row r="69" spans="1:26" ht="45" x14ac:dyDescent="0.25">
      <c r="A69" s="6" t="s">
        <v>134</v>
      </c>
      <c r="B69" s="20" t="s">
        <v>135</v>
      </c>
      <c r="C69" s="6"/>
      <c r="D69" s="6"/>
      <c r="E69" s="90" t="s">
        <v>191</v>
      </c>
      <c r="F69" s="6"/>
      <c r="G69" s="6"/>
      <c r="H69" s="12">
        <v>72</v>
      </c>
      <c r="I69" s="4">
        <v>10</v>
      </c>
      <c r="J69" s="4">
        <v>62</v>
      </c>
      <c r="K69" s="41">
        <v>56</v>
      </c>
      <c r="L69" s="31">
        <v>22</v>
      </c>
      <c r="M69" s="24">
        <v>20</v>
      </c>
      <c r="N69" s="24">
        <v>20</v>
      </c>
      <c r="O69" s="6"/>
      <c r="P69" s="6"/>
      <c r="Q69" s="6"/>
      <c r="R69" s="6"/>
      <c r="S69" s="6"/>
      <c r="T69" s="6"/>
      <c r="U69" s="47"/>
      <c r="V69" s="47"/>
      <c r="W69" s="52"/>
      <c r="X69" s="52"/>
      <c r="Y69" s="58"/>
      <c r="Z69" s="58">
        <v>72</v>
      </c>
    </row>
    <row r="70" spans="1:26" x14ac:dyDescent="0.25">
      <c r="A70" s="5" t="s">
        <v>136</v>
      </c>
      <c r="B70" s="21" t="s">
        <v>110</v>
      </c>
      <c r="C70" s="6"/>
      <c r="D70" s="6"/>
      <c r="E70" s="91" t="s">
        <v>191</v>
      </c>
      <c r="F70" s="6"/>
      <c r="G70" s="6"/>
      <c r="H70" s="12">
        <f t="shared" ref="H70:H72" si="29">I70+J70+R70+S70+T70</f>
        <v>36</v>
      </c>
      <c r="I70" s="6"/>
      <c r="J70" s="6">
        <v>36</v>
      </c>
      <c r="K70" s="41">
        <v>36</v>
      </c>
      <c r="L70" s="24"/>
      <c r="M70" s="24"/>
      <c r="N70" s="24"/>
      <c r="O70" s="6">
        <v>36</v>
      </c>
      <c r="P70" s="6"/>
      <c r="Q70" s="6"/>
      <c r="R70" s="6"/>
      <c r="S70" s="6"/>
      <c r="T70" s="6"/>
      <c r="U70" s="47"/>
      <c r="V70" s="47"/>
      <c r="W70" s="52"/>
      <c r="X70" s="52"/>
      <c r="Y70" s="58"/>
      <c r="Z70" s="58">
        <v>36</v>
      </c>
    </row>
    <row r="71" spans="1:26" ht="28.5" x14ac:dyDescent="0.25">
      <c r="A71" s="5" t="s">
        <v>137</v>
      </c>
      <c r="B71" s="21" t="s">
        <v>112</v>
      </c>
      <c r="C71" s="6"/>
      <c r="D71" s="6"/>
      <c r="E71" s="91" t="s">
        <v>191</v>
      </c>
      <c r="F71" s="6"/>
      <c r="G71" s="6"/>
      <c r="H71" s="12">
        <v>36</v>
      </c>
      <c r="I71" s="6"/>
      <c r="J71" s="6">
        <v>36</v>
      </c>
      <c r="K71" s="41">
        <v>36</v>
      </c>
      <c r="L71" s="24"/>
      <c r="M71" s="24"/>
      <c r="N71" s="24"/>
      <c r="O71" s="6"/>
      <c r="P71" s="6">
        <v>36</v>
      </c>
      <c r="Q71" s="6"/>
      <c r="R71" s="6"/>
      <c r="S71" s="6"/>
      <c r="T71" s="6"/>
      <c r="U71" s="47"/>
      <c r="V71" s="47"/>
      <c r="W71" s="52"/>
      <c r="X71" s="52"/>
      <c r="Y71" s="58"/>
      <c r="Z71" s="58">
        <v>36</v>
      </c>
    </row>
    <row r="72" spans="1:26" x14ac:dyDescent="0.25">
      <c r="A72" s="6"/>
      <c r="B72" s="22" t="s">
        <v>113</v>
      </c>
      <c r="C72" s="6">
        <v>6</v>
      </c>
      <c r="D72" s="6"/>
      <c r="E72" s="6"/>
      <c r="F72" s="6"/>
      <c r="G72" s="6"/>
      <c r="H72" s="12">
        <f t="shared" si="29"/>
        <v>9</v>
      </c>
      <c r="I72" s="13"/>
      <c r="J72" s="13"/>
      <c r="K72" s="41"/>
      <c r="L72" s="24"/>
      <c r="M72" s="24"/>
      <c r="N72" s="24"/>
      <c r="O72" s="13"/>
      <c r="P72" s="13"/>
      <c r="Q72" s="13"/>
      <c r="R72" s="13">
        <v>3</v>
      </c>
      <c r="S72" s="13">
        <v>6</v>
      </c>
      <c r="T72" s="6"/>
      <c r="U72" s="47"/>
      <c r="V72" s="47"/>
      <c r="W72" s="52"/>
      <c r="X72" s="52"/>
      <c r="Y72" s="58"/>
      <c r="Z72" s="58"/>
    </row>
    <row r="73" spans="1:26" ht="57" x14ac:dyDescent="0.25">
      <c r="A73" s="65" t="s">
        <v>179</v>
      </c>
      <c r="B73" s="72" t="s">
        <v>138</v>
      </c>
      <c r="C73" s="64">
        <v>1</v>
      </c>
      <c r="D73" s="64">
        <v>0</v>
      </c>
      <c r="E73" s="64">
        <v>1</v>
      </c>
      <c r="F73" s="64">
        <v>0</v>
      </c>
      <c r="G73" s="64">
        <v>0</v>
      </c>
      <c r="H73" s="65">
        <v>242</v>
      </c>
      <c r="I73" s="65">
        <f t="shared" ref="I73:Z73" si="30">SUM(I74:I77)</f>
        <v>0</v>
      </c>
      <c r="J73" s="65">
        <f t="shared" si="30"/>
        <v>236</v>
      </c>
      <c r="K73" s="65">
        <v>222</v>
      </c>
      <c r="L73" s="65">
        <v>72</v>
      </c>
      <c r="M73" s="65">
        <f t="shared" ref="M73" si="31">SUM(M74:M77)</f>
        <v>56</v>
      </c>
      <c r="N73" s="65">
        <f t="shared" ref="N73" si="32">SUM(N74:N77)</f>
        <v>0</v>
      </c>
      <c r="O73" s="65">
        <f t="shared" si="30"/>
        <v>36</v>
      </c>
      <c r="P73" s="65">
        <f t="shared" si="30"/>
        <v>72</v>
      </c>
      <c r="Q73" s="65">
        <f t="shared" si="30"/>
        <v>0</v>
      </c>
      <c r="R73" s="65">
        <f t="shared" si="30"/>
        <v>0</v>
      </c>
      <c r="S73" s="65">
        <f t="shared" si="30"/>
        <v>6</v>
      </c>
      <c r="T73" s="65">
        <f t="shared" si="30"/>
        <v>0</v>
      </c>
      <c r="U73" s="65">
        <f t="shared" si="30"/>
        <v>0</v>
      </c>
      <c r="V73" s="65">
        <f t="shared" si="30"/>
        <v>0</v>
      </c>
      <c r="W73" s="65">
        <f t="shared" si="30"/>
        <v>0</v>
      </c>
      <c r="X73" s="65">
        <v>34</v>
      </c>
      <c r="Y73" s="65">
        <v>202</v>
      </c>
      <c r="Z73" s="65">
        <f t="shared" si="30"/>
        <v>0</v>
      </c>
    </row>
    <row r="74" spans="1:26" ht="45" x14ac:dyDescent="0.25">
      <c r="A74" s="96" t="s">
        <v>180</v>
      </c>
      <c r="B74" s="22" t="s">
        <v>138</v>
      </c>
      <c r="C74" s="13"/>
      <c r="D74" s="13"/>
      <c r="E74" s="88" t="s">
        <v>190</v>
      </c>
      <c r="F74" s="13"/>
      <c r="G74" s="13"/>
      <c r="H74" s="5">
        <v>128</v>
      </c>
      <c r="I74" s="6"/>
      <c r="J74" s="6">
        <v>128</v>
      </c>
      <c r="K74" s="41">
        <v>114</v>
      </c>
      <c r="L74" s="24">
        <v>72</v>
      </c>
      <c r="M74" s="24">
        <v>56</v>
      </c>
      <c r="N74" s="24"/>
      <c r="O74" s="6"/>
      <c r="P74" s="6"/>
      <c r="Q74" s="6"/>
      <c r="R74" s="6"/>
      <c r="S74" s="6"/>
      <c r="T74" s="6"/>
      <c r="U74" s="47"/>
      <c r="V74" s="47"/>
      <c r="W74" s="52"/>
      <c r="X74" s="52">
        <v>34</v>
      </c>
      <c r="Y74" s="58">
        <v>94</v>
      </c>
      <c r="Z74" s="58"/>
    </row>
    <row r="75" spans="1:26" x14ac:dyDescent="0.25">
      <c r="A75" s="82" t="s">
        <v>181</v>
      </c>
      <c r="B75" s="21" t="s">
        <v>110</v>
      </c>
      <c r="C75" s="13"/>
      <c r="D75" s="13"/>
      <c r="E75" s="88" t="s">
        <v>190</v>
      </c>
      <c r="F75" s="13"/>
      <c r="G75" s="13"/>
      <c r="H75" s="5">
        <f t="shared" ref="H75:H77" si="33">I75+J75+R75+S75+Q75</f>
        <v>36</v>
      </c>
      <c r="I75" s="6"/>
      <c r="J75" s="6">
        <v>36</v>
      </c>
      <c r="K75" s="41">
        <v>36</v>
      </c>
      <c r="L75" s="24"/>
      <c r="M75" s="24"/>
      <c r="N75" s="24"/>
      <c r="O75" s="6">
        <v>36</v>
      </c>
      <c r="P75" s="6"/>
      <c r="Q75" s="6"/>
      <c r="R75" s="6"/>
      <c r="S75" s="6"/>
      <c r="T75" s="6"/>
      <c r="U75" s="47"/>
      <c r="V75" s="47"/>
      <c r="W75" s="52"/>
      <c r="X75" s="52"/>
      <c r="Y75" s="58">
        <v>36</v>
      </c>
      <c r="Z75" s="58"/>
    </row>
    <row r="76" spans="1:26" ht="28.5" x14ac:dyDescent="0.25">
      <c r="A76" s="82" t="s">
        <v>182</v>
      </c>
      <c r="B76" s="21" t="s">
        <v>112</v>
      </c>
      <c r="C76" s="13"/>
      <c r="D76" s="13"/>
      <c r="E76" s="88" t="s">
        <v>190</v>
      </c>
      <c r="F76" s="13"/>
      <c r="G76" s="13"/>
      <c r="H76" s="5">
        <f t="shared" si="33"/>
        <v>72</v>
      </c>
      <c r="I76" s="6"/>
      <c r="J76" s="6">
        <v>72</v>
      </c>
      <c r="K76" s="41">
        <v>72</v>
      </c>
      <c r="L76" s="24"/>
      <c r="M76" s="24"/>
      <c r="N76" s="24"/>
      <c r="O76" s="6"/>
      <c r="P76" s="6">
        <v>72</v>
      </c>
      <c r="Q76" s="6"/>
      <c r="R76" s="6"/>
      <c r="S76" s="6"/>
      <c r="T76" s="6"/>
      <c r="U76" s="47"/>
      <c r="V76" s="47"/>
      <c r="W76" s="52"/>
      <c r="X76" s="52"/>
      <c r="Y76" s="58">
        <v>72</v>
      </c>
      <c r="Z76" s="58"/>
    </row>
    <row r="77" spans="1:26" ht="38.25" customHeight="1" x14ac:dyDescent="0.25">
      <c r="A77" s="6"/>
      <c r="B77" s="155" t="s">
        <v>223</v>
      </c>
      <c r="C77" s="6">
        <v>5</v>
      </c>
      <c r="D77" s="6"/>
      <c r="E77" s="6"/>
      <c r="F77" s="6"/>
      <c r="G77" s="6"/>
      <c r="H77" s="5">
        <f t="shared" si="33"/>
        <v>6</v>
      </c>
      <c r="I77" s="6"/>
      <c r="J77" s="6"/>
      <c r="K77" s="41"/>
      <c r="L77" s="24"/>
      <c r="M77" s="24"/>
      <c r="N77" s="24"/>
      <c r="O77" s="6"/>
      <c r="P77" s="6"/>
      <c r="Q77" s="6"/>
      <c r="R77" s="6"/>
      <c r="S77" s="13">
        <v>6</v>
      </c>
      <c r="T77" s="6"/>
      <c r="U77" s="47"/>
      <c r="V77" s="47"/>
      <c r="W77" s="52"/>
      <c r="X77" s="52"/>
      <c r="Y77" s="58"/>
      <c r="Z77" s="58"/>
    </row>
    <row r="78" spans="1:26" ht="42.75" x14ac:dyDescent="0.25">
      <c r="A78" s="65" t="s">
        <v>183</v>
      </c>
      <c r="B78" s="72" t="s">
        <v>167</v>
      </c>
      <c r="C78" s="64"/>
      <c r="D78" s="64"/>
      <c r="E78" s="64">
        <v>1</v>
      </c>
      <c r="F78" s="64"/>
      <c r="G78" s="64"/>
      <c r="H78" s="65">
        <v>202</v>
      </c>
      <c r="I78" s="65">
        <v>10</v>
      </c>
      <c r="J78" s="65">
        <v>180</v>
      </c>
      <c r="K78" s="65">
        <v>162</v>
      </c>
      <c r="L78" s="65">
        <v>56</v>
      </c>
      <c r="M78" s="65">
        <v>52</v>
      </c>
      <c r="N78" s="65">
        <v>0</v>
      </c>
      <c r="O78" s="65">
        <v>36</v>
      </c>
      <c r="P78" s="65">
        <v>36</v>
      </c>
      <c r="Q78" s="65">
        <v>4</v>
      </c>
      <c r="R78" s="65">
        <v>2</v>
      </c>
      <c r="S78" s="65">
        <v>6</v>
      </c>
      <c r="T78" s="65"/>
      <c r="U78" s="65"/>
      <c r="V78" s="65"/>
      <c r="W78" s="67"/>
      <c r="X78" s="67">
        <v>190</v>
      </c>
      <c r="Y78" s="73"/>
      <c r="Z78" s="73"/>
    </row>
    <row r="79" spans="1:26" ht="30" x14ac:dyDescent="0.25">
      <c r="A79" s="96" t="s">
        <v>184</v>
      </c>
      <c r="B79" s="22" t="s">
        <v>167</v>
      </c>
      <c r="C79" s="38"/>
      <c r="D79" s="38"/>
      <c r="E79" s="89" t="s">
        <v>189</v>
      </c>
      <c r="F79" s="38"/>
      <c r="G79" s="38"/>
      <c r="H79" s="40">
        <v>118</v>
      </c>
      <c r="I79" s="38">
        <v>10</v>
      </c>
      <c r="J79" s="38">
        <v>108</v>
      </c>
      <c r="K79" s="41">
        <v>90</v>
      </c>
      <c r="L79" s="24">
        <v>56</v>
      </c>
      <c r="M79" s="24">
        <v>52</v>
      </c>
      <c r="N79" s="24">
        <v>0</v>
      </c>
      <c r="O79" s="38">
        <v>0</v>
      </c>
      <c r="Q79" s="38"/>
      <c r="R79" s="38"/>
      <c r="T79" s="38"/>
      <c r="U79" s="47"/>
      <c r="V79" s="47"/>
      <c r="W79" s="52"/>
      <c r="X79" s="52">
        <v>118</v>
      </c>
      <c r="Y79" s="66"/>
      <c r="Z79" s="66"/>
    </row>
    <row r="80" spans="1:26" ht="22.5" customHeight="1" x14ac:dyDescent="0.25">
      <c r="A80" s="82" t="s">
        <v>185</v>
      </c>
      <c r="B80" s="39" t="s">
        <v>110</v>
      </c>
      <c r="C80" s="38"/>
      <c r="D80" s="38"/>
      <c r="E80" s="89" t="s">
        <v>189</v>
      </c>
      <c r="F80" s="38"/>
      <c r="G80" s="38"/>
      <c r="H80" s="40">
        <v>36</v>
      </c>
      <c r="I80" s="38"/>
      <c r="J80" s="38">
        <v>36</v>
      </c>
      <c r="K80" s="41">
        <v>36</v>
      </c>
      <c r="L80" s="24"/>
      <c r="M80" s="24"/>
      <c r="N80" s="24"/>
      <c r="O80" s="38">
        <v>36</v>
      </c>
      <c r="P80" s="63"/>
      <c r="Q80" s="38"/>
      <c r="R80" s="38"/>
      <c r="S80" s="38"/>
      <c r="T80" s="38"/>
      <c r="U80" s="47"/>
      <c r="V80" s="47"/>
      <c r="W80" s="52"/>
      <c r="X80" s="52">
        <v>36</v>
      </c>
      <c r="Y80" s="66"/>
      <c r="Z80" s="66"/>
    </row>
    <row r="81" spans="1:26" ht="28.5" x14ac:dyDescent="0.25">
      <c r="A81" s="82" t="s">
        <v>186</v>
      </c>
      <c r="B81" s="39" t="s">
        <v>112</v>
      </c>
      <c r="C81" s="38"/>
      <c r="D81" s="38"/>
      <c r="E81" s="89" t="s">
        <v>189</v>
      </c>
      <c r="F81" s="38"/>
      <c r="G81" s="38"/>
      <c r="H81" s="40">
        <v>36</v>
      </c>
      <c r="I81" s="38"/>
      <c r="J81" s="38">
        <v>36</v>
      </c>
      <c r="K81" s="41">
        <v>36</v>
      </c>
      <c r="L81" s="24"/>
      <c r="M81" s="24"/>
      <c r="N81" s="24"/>
      <c r="O81" s="38"/>
      <c r="P81" s="63">
        <v>36</v>
      </c>
      <c r="Q81" s="38"/>
      <c r="R81" s="38"/>
      <c r="S81" s="38"/>
      <c r="T81" s="38"/>
      <c r="U81" s="47"/>
      <c r="V81" s="47"/>
      <c r="W81" s="52"/>
      <c r="X81" s="52">
        <v>36</v>
      </c>
      <c r="Y81" s="66"/>
      <c r="Z81" s="66"/>
    </row>
    <row r="82" spans="1:26" ht="25.5" x14ac:dyDescent="0.25">
      <c r="A82" s="38"/>
      <c r="B82" s="155" t="s">
        <v>224</v>
      </c>
      <c r="C82" s="38">
        <v>4</v>
      </c>
      <c r="D82" s="38"/>
      <c r="E82" s="38"/>
      <c r="F82" s="38"/>
      <c r="G82" s="38"/>
      <c r="H82" s="40">
        <v>12</v>
      </c>
      <c r="I82" s="38"/>
      <c r="J82" s="38"/>
      <c r="K82" s="41"/>
      <c r="L82" s="24"/>
      <c r="M82" s="24"/>
      <c r="N82" s="24"/>
      <c r="O82" s="38"/>
      <c r="P82" s="62"/>
      <c r="Q82" s="38">
        <v>4</v>
      </c>
      <c r="R82" s="38">
        <v>2</v>
      </c>
      <c r="S82" s="38">
        <v>6</v>
      </c>
      <c r="T82" s="38"/>
      <c r="U82" s="47"/>
      <c r="V82" s="47"/>
      <c r="W82" s="52"/>
      <c r="X82" s="52"/>
      <c r="Y82" s="58"/>
      <c r="Z82" s="58"/>
    </row>
    <row r="83" spans="1:26" ht="33" customHeight="1" x14ac:dyDescent="0.25">
      <c r="A83" s="17"/>
      <c r="B83" s="33" t="s">
        <v>161</v>
      </c>
      <c r="C83" s="17">
        <v>13</v>
      </c>
      <c r="D83" s="17">
        <v>1</v>
      </c>
      <c r="E83" s="17">
        <v>28</v>
      </c>
      <c r="F83" s="17">
        <v>1</v>
      </c>
      <c r="G83" s="17">
        <v>0</v>
      </c>
      <c r="H83" s="8">
        <v>4068</v>
      </c>
      <c r="I83" s="8">
        <v>208</v>
      </c>
      <c r="J83" s="8">
        <v>3680</v>
      </c>
      <c r="K83" s="44">
        <v>2365</v>
      </c>
      <c r="L83" s="8">
        <v>1645</v>
      </c>
      <c r="M83" s="8">
        <v>1495</v>
      </c>
      <c r="N83" s="8">
        <f>N48+N9+N27+N32</f>
        <v>72</v>
      </c>
      <c r="O83" s="8">
        <v>216</v>
      </c>
      <c r="P83" s="8">
        <v>252</v>
      </c>
      <c r="Q83" s="8">
        <v>72</v>
      </c>
      <c r="R83" s="8">
        <v>30</v>
      </c>
      <c r="S83" s="8">
        <v>78</v>
      </c>
      <c r="T83" s="8"/>
      <c r="U83" s="46">
        <f>U48+U32+U27+U9</f>
        <v>576</v>
      </c>
      <c r="V83" s="46">
        <f>V48+V32+V27+V9</f>
        <v>828</v>
      </c>
      <c r="W83" s="50">
        <f>W48+W32+W27+W9</f>
        <v>576</v>
      </c>
      <c r="X83" s="50">
        <v>828</v>
      </c>
      <c r="Y83" s="56">
        <v>594</v>
      </c>
      <c r="Z83" s="56">
        <f>Z48+Z32+Z27+Z9</f>
        <v>486</v>
      </c>
    </row>
    <row r="84" spans="1:26" ht="25.5" customHeight="1" x14ac:dyDescent="0.25">
      <c r="A84" s="29" t="s">
        <v>139</v>
      </c>
      <c r="B84" s="27" t="s">
        <v>140</v>
      </c>
      <c r="C84" s="28"/>
      <c r="D84" s="28"/>
      <c r="E84" s="28"/>
      <c r="F84" s="28"/>
      <c r="G84" s="28"/>
      <c r="H84" s="29"/>
      <c r="I84" s="28"/>
      <c r="J84" s="29">
        <v>144</v>
      </c>
      <c r="K84" s="41"/>
      <c r="L84" s="28"/>
      <c r="M84" s="28"/>
      <c r="N84" s="28"/>
      <c r="O84" s="28"/>
      <c r="P84" s="28">
        <v>144</v>
      </c>
      <c r="Q84" s="28"/>
      <c r="R84" s="28"/>
      <c r="S84" s="28"/>
      <c r="T84" s="28"/>
      <c r="U84" s="47"/>
      <c r="V84" s="47"/>
      <c r="W84" s="52"/>
      <c r="X84" s="52"/>
      <c r="Y84" s="58"/>
      <c r="Z84" s="58">
        <v>144</v>
      </c>
    </row>
    <row r="85" spans="1:26" ht="28.5" x14ac:dyDescent="0.25">
      <c r="A85" s="82" t="s">
        <v>141</v>
      </c>
      <c r="B85" s="21" t="s">
        <v>7</v>
      </c>
      <c r="C85" s="6"/>
      <c r="D85" s="6"/>
      <c r="E85" s="6"/>
      <c r="F85" s="6"/>
      <c r="G85" s="6"/>
      <c r="H85" s="5"/>
      <c r="I85" s="6"/>
      <c r="J85" s="5">
        <f>SUM(U85:Z85)</f>
        <v>180</v>
      </c>
      <c r="K85" s="41"/>
      <c r="L85" s="24"/>
      <c r="M85" s="24"/>
      <c r="N85" s="24"/>
      <c r="O85" s="6"/>
      <c r="P85" s="6"/>
      <c r="Q85" s="6"/>
      <c r="R85" s="6"/>
      <c r="S85" s="6"/>
      <c r="T85" s="6"/>
      <c r="U85" s="47">
        <v>36</v>
      </c>
      <c r="V85" s="47">
        <v>36</v>
      </c>
      <c r="W85" s="53">
        <v>36</v>
      </c>
      <c r="X85" s="53">
        <v>36</v>
      </c>
      <c r="Y85" s="59">
        <v>18</v>
      </c>
      <c r="Z85" s="58">
        <v>18</v>
      </c>
    </row>
    <row r="86" spans="1:26" s="26" customFormat="1" ht="28.5" x14ac:dyDescent="0.25">
      <c r="A86" s="15" t="s">
        <v>142</v>
      </c>
      <c r="B86" s="14" t="s">
        <v>143</v>
      </c>
      <c r="C86" s="16"/>
      <c r="D86" s="16"/>
      <c r="E86" s="16"/>
      <c r="F86" s="16"/>
      <c r="G86" s="16"/>
      <c r="H86" s="15"/>
      <c r="I86" s="16"/>
      <c r="J86" s="15">
        <v>216</v>
      </c>
      <c r="K86" s="41"/>
      <c r="L86" s="16"/>
      <c r="M86" s="16"/>
      <c r="N86" s="16"/>
      <c r="O86" s="16"/>
      <c r="P86" s="16"/>
      <c r="Q86" s="16"/>
      <c r="R86" s="16"/>
      <c r="S86" s="16"/>
      <c r="T86" s="16">
        <v>216</v>
      </c>
      <c r="U86" s="47"/>
      <c r="V86" s="47"/>
      <c r="W86" s="52"/>
      <c r="X86" s="52"/>
      <c r="Y86" s="58"/>
      <c r="Z86" s="58">
        <v>216</v>
      </c>
    </row>
    <row r="87" spans="1:26" s="3" customFormat="1" ht="28.5" x14ac:dyDescent="0.25">
      <c r="A87" s="76"/>
      <c r="B87" s="75" t="s">
        <v>144</v>
      </c>
      <c r="C87" s="76"/>
      <c r="D87" s="76"/>
      <c r="E87" s="76"/>
      <c r="F87" s="76"/>
      <c r="G87" s="76"/>
      <c r="H87" s="74">
        <f>SUM(U87:Z87)</f>
        <v>4428</v>
      </c>
      <c r="I87" s="74">
        <v>208</v>
      </c>
      <c r="J87" s="74">
        <v>4220</v>
      </c>
      <c r="K87" s="74">
        <v>2365</v>
      </c>
      <c r="L87" s="74">
        <v>1645</v>
      </c>
      <c r="M87" s="74">
        <v>1495</v>
      </c>
      <c r="N87" s="74">
        <v>72</v>
      </c>
      <c r="O87" s="74">
        <v>216</v>
      </c>
      <c r="P87" s="74">
        <v>396</v>
      </c>
      <c r="Q87" s="74">
        <v>72</v>
      </c>
      <c r="R87" s="74">
        <v>30</v>
      </c>
      <c r="S87" s="74">
        <v>78</v>
      </c>
      <c r="T87" s="74">
        <v>216</v>
      </c>
      <c r="U87" s="46">
        <f>U83+U85+U86+U84</f>
        <v>612</v>
      </c>
      <c r="V87" s="46">
        <f t="shared" ref="V87:Z87" si="34">V83+V85+V86+V84</f>
        <v>864</v>
      </c>
      <c r="W87" s="50">
        <f t="shared" si="34"/>
        <v>612</v>
      </c>
      <c r="X87" s="50">
        <f t="shared" si="34"/>
        <v>864</v>
      </c>
      <c r="Y87" s="56">
        <f t="shared" si="34"/>
        <v>612</v>
      </c>
      <c r="Z87" s="56">
        <f t="shared" si="34"/>
        <v>864</v>
      </c>
    </row>
    <row r="88" spans="1:26" x14ac:dyDescent="0.25">
      <c r="A88" s="6"/>
      <c r="B88" s="2" t="s">
        <v>145</v>
      </c>
      <c r="C88" s="6"/>
      <c r="D88" s="6"/>
      <c r="E88" s="6"/>
      <c r="F88" s="6"/>
      <c r="G88" s="6"/>
      <c r="H88" s="6"/>
      <c r="I88" s="6"/>
      <c r="J88" s="6"/>
      <c r="K88" s="24"/>
      <c r="L88" s="24"/>
      <c r="M88" s="24"/>
      <c r="N88" s="24"/>
      <c r="O88" s="6"/>
      <c r="P88" s="6"/>
      <c r="Q88" s="6"/>
      <c r="R88" s="6"/>
      <c r="S88" s="6"/>
      <c r="T88" s="6"/>
      <c r="U88" s="47">
        <v>36</v>
      </c>
      <c r="V88" s="47">
        <v>36</v>
      </c>
      <c r="W88" s="53">
        <v>36</v>
      </c>
      <c r="X88" s="53">
        <v>36</v>
      </c>
      <c r="Y88" s="59">
        <v>36</v>
      </c>
      <c r="Z88" s="59">
        <v>36</v>
      </c>
    </row>
    <row r="89" spans="1:26" x14ac:dyDescent="0.25">
      <c r="A89" s="146" t="s">
        <v>146</v>
      </c>
      <c r="B89" s="147"/>
      <c r="C89" s="147"/>
      <c r="D89" s="147"/>
      <c r="E89" s="147"/>
      <c r="F89" s="147"/>
      <c r="G89" s="147"/>
      <c r="H89" s="147"/>
      <c r="I89" s="147"/>
      <c r="J89" s="148"/>
      <c r="K89" s="149" t="s">
        <v>162</v>
      </c>
      <c r="L89" s="136">
        <v>3420</v>
      </c>
      <c r="M89" s="132" t="s">
        <v>151</v>
      </c>
      <c r="N89" s="132"/>
      <c r="O89" s="132"/>
      <c r="P89" s="132"/>
      <c r="Q89" s="132"/>
      <c r="R89" s="132"/>
      <c r="S89" s="132"/>
      <c r="T89" s="132"/>
      <c r="U89" s="135">
        <f>U9+U27+U32+U50+U51+U56+U57+U62+U63+U68+U69+U74</f>
        <v>576</v>
      </c>
      <c r="V89" s="135">
        <f>V9+V27+V32+V50+V51+V56+V57+V62+V63+V68+V69+V74</f>
        <v>792</v>
      </c>
      <c r="W89" s="134">
        <f>W9+W27+W32+W50+W51+W56+W57+W62+W63+W68+W69+W74</f>
        <v>576</v>
      </c>
      <c r="X89" s="134">
        <v>648</v>
      </c>
      <c r="Y89" s="131">
        <f>Y9+Y27+Y32+Y50+Y51+Y56+Y57+Y62+Y63+Y68+Y69+Y74</f>
        <v>486</v>
      </c>
      <c r="Z89" s="131">
        <f>Z9+Z27+Z32+Z50+Z51+Z56+Z57+Z62+Z63+Z68+Z69+Z74</f>
        <v>342</v>
      </c>
    </row>
    <row r="90" spans="1:26" x14ac:dyDescent="0.25">
      <c r="A90" s="133" t="s">
        <v>147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50"/>
      <c r="L90" s="137"/>
      <c r="M90" s="132"/>
      <c r="N90" s="132"/>
      <c r="O90" s="132"/>
      <c r="P90" s="132"/>
      <c r="Q90" s="132"/>
      <c r="R90" s="132"/>
      <c r="S90" s="132"/>
      <c r="T90" s="132"/>
      <c r="U90" s="135"/>
      <c r="V90" s="135"/>
      <c r="W90" s="134"/>
      <c r="X90" s="134"/>
      <c r="Y90" s="131"/>
      <c r="Z90" s="131"/>
    </row>
    <row r="91" spans="1:26" x14ac:dyDescent="0.25">
      <c r="A91" s="133" t="s">
        <v>148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50"/>
      <c r="L91" s="31">
        <v>216</v>
      </c>
      <c r="M91" s="132" t="s">
        <v>152</v>
      </c>
      <c r="N91" s="132"/>
      <c r="O91" s="132"/>
      <c r="P91" s="132"/>
      <c r="Q91" s="132"/>
      <c r="R91" s="132"/>
      <c r="S91" s="132"/>
      <c r="T91" s="132"/>
      <c r="U91" s="48">
        <f t="shared" ref="U91:W92" si="35">U52+U58+U64+U70+U75</f>
        <v>0</v>
      </c>
      <c r="V91" s="48">
        <f t="shared" si="35"/>
        <v>36</v>
      </c>
      <c r="W91" s="54">
        <f t="shared" si="35"/>
        <v>0</v>
      </c>
      <c r="X91" s="54">
        <v>72</v>
      </c>
      <c r="Y91" s="60">
        <f>Y52+Y58+Y64+Y70+Y75</f>
        <v>36</v>
      </c>
      <c r="Z91" s="60">
        <f>Z52+Z58+Z64+Z70+Z75</f>
        <v>72</v>
      </c>
    </row>
    <row r="92" spans="1:26" x14ac:dyDescent="0.25">
      <c r="A92" s="133"/>
      <c r="B92" s="133"/>
      <c r="C92" s="133"/>
      <c r="D92" s="133"/>
      <c r="E92" s="133"/>
      <c r="F92" s="133"/>
      <c r="G92" s="133"/>
      <c r="H92" s="133"/>
      <c r="I92" s="133"/>
      <c r="J92" s="133"/>
      <c r="K92" s="150"/>
      <c r="L92" s="31">
        <v>252</v>
      </c>
      <c r="M92" s="132" t="s">
        <v>153</v>
      </c>
      <c r="N92" s="132"/>
      <c r="O92" s="132"/>
      <c r="P92" s="132"/>
      <c r="Q92" s="132"/>
      <c r="R92" s="132"/>
      <c r="S92" s="132"/>
      <c r="T92" s="132"/>
      <c r="U92" s="47">
        <f t="shared" si="35"/>
        <v>0</v>
      </c>
      <c r="V92" s="47">
        <f t="shared" si="35"/>
        <v>0</v>
      </c>
      <c r="W92" s="53">
        <f t="shared" si="35"/>
        <v>0</v>
      </c>
      <c r="X92" s="53">
        <v>108</v>
      </c>
      <c r="Y92" s="59">
        <f>Y53+Y59+Y65+Y71+Y76</f>
        <v>72</v>
      </c>
      <c r="Z92" s="59">
        <f>Z53+Z59+Z65+Z71+Z76</f>
        <v>72</v>
      </c>
    </row>
    <row r="93" spans="1:26" x14ac:dyDescent="0.25">
      <c r="A93" s="133" t="s">
        <v>149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50"/>
      <c r="L93" s="31">
        <v>144</v>
      </c>
      <c r="M93" s="132" t="s">
        <v>154</v>
      </c>
      <c r="N93" s="132"/>
      <c r="O93" s="132"/>
      <c r="P93" s="132"/>
      <c r="Q93" s="132"/>
      <c r="R93" s="132"/>
      <c r="S93" s="132"/>
      <c r="T93" s="132"/>
      <c r="U93" s="47">
        <v>0</v>
      </c>
      <c r="V93" s="47">
        <v>0</v>
      </c>
      <c r="W93" s="52">
        <v>0</v>
      </c>
      <c r="X93" s="52">
        <v>0</v>
      </c>
      <c r="Y93" s="58">
        <v>0</v>
      </c>
      <c r="Z93" s="58">
        <f>Z84</f>
        <v>144</v>
      </c>
    </row>
    <row r="94" spans="1:26" x14ac:dyDescent="0.25">
      <c r="A94" s="133" t="s">
        <v>150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50"/>
      <c r="L94" s="85">
        <v>13</v>
      </c>
      <c r="M94" s="132" t="s">
        <v>155</v>
      </c>
      <c r="N94" s="132"/>
      <c r="O94" s="132"/>
      <c r="P94" s="132"/>
      <c r="Q94" s="132"/>
      <c r="R94" s="132"/>
      <c r="S94" s="132"/>
      <c r="T94" s="132"/>
      <c r="U94" s="47">
        <v>2</v>
      </c>
      <c r="V94" s="47">
        <v>2</v>
      </c>
      <c r="W94" s="52">
        <v>2</v>
      </c>
      <c r="X94" s="52">
        <v>3</v>
      </c>
      <c r="Y94" s="58">
        <v>2</v>
      </c>
      <c r="Z94" s="58">
        <v>2</v>
      </c>
    </row>
    <row r="95" spans="1:26" x14ac:dyDescent="0.25">
      <c r="A95" s="133" t="s">
        <v>168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50"/>
      <c r="L95" s="85">
        <v>29</v>
      </c>
      <c r="M95" s="132" t="s">
        <v>156</v>
      </c>
      <c r="N95" s="132"/>
      <c r="O95" s="132"/>
      <c r="P95" s="132"/>
      <c r="Q95" s="132"/>
      <c r="R95" s="132"/>
      <c r="S95" s="132"/>
      <c r="T95" s="132"/>
      <c r="U95" s="47">
        <v>1</v>
      </c>
      <c r="V95" s="47">
        <v>8</v>
      </c>
      <c r="W95" s="52">
        <v>2</v>
      </c>
      <c r="X95" s="52">
        <v>8</v>
      </c>
      <c r="Y95" s="58">
        <v>4</v>
      </c>
      <c r="Z95" s="58">
        <v>6</v>
      </c>
    </row>
    <row r="96" spans="1:26" x14ac:dyDescent="0.25">
      <c r="A96" s="133"/>
      <c r="B96" s="133"/>
      <c r="C96" s="133"/>
      <c r="D96" s="133"/>
      <c r="E96" s="133"/>
      <c r="F96" s="133"/>
      <c r="G96" s="133"/>
      <c r="H96" s="133"/>
      <c r="I96" s="133"/>
      <c r="J96" s="133"/>
      <c r="K96" s="151"/>
      <c r="L96" s="85">
        <v>1</v>
      </c>
      <c r="M96" s="132" t="s">
        <v>173</v>
      </c>
      <c r="N96" s="132"/>
      <c r="O96" s="132"/>
      <c r="P96" s="132"/>
      <c r="Q96" s="132"/>
      <c r="R96" s="132"/>
      <c r="S96" s="132"/>
      <c r="T96" s="132"/>
      <c r="U96" s="92" t="s">
        <v>175</v>
      </c>
      <c r="V96" s="47">
        <v>0</v>
      </c>
      <c r="W96" s="52" t="s">
        <v>174</v>
      </c>
      <c r="X96" s="52">
        <v>0</v>
      </c>
      <c r="Y96" s="58" t="s">
        <v>174</v>
      </c>
      <c r="Z96" s="58">
        <v>0</v>
      </c>
    </row>
    <row r="97" spans="1:26" x14ac:dyDescent="0.25">
      <c r="A97" s="97" t="s">
        <v>192</v>
      </c>
      <c r="B97" s="19"/>
      <c r="C97" s="18"/>
      <c r="D97" s="18"/>
      <c r="E97" s="18"/>
      <c r="F97" s="18"/>
      <c r="G97" s="18"/>
      <c r="H97" s="18"/>
      <c r="I97" s="18"/>
      <c r="J97" s="18"/>
      <c r="K97" s="32"/>
      <c r="L97" s="32"/>
      <c r="M97" s="32"/>
      <c r="N97" s="32"/>
      <c r="O97" s="18"/>
      <c r="P97" s="18"/>
      <c r="Q97" s="18"/>
      <c r="R97" s="18"/>
      <c r="S97" s="18"/>
      <c r="T97" s="18"/>
      <c r="U97" s="47"/>
      <c r="V97" s="49"/>
      <c r="W97" s="55"/>
      <c r="X97" s="55"/>
      <c r="Y97" s="61"/>
      <c r="Z97" s="61"/>
    </row>
  </sheetData>
  <mergeCells count="62">
    <mergeCell ref="U3:Z4"/>
    <mergeCell ref="I4:I8"/>
    <mergeCell ref="J4:P4"/>
    <mergeCell ref="Q4:S4"/>
    <mergeCell ref="Q5:S5"/>
    <mergeCell ref="T4:T8"/>
    <mergeCell ref="U5:V5"/>
    <mergeCell ref="W5:X5"/>
    <mergeCell ref="Y5:Z5"/>
    <mergeCell ref="L6:L8"/>
    <mergeCell ref="M6:M8"/>
    <mergeCell ref="N6:N8"/>
    <mergeCell ref="U6:U8"/>
    <mergeCell ref="V6:V8"/>
    <mergeCell ref="Y6:Y8"/>
    <mergeCell ref="Z6:Z8"/>
    <mergeCell ref="A10:B10"/>
    <mergeCell ref="A25:B25"/>
    <mergeCell ref="A89:J89"/>
    <mergeCell ref="K89:K96"/>
    <mergeCell ref="M89:T90"/>
    <mergeCell ref="M93:T93"/>
    <mergeCell ref="M94:T94"/>
    <mergeCell ref="A93:J93"/>
    <mergeCell ref="M96:T96"/>
    <mergeCell ref="M95:T95"/>
    <mergeCell ref="A94:J94"/>
    <mergeCell ref="A95:J95"/>
    <mergeCell ref="A96:J96"/>
    <mergeCell ref="P6:P8"/>
    <mergeCell ref="Q6:Q8"/>
    <mergeCell ref="R6:R8"/>
    <mergeCell ref="S6:S8"/>
    <mergeCell ref="W6:W8"/>
    <mergeCell ref="A3:A8"/>
    <mergeCell ref="C3:G5"/>
    <mergeCell ref="H3:H8"/>
    <mergeCell ref="I3:T3"/>
    <mergeCell ref="X6:X8"/>
    <mergeCell ref="B3:B8"/>
    <mergeCell ref="C6:C8"/>
    <mergeCell ref="D6:D8"/>
    <mergeCell ref="E6:E8"/>
    <mergeCell ref="F6:F8"/>
    <mergeCell ref="G6:G8"/>
    <mergeCell ref="K6:K8"/>
    <mergeCell ref="J5:J8"/>
    <mergeCell ref="K5:N5"/>
    <mergeCell ref="O5:P5"/>
    <mergeCell ref="O6:O8"/>
    <mergeCell ref="Z89:Z90"/>
    <mergeCell ref="M91:T91"/>
    <mergeCell ref="A91:J91"/>
    <mergeCell ref="A92:J92"/>
    <mergeCell ref="Y89:Y90"/>
    <mergeCell ref="W89:W90"/>
    <mergeCell ref="X89:X90"/>
    <mergeCell ref="M92:T92"/>
    <mergeCell ref="U89:U90"/>
    <mergeCell ref="V89:V90"/>
    <mergeCell ref="A90:J90"/>
    <mergeCell ref="L89:L90"/>
  </mergeCells>
  <pageMargins left="0.25" right="0.25" top="0.75" bottom="0.75" header="0.3" footer="0.3"/>
  <pageSetup paperSize="9" scale="52" fitToHeight="0" orientation="landscape" r:id="rId1"/>
  <ignoredErrors>
    <ignoredError sqref="J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</vt:lpstr>
      <vt:lpstr>КУГ</vt:lpstr>
      <vt:lpstr>УП</vt:lpstr>
      <vt:lpstr>УП!Область_печати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Петухова Екатерина Сергеевна</dc:creator>
  <cp:lastModifiedBy>Анна А. Щукина</cp:lastModifiedBy>
  <cp:lastPrinted>2024-06-10T11:16:56Z</cp:lastPrinted>
  <dcterms:created xsi:type="dcterms:W3CDTF">2023-08-25T05:41:02Z</dcterms:created>
  <dcterms:modified xsi:type="dcterms:W3CDTF">2026-10-08T09:40:12Z</dcterms:modified>
</cp:coreProperties>
</file>