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титул" sheetId="1" r:id="rId1"/>
    <sheet name="КУГ" sheetId="2" r:id="rId2"/>
    <sheet name="УП" sheetId="3" r:id="rId3"/>
    <sheet name="кабинеты+ПЗ" sheetId="4" r:id="rId4"/>
  </sheets>
  <definedNames/>
  <calcPr fullCalcOnLoad="1" refMode="R1C1"/>
</workbook>
</file>

<file path=xl/sharedStrings.xml><?xml version="1.0" encoding="utf-8"?>
<sst xmlns="http://schemas.openxmlformats.org/spreadsheetml/2006/main" count="400" uniqueCount="306">
  <si>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</si>
  <si>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</si>
  <si>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</si>
  <si>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</si>
  <si>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</si>
  <si>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</si>
  <si>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</si>
  <si>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</si>
  <si>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</si>
  <si>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</si>
  <si>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</si>
  <si>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</si>
  <si>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</si>
  <si>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</si>
  <si>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</si>
  <si>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</si>
  <si>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</si>
  <si>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</si>
  <si>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</si>
  <si>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</si>
  <si>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</si>
  <si>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</si>
  <si>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</si>
  <si>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</si>
  <si>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</si>
  <si>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</si>
  <si>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</si>
  <si>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</si>
  <si>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</si>
  <si>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</si>
  <si>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</si>
  <si>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</si>
  <si>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</si>
  <si>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</si>
  <si>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</si>
  <si>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</si>
  <si>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</si>
  <si>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</si>
  <si>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</si>
  <si>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</si>
  <si>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</si>
  <si>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</si>
  <si>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</si>
  <si>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o</t>
  </si>
  <si>
    <t>х</t>
  </si>
  <si>
    <t>:  :</t>
  </si>
  <si>
    <t>═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</si>
  <si>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</si>
  <si>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</si>
  <si>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</si>
  <si>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</si>
  <si>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</si>
  <si>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</si>
  <si>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</si>
  <si>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</si>
  <si>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</si>
  <si>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</si>
  <si>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</si>
  <si>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</si>
  <si>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</si>
  <si>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</si>
  <si>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</si>
  <si>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</si>
  <si>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</si>
  <si>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</si>
  <si>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</si>
  <si>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</si>
  <si>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</si>
  <si>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</si>
  <si>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</si>
  <si>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</si>
  <si>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</si>
  <si>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</si>
  <si>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</si>
  <si>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</si>
  <si>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</si>
  <si>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</si>
  <si>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</si>
  <si>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</si>
  <si>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</si>
  <si>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</si>
  <si>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</si>
  <si>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</si>
  <si>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</si>
  <si>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</si>
  <si>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</si>
  <si>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</si>
  <si>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</si>
  <si>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</si>
  <si>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</si>
  <si>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</si>
  <si>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</si>
  <si>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</si>
  <si>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</si>
  <si>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</si>
  <si>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</si>
  <si>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</si>
  <si>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</si>
  <si>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</si>
  <si>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</si>
  <si>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Лаборатории: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</si>
  <si>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</si>
  <si>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</si>
  <si>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</si>
  <si>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</si>
  <si>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</si>
  <si>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</si>
  <si>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</si>
  <si>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</si>
  <si>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t>Информатики</t>
  </si>
  <si>
    <t xml:space="preserve"> -,Э</t>
  </si>
  <si>
    <t xml:space="preserve"> -,ДЗ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</si>
  <si>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</si>
  <si>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</si>
  <si>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</si>
  <si>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</si>
  <si>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</si>
  <si>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</si>
  <si>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</si>
  <si>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</si>
  <si>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 xml:space="preserve">  -,ДЗ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</si>
  <si>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</si>
  <si>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</si>
  <si>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</si>
  <si>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</si>
  <si>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 xml:space="preserve"> -,Эк</t>
  </si>
  <si>
    <t>Астрономия</t>
  </si>
  <si>
    <t>ОУП. 01</t>
  </si>
  <si>
    <t>ОУП. 03</t>
  </si>
  <si>
    <t>ОУП. 05</t>
  </si>
  <si>
    <t>ОУП .06</t>
  </si>
  <si>
    <t>ОУП. 09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</si>
  <si>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</si>
  <si>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</si>
  <si>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</si>
  <si>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</si>
  <si>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</si>
  <si>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</si>
  <si>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</si>
  <si>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 Юристы</t>
  </si>
  <si>
    <t>Формы промежуточной аттестации (семестр)</t>
  </si>
  <si>
    <t>Обязательная часть циклов ОПОП</t>
  </si>
  <si>
    <t xml:space="preserve">Общий гуманитарный и социально-экономический цикл </t>
  </si>
  <si>
    <t xml:space="preserve">Основы философии </t>
  </si>
  <si>
    <t xml:space="preserve"> История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</si>
  <si>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</si>
  <si>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</si>
  <si>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</si>
  <si>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</si>
  <si>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</si>
  <si>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</si>
  <si>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</si>
  <si>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</si>
  <si>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</si>
  <si>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</si>
  <si>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</si>
  <si>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</si>
  <si>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</si>
  <si>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</si>
  <si>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</si>
  <si>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</si>
  <si>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</si>
  <si>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</si>
  <si>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</si>
  <si>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Основы предпринимательства</t>
  </si>
  <si>
    <t>Планирование карьеры выпускника профессиональной образовательной организации Московской области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</si>
  <si>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</si>
  <si>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</si>
  <si>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</si>
  <si>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</si>
  <si>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</si>
  <si>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</si>
  <si>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</si>
  <si>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</si>
  <si>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</si>
  <si>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</si>
  <si>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</si>
  <si>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</si>
  <si>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</si>
  <si>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</si>
  <si>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</si>
  <si>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</si>
  <si>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</si>
  <si>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</si>
  <si>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</si>
  <si>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</si>
  <si>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</si>
  <si>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</si>
  <si>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</si>
  <si>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</si>
  <si>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</si>
  <si>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</si>
  <si>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</si>
  <si>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</si>
  <si>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</si>
  <si>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</si>
  <si>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</si>
  <si>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</si>
  <si>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ПМ.01</t>
  </si>
  <si>
    <t>МДК.01.01</t>
  </si>
  <si>
    <t>МДК.01.02</t>
  </si>
  <si>
    <t>УП.01</t>
  </si>
  <si>
    <t xml:space="preserve">ПМ.02 </t>
  </si>
  <si>
    <t>МДК.02.01</t>
  </si>
  <si>
    <t>5 семестр 16 недель</t>
  </si>
  <si>
    <t>4 семестр 19/4 недель</t>
  </si>
  <si>
    <t>6 семестр 9/4/4/6 недель</t>
  </si>
  <si>
    <t>ПП.01</t>
  </si>
  <si>
    <t>УП.02</t>
  </si>
  <si>
    <t>ВСЕГО:</t>
  </si>
  <si>
    <t>ПДП.</t>
  </si>
  <si>
    <t>ГИА.00</t>
  </si>
  <si>
    <t>ГИА.01</t>
  </si>
  <si>
    <t xml:space="preserve">Подготовка  выпускной квалификационной работы  с 18.05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</si>
  <si>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</si>
  <si>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</si>
  <si>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4 нед.</t>
  </si>
  <si>
    <t>6 нед.</t>
  </si>
  <si>
    <t>72/144</t>
  </si>
  <si>
    <t>ОУП. 00</t>
  </si>
  <si>
    <t>ОУП .02</t>
  </si>
  <si>
    <t>ОУПп. 04</t>
  </si>
  <si>
    <t>ОУП. 07</t>
  </si>
  <si>
    <t>ОУП. 08</t>
  </si>
  <si>
    <t>ОУПп.10</t>
  </si>
  <si>
    <t>ОУПп.11</t>
  </si>
  <si>
    <t>ОУП. 12</t>
  </si>
  <si>
    <t>ДЗ</t>
  </si>
  <si>
    <t xml:space="preserve">  -,-,-,ДЗ</t>
  </si>
  <si>
    <t xml:space="preserve"> Э</t>
  </si>
  <si>
    <t>0/2/0</t>
  </si>
  <si>
    <t>0/1/0</t>
  </si>
  <si>
    <t xml:space="preserve"> ДЗ</t>
  </si>
  <si>
    <t>ПМ.01 ЭК</t>
  </si>
  <si>
    <t>Экзамен квалификационный</t>
  </si>
  <si>
    <t xml:space="preserve"> -,-,-,Э</t>
  </si>
  <si>
    <t>ПМ.02 ЭК</t>
  </si>
  <si>
    <t>2 нед.</t>
  </si>
  <si>
    <t>Х</t>
  </si>
  <si>
    <t>0/2/1</t>
  </si>
  <si>
    <t>истории</t>
  </si>
  <si>
    <t>основ философии</t>
  </si>
  <si>
    <t>иностранного языка</t>
  </si>
  <si>
    <t>основ экологического права</t>
  </si>
  <si>
    <t>гражданского, семейного права и гражданского процесса</t>
  </si>
  <si>
    <t>теории государства и права</t>
  </si>
  <si>
    <t>конституционного и административного права</t>
  </si>
  <si>
    <t>трудового права</t>
  </si>
  <si>
    <t>права и организации социального обеспечения</t>
  </si>
  <si>
    <t>безопасности жизнедеятельности</t>
  </si>
  <si>
    <t>менеджмента и экономики организации</t>
  </si>
  <si>
    <t>профессиональных дисциплин</t>
  </si>
  <si>
    <t>дисциплин права</t>
  </si>
  <si>
    <t>информационных   технологий    в    профессиональной деятельности</t>
  </si>
  <si>
    <t>технических средств обучения</t>
  </si>
  <si>
    <t>0/3/3</t>
  </si>
  <si>
    <t>0/6/4</t>
  </si>
  <si>
    <t>0/3/1</t>
  </si>
  <si>
    <r>
      <t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40.02.01, утвержденным приказом Министерства образования и науки Российской Федерации от 12 мая 2014 г. № 508, зарегистрированным в Министерстве юстиции России от 29 июля 2014 г. № 33324,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 673.
2. Начало учебных занятий – 1 сентября, окончание в соответствии с календарным учебным графиком.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Объем времени вариативной части циклов ОПОП (684 часа) распределен следующим образом:
II курс
III семестр 
ОГСЭ.05 Русский язык и культура речи – 48 часов
ОП.11 Экономика организации – 50 часов
IV семестр
ЕН.01 Математика – 22 часа
ЕН.02 Информатика – 22 часа
ОП.01 Теория государства и права – 66 часов
ОП.02 Конституционное право – 62 часа
ОП.06 Гражданское право – 50 часов
МДК.01.01 Право социального обеспечения – 60 часов
МДК.01.02 Психология социально-правовой деятельности – 50 часов
III курс 
V семестр
ОП.04 Основы экологического права – 27 часов
ОП.05 Трудовое право – 44 часа
ОП.07 Семейное право – 30 часов
ОП.10 Статистика – 20 часов
VI семестр
ОП.08 Гражданский процесс – 30 часов
ОП.09 Страховое дело – 22 часа
ОП.16 Основы предпринимательства – 49 часов
ОП.17 Планирование карьеры выпускника профессиональной образовательной организации Московской области – 32 часа 
6. По завершении изучения междисциплинарного курса МДК.01.02. Психология социально-правовой деятельности предусмотрен экзамен (4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7. Контрольные работы и зачеты проводятся за счет часов, отведенных на изучение дисциплины и междисциплинарного курса.
8. Выполнение курсовых проектов (работ) является видом учебной работы по профессиональному модулю профессионального цикла ПМ.01. «Обеспечение реализации прав граждан в сфере пенсионного обеспечения и социальной защиты», а также по общепрофессиональной дисциплине профессионального цикла ОП.06 «Гражданское право», которые реализуются в пределах времени, отведенного на их изучение.
9.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10.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предусмотрена по ПМ.01. «Обеспечение реализации прав граждан в сфере пенсионного обеспечения и социальной защиты» - 2 недели (4 семестр), ПМ.02. «Организационное обеспечение деятельности учреждений социальной защиты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населения и органов Пенсионного фонда РФ» - 2 недель (6 семестр). Производственная практика (по профилю специальности) в объеме 4 недель реализуется по каждому из видов профессиональной деятельности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предусмотренных ФГОС СПО по специальности: ПМ.01 «Обеспечение реализации прав граждан в сфере пенсионного обеспечения и социальной защиты» - 2 недели (4 семестр); ПМ.02 «Организационное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 деятельности учреждений социальной защиты населения и органов Пенсионного фонда РФ» - 2 недели (6 семестр). Производственная практика (преддипломная) в объеме 4 недели проводится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концентрированно (6 семестр).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11.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12. Государственная (итоговая) аттестация предусмотрена в виде выпускной квалификационной работы.</t>
    </r>
    <r>
      <rPr>
        <b/>
        <sz val="10"/>
        <rFont val="Times New Roman"/>
        <family val="1"/>
      </rPr>
      <t xml:space="preserve">
</t>
    </r>
  </si>
  <si>
    <t>4. Учебная и производственная практика</t>
  </si>
  <si>
    <t>5. Перечень лабораторий, кабинетов, мастерских и др.</t>
  </si>
  <si>
    <t>Организационное обеспечение деятельности учреждений социальной защиты населения и органов Пенсионного фонда РФ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</si>
  <si>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</si>
  <si>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</si>
  <si>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</si>
  <si>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</si>
  <si>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</si>
  <si>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</si>
  <si>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</si>
  <si>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Директор Многофункционального центра</t>
  </si>
  <si>
    <t>представления государственных и муниципальных</t>
  </si>
  <si>
    <t>_____________________ Ф. В. Бубич</t>
  </si>
  <si>
    <t>услуг ГО Фрязино</t>
  </si>
  <si>
    <t xml:space="preserve"> ________________  М. Ю. Мальцева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</si>
  <si>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</si>
  <si>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</si>
  <si>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</si>
  <si>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</si>
  <si>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</si>
  <si>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По программе базовой подготовки</t>
  </si>
  <si>
    <t>Квалификация</t>
  </si>
  <si>
    <t>юрист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</si>
  <si>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</si>
  <si>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</si>
  <si>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</si>
  <si>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</si>
  <si>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</si>
  <si>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</si>
  <si>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</si>
  <si>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</si>
  <si>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</si>
  <si>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</si>
  <si>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</si>
  <si>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</si>
  <si>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 xml:space="preserve"> -,-,Э</t>
  </si>
  <si>
    <t>2211в, 7211в</t>
  </si>
  <si>
    <t>2022</t>
  </si>
  <si>
    <t>«_____»__________________2022 г.</t>
  </si>
  <si>
    <t xml:space="preserve"> -,-ДЗ</t>
  </si>
  <si>
    <t xml:space="preserve"> ДЗк</t>
  </si>
  <si>
    <t>0/10/6</t>
  </si>
  <si>
    <t>ДЗк</t>
  </si>
  <si>
    <t>0/6/2</t>
  </si>
  <si>
    <t>0/26/13</t>
  </si>
  <si>
    <t>0/16/8</t>
  </si>
  <si>
    <t>0/20/9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</si>
</sst>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#,###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>
        <color indexed="8"/>
      </top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righ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/>
      <protection/>
    </xf>
    <xf numFmtId="0" fontId="6" fillId="0" borderId="29" xfId="0" applyFont="1" applyFill="1" applyBorder="1" applyAlignment="1" applyProtection="1">
      <alignment horizontal="left" vertical="top"/>
      <protection/>
    </xf>
    <xf numFmtId="0" fontId="5" fillId="0" borderId="29" xfId="0" applyFont="1" applyFill="1" applyBorder="1" applyAlignment="1" applyProtection="1">
      <alignment horizontal="left" vertical="top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33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top"/>
      <protection/>
    </xf>
    <xf numFmtId="0" fontId="7" fillId="0" borderId="39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vertical="top"/>
      <protection/>
    </xf>
    <xf numFmtId="0" fontId="67" fillId="33" borderId="16" xfId="0" applyFont="1" applyFill="1" applyBorder="1" applyAlignment="1" applyProtection="1">
      <alignment horizontal="center" vertical="top"/>
      <protection/>
    </xf>
    <xf numFmtId="0" fontId="4" fillId="0" borderId="40" xfId="52" applyNumberFormat="1" applyFont="1" applyFill="1" applyBorder="1" applyAlignment="1" applyProtection="1">
      <alignment horizontal="center" vertical="top"/>
      <protection/>
    </xf>
    <xf numFmtId="0" fontId="4" fillId="0" borderId="41" xfId="52" applyNumberFormat="1" applyFont="1" applyFill="1" applyBorder="1" applyAlignment="1" applyProtection="1">
      <alignment horizontal="center" vertical="top"/>
      <protection/>
    </xf>
    <xf numFmtId="0" fontId="4" fillId="0" borderId="42" xfId="52" applyNumberFormat="1" applyFont="1" applyFill="1" applyBorder="1" applyAlignment="1" applyProtection="1">
      <alignment horizontal="center" vertical="top"/>
      <protection/>
    </xf>
    <xf numFmtId="0" fontId="4" fillId="0" borderId="43" xfId="52" applyFont="1" applyBorder="1" applyAlignment="1">
      <alignment horizontal="center" wrapText="1"/>
      <protection/>
    </xf>
    <xf numFmtId="0" fontId="68" fillId="0" borderId="43" xfId="52" applyFont="1" applyBorder="1" applyAlignment="1">
      <alignment vertical="top" wrapText="1"/>
      <protection/>
    </xf>
    <xf numFmtId="0" fontId="69" fillId="0" borderId="38" xfId="52" applyFont="1" applyBorder="1" applyAlignment="1">
      <alignment vertical="top" wrapText="1"/>
      <protection/>
    </xf>
    <xf numFmtId="0" fontId="69" fillId="0" borderId="20" xfId="52" applyFont="1" applyBorder="1" applyAlignment="1">
      <alignment vertical="top" wrapText="1"/>
      <protection/>
    </xf>
    <xf numFmtId="0" fontId="69" fillId="0" borderId="44" xfId="52" applyFont="1" applyBorder="1" applyAlignment="1">
      <alignment vertical="top" wrapText="1"/>
      <protection/>
    </xf>
    <xf numFmtId="0" fontId="70" fillId="0" borderId="20" xfId="0" applyFont="1" applyBorder="1" applyAlignment="1">
      <alignment wrapText="1"/>
    </xf>
    <xf numFmtId="0" fontId="69" fillId="0" borderId="45" xfId="52" applyFont="1" applyBorder="1" applyAlignment="1">
      <alignment vertical="top" wrapText="1"/>
      <protection/>
    </xf>
    <xf numFmtId="0" fontId="68" fillId="0" borderId="46" xfId="52" applyFont="1" applyBorder="1" applyAlignment="1">
      <alignment vertical="top" wrapText="1"/>
      <protection/>
    </xf>
    <xf numFmtId="0" fontId="69" fillId="0" borderId="47" xfId="52" applyFont="1" applyBorder="1" applyAlignment="1">
      <alignment horizontal="justify" vertical="top" wrapText="1"/>
      <protection/>
    </xf>
    <xf numFmtId="0" fontId="69" fillId="0" borderId="48" xfId="52" applyFont="1" applyBorder="1" applyAlignment="1">
      <alignment horizontal="justify" vertical="top" wrapText="1"/>
      <protection/>
    </xf>
    <xf numFmtId="0" fontId="69" fillId="0" borderId="47" xfId="52" applyFont="1" applyBorder="1" applyAlignment="1">
      <alignment vertical="top" wrapText="1"/>
      <protection/>
    </xf>
    <xf numFmtId="0" fontId="69" fillId="0" borderId="49" xfId="52" applyFont="1" applyBorder="1" applyAlignment="1">
      <alignment vertical="top" wrapText="1"/>
      <protection/>
    </xf>
    <xf numFmtId="0" fontId="69" fillId="0" borderId="48" xfId="52" applyFont="1" applyBorder="1" applyAlignment="1">
      <alignment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70" fillId="0" borderId="20" xfId="0" applyFont="1" applyBorder="1" applyAlignment="1">
      <alignment horizontal="center"/>
    </xf>
    <xf numFmtId="0" fontId="4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21" xfId="52" applyNumberFormat="1" applyFont="1" applyFill="1" applyBorder="1" applyAlignment="1" applyProtection="1">
      <alignment horizontal="center" vertical="top"/>
      <protection/>
    </xf>
    <xf numFmtId="0" fontId="2" fillId="0" borderId="50" xfId="52" applyNumberFormat="1" applyFont="1" applyFill="1" applyBorder="1" applyAlignment="1" applyProtection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2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19" fillId="0" borderId="38" xfId="0" applyNumberFormat="1" applyFont="1" applyFill="1" applyBorder="1" applyAlignment="1" applyProtection="1">
      <alignment vertical="center" wrapText="1"/>
      <protection/>
    </xf>
    <xf numFmtId="0" fontId="68" fillId="0" borderId="43" xfId="52" applyFont="1" applyBorder="1" applyAlignment="1">
      <alignment horizontal="center" vertical="top" wrapText="1"/>
      <protection/>
    </xf>
    <xf numFmtId="0" fontId="2" fillId="0" borderId="51" xfId="52" applyNumberFormat="1" applyFont="1" applyFill="1" applyBorder="1" applyAlignment="1" applyProtection="1">
      <alignment horizontal="center" vertical="top"/>
      <protection/>
    </xf>
    <xf numFmtId="0" fontId="2" fillId="0" borderId="52" xfId="52" applyNumberFormat="1" applyFont="1" applyFill="1" applyBorder="1" applyAlignment="1" applyProtection="1">
      <alignment horizontal="center" vertical="top"/>
      <protection/>
    </xf>
    <xf numFmtId="0" fontId="2" fillId="0" borderId="53" xfId="52" applyNumberFormat="1" applyFont="1" applyFill="1" applyBorder="1" applyAlignment="1" applyProtection="1">
      <alignment horizontal="center" vertical="top"/>
      <protection/>
    </xf>
    <xf numFmtId="0" fontId="70" fillId="0" borderId="26" xfId="0" applyFont="1" applyBorder="1" applyAlignment="1">
      <alignment horizontal="center"/>
    </xf>
    <xf numFmtId="166" fontId="21" fillId="33" borderId="43" xfId="54" applyNumberFormat="1" applyFont="1" applyFill="1" applyBorder="1" applyAlignment="1" applyProtection="1">
      <alignment horizontal="center" vertical="center"/>
      <protection locked="0"/>
    </xf>
    <xf numFmtId="0" fontId="21" fillId="33" borderId="43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top"/>
      <protection/>
    </xf>
    <xf numFmtId="0" fontId="8" fillId="0" borderId="54" xfId="0" applyFont="1" applyFill="1" applyBorder="1" applyAlignment="1" applyProtection="1">
      <alignment horizontal="center" vertical="top"/>
      <protection/>
    </xf>
    <xf numFmtId="0" fontId="8" fillId="0" borderId="55" xfId="0" applyFont="1" applyFill="1" applyBorder="1" applyAlignment="1" applyProtection="1">
      <alignment horizontal="center" vertical="top"/>
      <protection/>
    </xf>
    <xf numFmtId="0" fontId="8" fillId="0" borderId="56" xfId="0" applyFont="1" applyFill="1" applyBorder="1" applyAlignment="1" applyProtection="1">
      <alignment horizontal="center" vertical="top"/>
      <protection/>
    </xf>
    <xf numFmtId="0" fontId="69" fillId="0" borderId="57" xfId="52" applyFont="1" applyBorder="1" applyAlignment="1">
      <alignment vertical="top" wrapText="1"/>
      <protection/>
    </xf>
    <xf numFmtId="0" fontId="69" fillId="0" borderId="29" xfId="52" applyFont="1" applyBorder="1" applyAlignment="1">
      <alignment vertical="top" wrapText="1"/>
      <protection/>
    </xf>
    <xf numFmtId="0" fontId="70" fillId="0" borderId="29" xfId="0" applyFont="1" applyBorder="1" applyAlignment="1">
      <alignment horizontal="center"/>
    </xf>
    <xf numFmtId="0" fontId="5" fillId="0" borderId="58" xfId="0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 applyProtection="1">
      <alignment horizontal="center" vertical="top" wrapText="1"/>
      <protection/>
    </xf>
    <xf numFmtId="0" fontId="70" fillId="0" borderId="59" xfId="0" applyFont="1" applyBorder="1" applyAlignment="1">
      <alignment horizontal="center"/>
    </xf>
    <xf numFmtId="0" fontId="18" fillId="0" borderId="16" xfId="0" applyFont="1" applyFill="1" applyBorder="1" applyAlignment="1" applyProtection="1">
      <alignment horizontal="center" vertical="top"/>
      <protection/>
    </xf>
    <xf numFmtId="0" fontId="69" fillId="0" borderId="60" xfId="52" applyFont="1" applyBorder="1" applyAlignment="1">
      <alignment vertical="top" wrapText="1"/>
      <protection/>
    </xf>
    <xf numFmtId="0" fontId="2" fillId="0" borderId="27" xfId="52" applyNumberFormat="1" applyFont="1" applyFill="1" applyBorder="1" applyAlignment="1" applyProtection="1">
      <alignment horizontal="center" vertical="top"/>
      <protection/>
    </xf>
    <xf numFmtId="0" fontId="2" fillId="0" borderId="28" xfId="52" applyNumberFormat="1" applyFont="1" applyFill="1" applyBorder="1" applyAlignment="1" applyProtection="1">
      <alignment horizontal="center" vertical="top"/>
      <protection/>
    </xf>
    <xf numFmtId="0" fontId="18" fillId="0" borderId="27" xfId="0" applyFont="1" applyFill="1" applyBorder="1" applyAlignment="1" applyProtection="1">
      <alignment horizontal="center" vertical="top"/>
      <protection/>
    </xf>
    <xf numFmtId="0" fontId="2" fillId="0" borderId="61" xfId="52" applyNumberFormat="1" applyFont="1" applyFill="1" applyBorder="1" applyAlignment="1" applyProtection="1">
      <alignment horizontal="center" vertical="top"/>
      <protection/>
    </xf>
    <xf numFmtId="0" fontId="4" fillId="0" borderId="62" xfId="52" applyNumberFormat="1" applyFont="1" applyFill="1" applyBorder="1" applyAlignment="1" applyProtection="1">
      <alignment horizontal="center" vertical="top"/>
      <protection/>
    </xf>
    <xf numFmtId="0" fontId="23" fillId="0" borderId="40" xfId="0" applyFont="1" applyFill="1" applyBorder="1" applyAlignment="1" applyProtection="1">
      <alignment horizontal="center" vertical="top"/>
      <protection/>
    </xf>
    <xf numFmtId="0" fontId="18" fillId="0" borderId="40" xfId="0" applyFont="1" applyFill="1" applyBorder="1" applyAlignment="1" applyProtection="1">
      <alignment horizontal="center" vertical="top"/>
      <protection/>
    </xf>
    <xf numFmtId="0" fontId="4" fillId="0" borderId="48" xfId="52" applyNumberFormat="1" applyFont="1" applyFill="1" applyBorder="1" applyAlignment="1" applyProtection="1">
      <alignment horizontal="left" vertical="top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48" xfId="52" applyNumberFormat="1" applyFont="1" applyFill="1" applyBorder="1" applyAlignment="1" applyProtection="1">
      <alignment horizontal="left" vertical="top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26" xfId="52" applyNumberFormat="1" applyFont="1" applyFill="1" applyBorder="1" applyAlignment="1" applyProtection="1">
      <alignment vertical="top"/>
      <protection/>
    </xf>
    <xf numFmtId="0" fontId="2" fillId="33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66" fontId="4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6" fontId="2" fillId="33" borderId="20" xfId="54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70" fillId="33" borderId="20" xfId="0" applyFont="1" applyFill="1" applyBorder="1" applyAlignment="1" applyProtection="1">
      <alignment horizontal="left" vertical="center"/>
      <protection/>
    </xf>
    <xf numFmtId="166" fontId="2" fillId="34" borderId="20" xfId="54" applyNumberFormat="1" applyFont="1" applyFill="1" applyBorder="1" applyAlignment="1" applyProtection="1">
      <alignment horizontal="center" vertical="center"/>
      <protection locked="0"/>
    </xf>
    <xf numFmtId="0" fontId="2" fillId="33" borderId="29" xfId="0" applyNumberFormat="1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top"/>
      <protection/>
    </xf>
    <xf numFmtId="0" fontId="4" fillId="0" borderId="29" xfId="0" applyFont="1" applyFill="1" applyBorder="1" applyAlignment="1" applyProtection="1">
      <alignment horizontal="center" vertical="top"/>
      <protection/>
    </xf>
    <xf numFmtId="0" fontId="2" fillId="33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166" fontId="4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66" fontId="2" fillId="33" borderId="38" xfId="54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top"/>
      <protection/>
    </xf>
    <xf numFmtId="0" fontId="4" fillId="0" borderId="63" xfId="0" applyNumberFormat="1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166" fontId="4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top"/>
      <protection/>
    </xf>
    <xf numFmtId="0" fontId="4" fillId="0" borderId="64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4" fillId="33" borderId="27" xfId="0" applyFont="1" applyFill="1" applyBorder="1" applyAlignment="1" applyProtection="1">
      <alignment horizontal="center" textRotation="90" wrapText="1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166" fontId="4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166" fontId="2" fillId="34" borderId="29" xfId="54" applyNumberFormat="1" applyFont="1" applyFill="1" applyBorder="1" applyAlignment="1" applyProtection="1">
      <alignment horizontal="center" vertical="center"/>
      <protection locked="0"/>
    </xf>
    <xf numFmtId="166" fontId="2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43" xfId="0" applyNumberFormat="1" applyFont="1" applyFill="1" applyBorder="1" applyAlignment="1" applyProtection="1">
      <alignment horizontal="left" vertical="center" wrapText="1"/>
      <protection/>
    </xf>
    <xf numFmtId="166" fontId="4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63" xfId="0" applyNumberFormat="1" applyFont="1" applyFill="1" applyBorder="1" applyAlignment="1" applyProtection="1">
      <alignment horizontal="left" vertical="center"/>
      <protection/>
    </xf>
    <xf numFmtId="0" fontId="2" fillId="33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 applyProtection="1">
      <alignment horizontal="left" vertical="center" wrapText="1"/>
      <protection/>
    </xf>
    <xf numFmtId="0" fontId="4" fillId="33" borderId="63" xfId="0" applyFont="1" applyFill="1" applyBorder="1" applyAlignment="1" applyProtection="1">
      <alignment horizontal="center" vertical="center"/>
      <protection/>
    </xf>
    <xf numFmtId="166" fontId="2" fillId="33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43" xfId="52" applyFont="1" applyBorder="1" applyAlignment="1">
      <alignment vertical="center" wrapText="1"/>
      <protection/>
    </xf>
    <xf numFmtId="0" fontId="8" fillId="0" borderId="65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2" fillId="0" borderId="56" xfId="0" applyFont="1" applyFill="1" applyBorder="1" applyAlignment="1" applyProtection="1">
      <alignment horizontal="center" vertical="top" wrapText="1"/>
      <protection/>
    </xf>
    <xf numFmtId="0" fontId="4" fillId="33" borderId="65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33" borderId="6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top"/>
      <protection/>
    </xf>
    <xf numFmtId="0" fontId="2" fillId="0" borderId="68" xfId="52" applyNumberFormat="1" applyFont="1" applyFill="1" applyBorder="1" applyAlignment="1" applyProtection="1">
      <alignment vertical="top"/>
      <protection/>
    </xf>
    <xf numFmtId="0" fontId="11" fillId="0" borderId="69" xfId="0" applyFont="1" applyFill="1" applyBorder="1" applyAlignment="1" applyProtection="1">
      <alignment horizontal="left" vertical="top"/>
      <protection/>
    </xf>
    <xf numFmtId="0" fontId="11" fillId="0" borderId="20" xfId="0" applyFont="1" applyFill="1" applyBorder="1" applyAlignment="1" applyProtection="1">
      <alignment horizontal="center" vertical="top"/>
      <protection/>
    </xf>
    <xf numFmtId="0" fontId="4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71" fillId="0" borderId="20" xfId="0" applyFont="1" applyBorder="1" applyAlignment="1">
      <alignment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4" fillId="33" borderId="43" xfId="0" applyFont="1" applyFill="1" applyBorder="1" applyAlignment="1">
      <alignment horizontal="center" vertical="top"/>
    </xf>
    <xf numFmtId="0" fontId="4" fillId="33" borderId="67" xfId="0" applyFont="1" applyFill="1" applyBorder="1" applyAlignment="1" applyProtection="1">
      <alignment horizontal="center" vertical="top" wrapText="1"/>
      <protection/>
    </xf>
    <xf numFmtId="0" fontId="24" fillId="0" borderId="0" xfId="54" applyFont="1">
      <alignment/>
      <protection/>
    </xf>
    <xf numFmtId="0" fontId="19" fillId="0" borderId="0" xfId="54" applyFont="1">
      <alignment/>
      <protection/>
    </xf>
    <xf numFmtId="0" fontId="25" fillId="0" borderId="0" xfId="53" applyFont="1" applyAlignment="1">
      <alignment horizontal="center"/>
      <protection/>
    </xf>
    <xf numFmtId="0" fontId="67" fillId="0" borderId="0" xfId="54" applyFont="1">
      <alignment/>
      <protection/>
    </xf>
    <xf numFmtId="0" fontId="26" fillId="0" borderId="0" xfId="54" applyFont="1">
      <alignment/>
      <protection/>
    </xf>
    <xf numFmtId="0" fontId="20" fillId="0" borderId="0" xfId="54">
      <alignment/>
      <protection/>
    </xf>
    <xf numFmtId="0" fontId="27" fillId="0" borderId="0" xfId="54" applyFont="1">
      <alignment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72" fillId="0" borderId="0" xfId="53" applyFont="1">
      <alignment/>
      <protection/>
    </xf>
    <xf numFmtId="0" fontId="19" fillId="0" borderId="0" xfId="53" applyFont="1">
      <alignment/>
      <protection/>
    </xf>
    <xf numFmtId="0" fontId="28" fillId="0" borderId="0" xfId="54" applyFont="1">
      <alignment/>
      <protection/>
    </xf>
    <xf numFmtId="0" fontId="24" fillId="0" borderId="0" xfId="54" applyFont="1" applyAlignment="1" applyProtection="1">
      <alignment vertical="center"/>
      <protection locked="0"/>
    </xf>
    <xf numFmtId="0" fontId="24" fillId="0" borderId="0" xfId="54" applyFont="1" applyAlignment="1" applyProtection="1">
      <alignment horizontal="center" vertical="center"/>
      <protection locked="0"/>
    </xf>
    <xf numFmtId="0" fontId="19" fillId="35" borderId="0" xfId="54" applyFont="1" applyFill="1" applyBorder="1" applyAlignment="1" applyProtection="1">
      <alignment horizontal="center" vertical="center"/>
      <protection locked="0"/>
    </xf>
    <xf numFmtId="0" fontId="24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>
      <alignment/>
      <protection/>
    </xf>
    <xf numFmtId="0" fontId="25" fillId="0" borderId="0" xfId="54" applyFont="1">
      <alignment/>
      <protection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70" xfId="0" applyFont="1" applyFill="1" applyBorder="1" applyAlignment="1" applyProtection="1">
      <alignment vertical="top" wrapText="1"/>
      <protection/>
    </xf>
    <xf numFmtId="0" fontId="2" fillId="0" borderId="38" xfId="0" applyFont="1" applyFill="1" applyBorder="1" applyAlignment="1">
      <alignment horizontal="center" vertical="center"/>
    </xf>
    <xf numFmtId="0" fontId="73" fillId="0" borderId="15" xfId="52" applyNumberFormat="1" applyFont="1" applyFill="1" applyBorder="1" applyAlignment="1" applyProtection="1">
      <alignment horizontal="center" vertical="top"/>
      <protection/>
    </xf>
    <xf numFmtId="0" fontId="73" fillId="0" borderId="52" xfId="52" applyNumberFormat="1" applyFont="1" applyFill="1" applyBorder="1" applyAlignment="1" applyProtection="1">
      <alignment horizontal="center" vertical="top"/>
      <protection/>
    </xf>
    <xf numFmtId="0" fontId="69" fillId="0" borderId="20" xfId="52" applyFont="1" applyBorder="1" applyAlignment="1">
      <alignment horizontal="left" vertical="top" wrapText="1"/>
      <protection/>
    </xf>
    <xf numFmtId="166" fontId="2" fillId="33" borderId="48" xfId="0" applyNumberFormat="1" applyFont="1" applyFill="1" applyBorder="1" applyAlignment="1">
      <alignment horizontal="center" vertical="center"/>
    </xf>
    <xf numFmtId="0" fontId="2" fillId="0" borderId="38" xfId="52" applyFont="1" applyBorder="1" applyAlignment="1">
      <alignment horizontal="center" vertical="top"/>
      <protection/>
    </xf>
    <xf numFmtId="166" fontId="2" fillId="33" borderId="2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2" fillId="0" borderId="71" xfId="52" applyFont="1" applyBorder="1" applyAlignment="1">
      <alignment horizontal="center" vertical="top"/>
      <protection/>
    </xf>
    <xf numFmtId="0" fontId="2" fillId="0" borderId="20" xfId="0" applyFont="1" applyBorder="1" applyAlignment="1">
      <alignment horizontal="center" vertical="top"/>
    </xf>
    <xf numFmtId="0" fontId="4" fillId="0" borderId="26" xfId="52" applyFont="1" applyBorder="1" applyAlignment="1">
      <alignment horizontal="center" vertical="top"/>
      <protection/>
    </xf>
    <xf numFmtId="0" fontId="2" fillId="0" borderId="26" xfId="52" applyFont="1" applyBorder="1" applyAlignment="1">
      <alignment horizontal="center" vertical="top"/>
      <protection/>
    </xf>
    <xf numFmtId="0" fontId="2" fillId="0" borderId="20" xfId="52" applyFont="1" applyBorder="1" applyAlignment="1">
      <alignment horizontal="center" vertical="top"/>
      <protection/>
    </xf>
    <xf numFmtId="0" fontId="2" fillId="0" borderId="20" xfId="0" applyFont="1" applyBorder="1" applyAlignment="1">
      <alignment horizontal="center" vertical="center"/>
    </xf>
    <xf numFmtId="0" fontId="2" fillId="0" borderId="26" xfId="52" applyFont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4" fillId="0" borderId="46" xfId="52" applyFont="1" applyBorder="1" applyAlignment="1">
      <alignment horizontal="center" vertical="top"/>
      <protection/>
    </xf>
    <xf numFmtId="0" fontId="4" fillId="0" borderId="72" xfId="52" applyFont="1" applyBorder="1" applyAlignment="1">
      <alignment horizontal="center" vertical="top"/>
      <protection/>
    </xf>
    <xf numFmtId="0" fontId="2" fillId="33" borderId="52" xfId="52" applyNumberFormat="1" applyFont="1" applyFill="1" applyBorder="1" applyAlignment="1" applyProtection="1">
      <alignment horizontal="center" vertical="top"/>
      <protection/>
    </xf>
    <xf numFmtId="0" fontId="4" fillId="33" borderId="73" xfId="52" applyNumberFormat="1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166" fontId="2" fillId="33" borderId="33" xfId="0" applyNumberFormat="1" applyFont="1" applyFill="1" applyBorder="1" applyAlignment="1">
      <alignment horizontal="center" vertical="center"/>
    </xf>
    <xf numFmtId="166" fontId="2" fillId="33" borderId="29" xfId="0" applyNumberFormat="1" applyFont="1" applyFill="1" applyBorder="1" applyAlignment="1">
      <alignment horizontal="center" vertical="center"/>
    </xf>
    <xf numFmtId="0" fontId="11" fillId="0" borderId="74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2" fillId="0" borderId="74" xfId="0" applyFont="1" applyFill="1" applyBorder="1" applyAlignment="1" applyProtection="1">
      <alignment horizontal="center" vertical="top"/>
      <protection/>
    </xf>
    <xf numFmtId="0" fontId="2" fillId="0" borderId="56" xfId="0" applyFont="1" applyFill="1" applyBorder="1" applyAlignment="1">
      <alignment horizontal="center" vertical="center"/>
    </xf>
    <xf numFmtId="166" fontId="4" fillId="0" borderId="72" xfId="52" applyNumberFormat="1" applyFont="1" applyBorder="1" applyAlignment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73" fillId="0" borderId="16" xfId="52" applyNumberFormat="1" applyFont="1" applyFill="1" applyBorder="1" applyAlignment="1" applyProtection="1">
      <alignment horizontal="center" vertical="top"/>
      <protection/>
    </xf>
    <xf numFmtId="0" fontId="8" fillId="0" borderId="4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2" fillId="0" borderId="12" xfId="52" applyNumberFormat="1" applyFont="1" applyFill="1" applyBorder="1" applyAlignment="1" applyProtection="1">
      <alignment horizontal="center" vertical="top"/>
      <protection/>
    </xf>
    <xf numFmtId="0" fontId="2" fillId="0" borderId="18" xfId="52" applyNumberFormat="1" applyFont="1" applyFill="1" applyBorder="1" applyAlignment="1" applyProtection="1">
      <alignment horizontal="center" vertical="top"/>
      <protection/>
    </xf>
    <xf numFmtId="0" fontId="22" fillId="0" borderId="16" xfId="0" applyFont="1" applyFill="1" applyBorder="1" applyAlignment="1" applyProtection="1">
      <alignment horizontal="center" vertical="top"/>
      <protection/>
    </xf>
    <xf numFmtId="0" fontId="11" fillId="0" borderId="16" xfId="0" applyFont="1" applyFill="1" applyBorder="1" applyAlignment="1" applyProtection="1">
      <alignment horizontal="center" vertical="top"/>
      <protection/>
    </xf>
    <xf numFmtId="0" fontId="73" fillId="0" borderId="12" xfId="52" applyNumberFormat="1" applyFont="1" applyFill="1" applyBorder="1" applyAlignment="1" applyProtection="1">
      <alignment horizontal="center" vertical="top"/>
      <protection/>
    </xf>
    <xf numFmtId="0" fontId="2" fillId="0" borderId="75" xfId="52" applyNumberFormat="1" applyFont="1" applyFill="1" applyBorder="1" applyAlignment="1" applyProtection="1">
      <alignment horizontal="center" vertical="top"/>
      <protection/>
    </xf>
    <xf numFmtId="0" fontId="4" fillId="0" borderId="43" xfId="52" applyFont="1" applyBorder="1" applyAlignment="1">
      <alignment vertical="top" wrapText="1"/>
      <protection/>
    </xf>
    <xf numFmtId="0" fontId="4" fillId="0" borderId="40" xfId="0" applyFont="1" applyFill="1" applyBorder="1" applyAlignment="1" applyProtection="1">
      <alignment horizontal="center" vertical="top" wrapText="1"/>
      <protection/>
    </xf>
    <xf numFmtId="0" fontId="12" fillId="0" borderId="40" xfId="0" applyFont="1" applyFill="1" applyBorder="1" applyAlignment="1" applyProtection="1">
      <alignment horizontal="center" vertical="top"/>
      <protection/>
    </xf>
    <xf numFmtId="166" fontId="4" fillId="0" borderId="46" xfId="52" applyNumberFormat="1" applyFont="1" applyBorder="1" applyAlignment="1">
      <alignment horizontal="center" vertical="top"/>
      <protection/>
    </xf>
    <xf numFmtId="166" fontId="8" fillId="0" borderId="46" xfId="0" applyNumberFormat="1" applyFont="1" applyBorder="1" applyAlignment="1">
      <alignment vertical="top"/>
    </xf>
    <xf numFmtId="0" fontId="73" fillId="0" borderId="38" xfId="52" applyFont="1" applyBorder="1" applyAlignment="1">
      <alignment horizontal="center" vertical="top"/>
      <protection/>
    </xf>
    <xf numFmtId="49" fontId="25" fillId="35" borderId="76" xfId="54" applyNumberFormat="1" applyFont="1" applyFill="1" applyBorder="1" applyAlignment="1" applyProtection="1">
      <alignment horizontal="left" vertical="center"/>
      <protection locked="0"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76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Alignment="1" applyProtection="1">
      <alignment horizontal="left" vertical="top"/>
      <protection locked="0"/>
    </xf>
    <xf numFmtId="14" fontId="19" fillId="35" borderId="76" xfId="54" applyNumberFormat="1" applyFont="1" applyFill="1" applyBorder="1" applyAlignment="1" applyProtection="1">
      <alignment horizontal="left" vertical="center"/>
      <protection locked="0"/>
    </xf>
    <xf numFmtId="0" fontId="19" fillId="35" borderId="76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right" vertical="center"/>
      <protection locked="0"/>
    </xf>
    <xf numFmtId="49" fontId="8" fillId="35" borderId="0" xfId="54" applyNumberFormat="1" applyFont="1" applyFill="1" applyBorder="1" applyAlignment="1" applyProtection="1">
      <alignment horizontal="left" vertical="center"/>
      <protection locked="0"/>
    </xf>
    <xf numFmtId="0" fontId="29" fillId="35" borderId="0" xfId="54" applyFont="1" applyFill="1" applyBorder="1" applyAlignment="1" applyProtection="1">
      <alignment horizontal="center" vertical="top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25" fillId="0" borderId="0" xfId="54" applyFont="1" applyAlignment="1" applyProtection="1">
      <alignment horizontal="center" vertical="top"/>
      <protection locked="0"/>
    </xf>
    <xf numFmtId="0" fontId="25" fillId="0" borderId="0" xfId="54" applyFont="1" applyAlignment="1" applyProtection="1">
      <alignment horizontal="center" vertical="center"/>
      <protection locked="0"/>
    </xf>
    <xf numFmtId="49" fontId="10" fillId="35" borderId="76" xfId="54" applyNumberFormat="1" applyFont="1" applyFill="1" applyBorder="1" applyAlignment="1" applyProtection="1">
      <alignment horizontal="center" vertical="center"/>
      <protection locked="0"/>
    </xf>
    <xf numFmtId="0" fontId="10" fillId="35" borderId="76" xfId="54" applyNumberFormat="1" applyFont="1" applyFill="1" applyBorder="1" applyAlignment="1" applyProtection="1">
      <alignment horizontal="left" vertical="center"/>
      <protection locked="0"/>
    </xf>
    <xf numFmtId="49" fontId="19" fillId="35" borderId="76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left" vertical="center"/>
      <protection locked="0"/>
    </xf>
    <xf numFmtId="0" fontId="3" fillId="0" borderId="77" xfId="0" applyFont="1" applyFill="1" applyBorder="1" applyAlignment="1" applyProtection="1">
      <alignment horizontal="center" vertical="center" textRotation="90"/>
      <protection/>
    </xf>
    <xf numFmtId="0" fontId="3" fillId="0" borderId="36" xfId="0" applyFont="1" applyFill="1" applyBorder="1" applyAlignment="1" applyProtection="1">
      <alignment horizontal="center" vertical="center" textRotation="90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 textRotation="90"/>
      <protection/>
    </xf>
    <xf numFmtId="0" fontId="4" fillId="0" borderId="79" xfId="0" applyFont="1" applyFill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center" vertical="top" wrapText="1"/>
      <protection/>
    </xf>
    <xf numFmtId="0" fontId="5" fillId="0" borderId="80" xfId="0" applyFont="1" applyFill="1" applyBorder="1" applyAlignment="1" applyProtection="1">
      <alignment horizontal="center" vertical="center" textRotation="90" wrapText="1"/>
      <protection/>
    </xf>
    <xf numFmtId="0" fontId="5" fillId="0" borderId="81" xfId="0" applyFont="1" applyFill="1" applyBorder="1" applyAlignment="1" applyProtection="1">
      <alignment horizontal="center" vertical="center" textRotation="90" wrapText="1"/>
      <protection/>
    </xf>
    <xf numFmtId="0" fontId="5" fillId="0" borderId="82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83" xfId="0" applyFont="1" applyFill="1" applyBorder="1" applyAlignment="1" applyProtection="1">
      <alignment horizontal="center" vertical="center" textRotation="90" wrapText="1"/>
      <protection/>
    </xf>
    <xf numFmtId="0" fontId="5" fillId="0" borderId="84" xfId="0" applyFont="1" applyFill="1" applyBorder="1" applyAlignment="1" applyProtection="1">
      <alignment horizontal="center" vertical="center" textRotation="90" wrapText="1"/>
      <protection/>
    </xf>
    <xf numFmtId="0" fontId="5" fillId="0" borderId="85" xfId="0" applyFont="1" applyFill="1" applyBorder="1" applyAlignment="1" applyProtection="1">
      <alignment horizontal="center" vertical="center" textRotation="90"/>
      <protection/>
    </xf>
    <xf numFmtId="0" fontId="3" fillId="0" borderId="86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 textRotation="90" wrapText="1"/>
      <protection/>
    </xf>
    <xf numFmtId="0" fontId="5" fillId="0" borderId="88" xfId="0" applyFont="1" applyFill="1" applyBorder="1" applyAlignment="1" applyProtection="1">
      <alignment horizontal="center" vertical="center" textRotation="90" wrapText="1"/>
      <protection/>
    </xf>
    <xf numFmtId="0" fontId="5" fillId="0" borderId="89" xfId="0" applyFont="1" applyFill="1" applyBorder="1" applyAlignment="1" applyProtection="1">
      <alignment horizontal="center" vertical="center" wrapText="1" shrinkToFit="1"/>
      <protection/>
    </xf>
    <xf numFmtId="0" fontId="5" fillId="0" borderId="85" xfId="0" applyFont="1" applyFill="1" applyBorder="1" applyAlignment="1" applyProtection="1">
      <alignment horizontal="center" vertical="center" textRotation="90" wrapText="1"/>
      <protection/>
    </xf>
    <xf numFmtId="0" fontId="6" fillId="0" borderId="90" xfId="0" applyFont="1" applyFill="1" applyBorder="1" applyAlignment="1" applyProtection="1">
      <alignment horizontal="center" vertical="top"/>
      <protection/>
    </xf>
    <xf numFmtId="0" fontId="6" fillId="0" borderId="91" xfId="0" applyFont="1" applyFill="1" applyBorder="1" applyAlignment="1" applyProtection="1">
      <alignment horizontal="center" vertical="top"/>
      <protection/>
    </xf>
    <xf numFmtId="0" fontId="6" fillId="0" borderId="92" xfId="0" applyFont="1" applyFill="1" applyBorder="1" applyAlignment="1" applyProtection="1">
      <alignment horizontal="center" vertical="top"/>
      <protection/>
    </xf>
    <xf numFmtId="0" fontId="6" fillId="0" borderId="93" xfId="0" applyFont="1" applyFill="1" applyBorder="1" applyAlignment="1" applyProtection="1">
      <alignment horizontal="center" vertical="top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top"/>
      <protection/>
    </xf>
    <xf numFmtId="0" fontId="6" fillId="0" borderId="98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5" fillId="0" borderId="99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8" fillId="0" borderId="100" xfId="0" applyFont="1" applyFill="1" applyBorder="1" applyAlignment="1" applyProtection="1">
      <alignment horizontal="left" vertical="top"/>
      <protection/>
    </xf>
    <xf numFmtId="0" fontId="17" fillId="0" borderId="101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Fill="1" applyBorder="1" applyAlignment="1" applyProtection="1">
      <alignment horizontal="center" vertical="center" textRotation="90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35" xfId="0" applyFont="1" applyFill="1" applyBorder="1" applyAlignment="1" applyProtection="1">
      <alignment horizontal="center" vertical="top" wrapText="1"/>
      <protection/>
    </xf>
    <xf numFmtId="0" fontId="4" fillId="0" borderId="99" xfId="0" applyFont="1" applyFill="1" applyBorder="1" applyAlignment="1" applyProtection="1">
      <alignment horizontal="center" vertical="top" wrapText="1"/>
      <protection/>
    </xf>
    <xf numFmtId="0" fontId="4" fillId="0" borderId="50" xfId="0" applyFont="1" applyFill="1" applyBorder="1" applyAlignment="1" applyProtection="1">
      <alignment horizontal="center" vertical="top" wrapText="1"/>
      <protection/>
    </xf>
    <xf numFmtId="0" fontId="4" fillId="0" borderId="70" xfId="0" applyFont="1" applyFill="1" applyBorder="1" applyAlignment="1" applyProtection="1">
      <alignment horizontal="center" vertical="top" wrapText="1"/>
      <protection/>
    </xf>
    <xf numFmtId="0" fontId="4" fillId="0" borderId="102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4" fillId="0" borderId="103" xfId="0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5" fillId="0" borderId="104" xfId="0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8" fillId="0" borderId="99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2" fillId="33" borderId="31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2" fillId="33" borderId="106" xfId="0" applyFont="1" applyFill="1" applyBorder="1" applyAlignment="1">
      <alignment horizontal="center" vertical="center"/>
    </xf>
    <xf numFmtId="0" fontId="2" fillId="33" borderId="10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3</xdr:col>
      <xdr:colOff>533400</xdr:colOff>
      <xdr:row>4</xdr:row>
      <xdr:rowOff>95250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zoomScale="80" zoomScaleNormal="80" zoomScalePageLayoutView="0" workbookViewId="0" topLeftCell="A1">
      <selection activeCell="AZ17" sqref="AZ17"/>
    </sheetView>
  </sheetViews>
  <sheetFormatPr defaultColWidth="9.140625" defaultRowHeight="12.75"/>
  <cols>
    <col min="1" max="3" width="2.8515625" style="0" customWidth="1"/>
    <col min="4" max="4" width="9.00390625" style="0" customWidth="1"/>
    <col min="5" max="33" width="2.8515625" style="0" customWidth="1"/>
    <col min="34" max="34" width="7.7109375" style="0" customWidth="1"/>
    <col min="35" max="47" width="2.8515625" style="0" customWidth="1"/>
    <col min="48" max="48" width="1.57421875" style="0" customWidth="1"/>
    <col min="49" max="49" width="2.57421875" style="0" customWidth="1"/>
    <col min="50" max="50" width="2.140625" style="0" customWidth="1"/>
    <col min="51" max="51" width="2.7109375" style="0" customWidth="1"/>
    <col min="52" max="52" width="2.28125" style="0" customWidth="1"/>
    <col min="53" max="54" width="2.57421875" style="0" customWidth="1"/>
    <col min="55" max="55" width="2.140625" style="0" customWidth="1"/>
    <col min="56" max="56" width="1.57421875" style="0" customWidth="1"/>
    <col min="57" max="57" width="2.421875" style="0" customWidth="1"/>
    <col min="58" max="58" width="2.00390625" style="0" customWidth="1"/>
    <col min="59" max="59" width="0.9921875" style="0" customWidth="1"/>
    <col min="60" max="60" width="1.7109375" style="0" customWidth="1"/>
    <col min="61" max="61" width="1.57421875" style="0" customWidth="1"/>
    <col min="62" max="62" width="0.85546875" style="0" customWidth="1"/>
  </cols>
  <sheetData>
    <row r="1" spans="1:62" ht="15.7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  <c r="R1" s="232"/>
      <c r="S1" s="232"/>
      <c r="T1" s="232"/>
      <c r="U1" s="232"/>
      <c r="V1" s="232"/>
      <c r="W1" s="232"/>
      <c r="X1" s="232"/>
      <c r="Y1" s="232"/>
      <c r="Z1" s="233" t="s">
        <v>262</v>
      </c>
      <c r="AA1" s="232"/>
      <c r="AB1" s="232"/>
      <c r="AC1" s="232"/>
      <c r="AD1" s="232"/>
      <c r="AE1" s="232"/>
      <c r="AF1" s="232"/>
      <c r="AG1" s="232"/>
      <c r="AH1" s="232"/>
      <c r="AI1" s="234"/>
      <c r="AJ1" s="231"/>
      <c r="AK1" s="231"/>
      <c r="AL1" s="231"/>
      <c r="AM1" s="231"/>
      <c r="AN1" s="231"/>
      <c r="AO1" s="231"/>
      <c r="AP1" s="231"/>
      <c r="AQ1" s="231"/>
      <c r="AR1" s="231"/>
      <c r="AS1" s="235"/>
      <c r="AT1" s="235"/>
      <c r="AU1" s="235"/>
      <c r="AV1" s="235"/>
      <c r="AW1" s="235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</row>
    <row r="2" spans="1:62" ht="15.75">
      <c r="A2" s="231"/>
      <c r="B2" s="231"/>
      <c r="C2" s="231"/>
      <c r="D2" s="236"/>
      <c r="E2" s="237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8" t="s">
        <v>263</v>
      </c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5"/>
      <c r="AV2" s="235"/>
      <c r="AW2" s="235"/>
      <c r="AX2" s="235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</row>
    <row r="3" spans="1:62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8" t="s">
        <v>264</v>
      </c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5"/>
      <c r="AT3" s="235"/>
      <c r="AU3" s="235"/>
      <c r="AV3" s="235"/>
      <c r="AW3" s="235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</row>
    <row r="4" spans="1:62" ht="15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</row>
    <row r="5" spans="1:62" ht="15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</row>
    <row r="6" spans="1:62" ht="15.75">
      <c r="A6" s="239" t="s">
        <v>265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9" t="s">
        <v>266</v>
      </c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</row>
    <row r="7" spans="1:62" ht="15.75">
      <c r="A7" s="240" t="s">
        <v>267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40" t="s">
        <v>268</v>
      </c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</row>
    <row r="8" spans="1:62" ht="15.75">
      <c r="A8" s="231" t="s">
        <v>269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</row>
    <row r="9" spans="1:62" ht="18.75">
      <c r="A9" s="231" t="s">
        <v>270</v>
      </c>
      <c r="B9" s="231"/>
      <c r="C9" s="231"/>
      <c r="D9" s="231"/>
      <c r="E9" s="231"/>
      <c r="F9" s="231"/>
      <c r="G9" s="231"/>
      <c r="H9" s="240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41" t="s">
        <v>271</v>
      </c>
      <c r="AK9" s="231"/>
      <c r="AL9" s="231"/>
      <c r="AM9" s="231"/>
      <c r="AN9" s="231"/>
      <c r="AO9" s="231"/>
      <c r="AP9" s="231"/>
      <c r="AQ9" s="240"/>
      <c r="AR9" s="231"/>
      <c r="AS9" s="231"/>
      <c r="AT9" s="231"/>
      <c r="AU9" s="231"/>
      <c r="AV9" s="231"/>
      <c r="AW9" s="231"/>
      <c r="AX9" s="231"/>
      <c r="AY9" s="231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</row>
    <row r="10" spans="1:62" ht="15.75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</row>
    <row r="11" spans="1:62" ht="15.75">
      <c r="A11" s="242" t="s">
        <v>272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42" t="s">
        <v>297</v>
      </c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</row>
    <row r="12" spans="1:62" ht="15.75">
      <c r="A12" s="244" t="s">
        <v>273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</row>
    <row r="13" spans="1:62" ht="15.75">
      <c r="A13" s="309" t="s">
        <v>274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231"/>
      <c r="AX13" s="231"/>
      <c r="AY13" s="231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</row>
    <row r="14" spans="1:62" ht="15.75">
      <c r="A14" s="310" t="s">
        <v>275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232"/>
      <c r="AX14" s="232"/>
      <c r="AY14" s="232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</row>
    <row r="15" spans="1:62" ht="15.75">
      <c r="A15" s="311" t="s">
        <v>276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232"/>
      <c r="AX15" s="232"/>
      <c r="AY15" s="232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</row>
    <row r="16" spans="1:62" ht="18.75">
      <c r="A16" s="312" t="s">
        <v>277</v>
      </c>
      <c r="B16" s="312"/>
      <c r="C16" s="312"/>
      <c r="D16" s="312"/>
      <c r="E16" s="312"/>
      <c r="F16" s="246"/>
      <c r="G16" s="313" t="s">
        <v>278</v>
      </c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232"/>
      <c r="AX16" s="232"/>
      <c r="AY16" s="232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</row>
    <row r="17" spans="1:62" ht="15.75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247"/>
      <c r="AW17" s="231"/>
      <c r="AX17" s="231"/>
      <c r="AY17" s="231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</row>
    <row r="18" spans="1:62" ht="15.75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315" t="s">
        <v>279</v>
      </c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48"/>
      <c r="AW18" s="232"/>
      <c r="AX18" s="232"/>
      <c r="AY18" s="232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</row>
    <row r="19" spans="1:62" ht="12.7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</row>
    <row r="20" spans="1:62" ht="15.75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 t="s">
        <v>280</v>
      </c>
      <c r="P20" s="250"/>
      <c r="Q20" s="250"/>
      <c r="R20" s="250"/>
      <c r="S20" s="250"/>
      <c r="T20" s="250"/>
      <c r="U20" s="250"/>
      <c r="V20" s="250"/>
      <c r="W20" s="250" t="s">
        <v>281</v>
      </c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</row>
    <row r="21" spans="1:62" ht="15.7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</row>
    <row r="22" spans="1:62" ht="15.7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 t="s">
        <v>282</v>
      </c>
      <c r="P22" s="250"/>
      <c r="Q22" s="250"/>
      <c r="R22" s="250"/>
      <c r="S22" s="250"/>
      <c r="T22" s="250"/>
      <c r="U22" s="250"/>
      <c r="V22" s="250"/>
      <c r="W22" s="250" t="s">
        <v>283</v>
      </c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</row>
    <row r="23" spans="1:62" ht="15.7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</row>
    <row r="24" spans="1:62" ht="15.7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 t="s">
        <v>284</v>
      </c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300" t="s">
        <v>285</v>
      </c>
      <c r="AB24" s="300"/>
      <c r="AC24" s="300"/>
      <c r="AD24" s="300"/>
      <c r="AE24" s="300"/>
      <c r="AF24" s="232" t="s">
        <v>286</v>
      </c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</row>
    <row r="25" spans="1:62" ht="15.7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</row>
    <row r="26" spans="1:62" ht="15.7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301" t="s">
        <v>287</v>
      </c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2" t="s">
        <v>288</v>
      </c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</row>
    <row r="27" spans="1:62" ht="15.7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303" t="s">
        <v>289</v>
      </c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</row>
    <row r="28" spans="1:62" ht="15.75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</row>
    <row r="29" spans="1:62" ht="15.7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 t="s">
        <v>290</v>
      </c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304">
        <v>41771</v>
      </c>
      <c r="AD29" s="305"/>
      <c r="AE29" s="305"/>
      <c r="AF29" s="305"/>
      <c r="AG29" s="305"/>
      <c r="AH29" s="250"/>
      <c r="AI29" s="306" t="s">
        <v>291</v>
      </c>
      <c r="AJ29" s="306"/>
      <c r="AK29" s="305">
        <v>508</v>
      </c>
      <c r="AL29" s="305"/>
      <c r="AM29" s="305"/>
      <c r="AN29" s="305"/>
      <c r="AO29" s="305"/>
      <c r="AP29" s="305"/>
      <c r="AQ29" s="250"/>
      <c r="AR29" s="250"/>
      <c r="AS29" s="250"/>
      <c r="AT29" s="250"/>
      <c r="AU29" s="250"/>
      <c r="AV29" s="250"/>
      <c r="AW29" s="250"/>
      <c r="AX29" s="250"/>
      <c r="AY29" s="250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</row>
    <row r="30" spans="1:62" ht="15.7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</row>
    <row r="31" spans="1:62" ht="15.7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 t="s">
        <v>292</v>
      </c>
      <c r="P31" s="250"/>
      <c r="Q31" s="250"/>
      <c r="R31" s="250"/>
      <c r="S31" s="307" t="s">
        <v>295</v>
      </c>
      <c r="T31" s="307"/>
      <c r="U31" s="307"/>
      <c r="V31" s="307"/>
      <c r="W31" s="307"/>
      <c r="X31" s="307"/>
      <c r="Y31" s="307"/>
      <c r="Z31" s="307"/>
      <c r="AA31" s="250" t="s">
        <v>293</v>
      </c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314" t="s">
        <v>296</v>
      </c>
      <c r="AO31" s="314"/>
      <c r="AP31" s="314"/>
      <c r="AQ31" s="314"/>
      <c r="AR31" s="314"/>
      <c r="AS31" s="250"/>
      <c r="AT31" s="250"/>
      <c r="AU31" s="250"/>
      <c r="AV31" s="250"/>
      <c r="AW31" s="250"/>
      <c r="AX31" s="250"/>
      <c r="AY31" s="250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</row>
  </sheetData>
  <sheetProtection/>
  <mergeCells count="17">
    <mergeCell ref="S31:Z31"/>
    <mergeCell ref="A17:F17"/>
    <mergeCell ref="G17:AU17"/>
    <mergeCell ref="A13:AV13"/>
    <mergeCell ref="A14:AV14"/>
    <mergeCell ref="A15:AV15"/>
    <mergeCell ref="A16:E16"/>
    <mergeCell ref="G16:AV16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tabSelected="1" zoomScale="110" zoomScaleNormal="110" zoomScalePageLayoutView="0" workbookViewId="0" topLeftCell="A1">
      <selection activeCell="BG29" sqref="BG29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2:52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2:52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5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320" t="s">
        <v>116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1" t="s">
        <v>117</v>
      </c>
      <c r="BD4" s="321"/>
      <c r="BE4" s="321"/>
      <c r="BF4" s="321"/>
      <c r="BG4" s="321"/>
      <c r="BH4" s="321"/>
      <c r="BI4" s="321"/>
      <c r="BJ4" s="321"/>
      <c r="BK4" s="321"/>
    </row>
    <row r="5" spans="1:63" ht="12.75" customHeight="1" thickBot="1">
      <c r="A5" s="322" t="s">
        <v>0</v>
      </c>
      <c r="B5" s="323"/>
      <c r="C5" s="318" t="s">
        <v>1</v>
      </c>
      <c r="D5" s="318"/>
      <c r="E5" s="318"/>
      <c r="F5" s="318"/>
      <c r="G5" s="316" t="s">
        <v>2</v>
      </c>
      <c r="H5" s="318" t="s">
        <v>3</v>
      </c>
      <c r="I5" s="318"/>
      <c r="J5" s="318"/>
      <c r="K5" s="316" t="s">
        <v>4</v>
      </c>
      <c r="L5" s="318" t="s">
        <v>5</v>
      </c>
      <c r="M5" s="318"/>
      <c r="N5" s="318"/>
      <c r="O5" s="318"/>
      <c r="P5" s="318" t="s">
        <v>6</v>
      </c>
      <c r="Q5" s="318"/>
      <c r="R5" s="318"/>
      <c r="S5" s="318"/>
      <c r="T5" s="317" t="s">
        <v>7</v>
      </c>
      <c r="U5" s="318" t="s">
        <v>8</v>
      </c>
      <c r="V5" s="318"/>
      <c r="W5" s="318"/>
      <c r="X5" s="316" t="s">
        <v>9</v>
      </c>
      <c r="Y5" s="318" t="s">
        <v>10</v>
      </c>
      <c r="Z5" s="318"/>
      <c r="AA5" s="318"/>
      <c r="AB5" s="316" t="s">
        <v>11</v>
      </c>
      <c r="AC5" s="318" t="s">
        <v>12</v>
      </c>
      <c r="AD5" s="318"/>
      <c r="AE5" s="318"/>
      <c r="AF5" s="318"/>
      <c r="AG5" s="316" t="s">
        <v>13</v>
      </c>
      <c r="AH5" s="318" t="s">
        <v>14</v>
      </c>
      <c r="AI5" s="318"/>
      <c r="AJ5" s="318"/>
      <c r="AK5" s="316" t="s">
        <v>15</v>
      </c>
      <c r="AL5" s="318" t="s">
        <v>16</v>
      </c>
      <c r="AM5" s="318"/>
      <c r="AN5" s="318"/>
      <c r="AO5" s="318"/>
      <c r="AP5" s="318" t="s">
        <v>17</v>
      </c>
      <c r="AQ5" s="318"/>
      <c r="AR5" s="318"/>
      <c r="AS5" s="318"/>
      <c r="AT5" s="316" t="s">
        <v>18</v>
      </c>
      <c r="AU5" s="318" t="s">
        <v>19</v>
      </c>
      <c r="AV5" s="318"/>
      <c r="AW5" s="318"/>
      <c r="AX5" s="316" t="s">
        <v>20</v>
      </c>
      <c r="AY5" s="329" t="s">
        <v>21</v>
      </c>
      <c r="AZ5" s="329"/>
      <c r="BA5" s="329"/>
      <c r="BB5" s="329"/>
      <c r="BC5" s="340" t="s">
        <v>0</v>
      </c>
      <c r="BD5" s="333" t="s">
        <v>22</v>
      </c>
      <c r="BE5" s="319" t="s">
        <v>23</v>
      </c>
      <c r="BF5" s="332" t="s">
        <v>24</v>
      </c>
      <c r="BG5" s="332"/>
      <c r="BH5" s="319" t="s">
        <v>25</v>
      </c>
      <c r="BI5" s="319" t="s">
        <v>26</v>
      </c>
      <c r="BJ5" s="328" t="s">
        <v>27</v>
      </c>
      <c r="BK5" s="319" t="s">
        <v>28</v>
      </c>
    </row>
    <row r="6" spans="1:63" ht="33.75" customHeight="1" thickBot="1">
      <c r="A6" s="324"/>
      <c r="B6" s="325"/>
      <c r="C6" s="318"/>
      <c r="D6" s="318"/>
      <c r="E6" s="318"/>
      <c r="F6" s="318"/>
      <c r="G6" s="316"/>
      <c r="H6" s="318"/>
      <c r="I6" s="318"/>
      <c r="J6" s="318"/>
      <c r="K6" s="316"/>
      <c r="L6" s="318"/>
      <c r="M6" s="318"/>
      <c r="N6" s="318"/>
      <c r="O6" s="318"/>
      <c r="P6" s="318"/>
      <c r="Q6" s="318"/>
      <c r="R6" s="318"/>
      <c r="S6" s="318"/>
      <c r="T6" s="317"/>
      <c r="U6" s="318"/>
      <c r="V6" s="318"/>
      <c r="W6" s="318"/>
      <c r="X6" s="316"/>
      <c r="Y6" s="318"/>
      <c r="Z6" s="318"/>
      <c r="AA6" s="318"/>
      <c r="AB6" s="316"/>
      <c r="AC6" s="318"/>
      <c r="AD6" s="318"/>
      <c r="AE6" s="318"/>
      <c r="AF6" s="318"/>
      <c r="AG6" s="316"/>
      <c r="AH6" s="318"/>
      <c r="AI6" s="318"/>
      <c r="AJ6" s="318"/>
      <c r="AK6" s="316"/>
      <c r="AL6" s="318"/>
      <c r="AM6" s="318"/>
      <c r="AN6" s="318"/>
      <c r="AO6" s="318"/>
      <c r="AP6" s="318"/>
      <c r="AQ6" s="318"/>
      <c r="AR6" s="318"/>
      <c r="AS6" s="318"/>
      <c r="AT6" s="316"/>
      <c r="AU6" s="318"/>
      <c r="AV6" s="318"/>
      <c r="AW6" s="318"/>
      <c r="AX6" s="316"/>
      <c r="AY6" s="329"/>
      <c r="AZ6" s="329"/>
      <c r="BA6" s="329"/>
      <c r="BB6" s="329"/>
      <c r="BC6" s="340"/>
      <c r="BD6" s="333"/>
      <c r="BE6" s="319"/>
      <c r="BF6" s="332"/>
      <c r="BG6" s="332"/>
      <c r="BH6" s="319"/>
      <c r="BI6" s="319"/>
      <c r="BJ6" s="328"/>
      <c r="BK6" s="319"/>
    </row>
    <row r="7" spans="1:63" ht="12.75" customHeight="1" thickBot="1">
      <c r="A7" s="324"/>
      <c r="B7" s="325"/>
      <c r="C7" s="4"/>
      <c r="D7" s="4"/>
      <c r="E7" s="4"/>
      <c r="F7" s="5"/>
      <c r="G7" s="316"/>
      <c r="H7" s="4"/>
      <c r="I7" s="4"/>
      <c r="J7" s="5"/>
      <c r="K7" s="316"/>
      <c r="L7" s="4"/>
      <c r="M7" s="4"/>
      <c r="N7" s="4"/>
      <c r="O7" s="4"/>
      <c r="P7" s="4"/>
      <c r="Q7" s="4"/>
      <c r="R7" s="4"/>
      <c r="S7" s="5"/>
      <c r="T7" s="317"/>
      <c r="U7" s="4"/>
      <c r="V7" s="4"/>
      <c r="W7" s="5"/>
      <c r="X7" s="316"/>
      <c r="Y7" s="4"/>
      <c r="Z7" s="4"/>
      <c r="AA7" s="5"/>
      <c r="AB7" s="316"/>
      <c r="AC7" s="4"/>
      <c r="AD7" s="4"/>
      <c r="AE7" s="4"/>
      <c r="AF7" s="5"/>
      <c r="AG7" s="316"/>
      <c r="AH7" s="4"/>
      <c r="AI7" s="4"/>
      <c r="AJ7" s="5"/>
      <c r="AK7" s="316"/>
      <c r="AL7" s="4"/>
      <c r="AM7" s="4"/>
      <c r="AN7" s="4"/>
      <c r="AO7" s="4"/>
      <c r="AP7" s="4"/>
      <c r="AQ7" s="4"/>
      <c r="AR7" s="4"/>
      <c r="AS7" s="5"/>
      <c r="AT7" s="316"/>
      <c r="AU7" s="4"/>
      <c r="AV7" s="4"/>
      <c r="AW7" s="5"/>
      <c r="AX7" s="316"/>
      <c r="AY7" s="4"/>
      <c r="AZ7" s="4"/>
      <c r="BA7" s="4"/>
      <c r="BB7" s="6"/>
      <c r="BC7" s="340"/>
      <c r="BD7" s="333"/>
      <c r="BE7" s="319"/>
      <c r="BF7" s="330" t="s">
        <v>29</v>
      </c>
      <c r="BG7" s="331" t="s">
        <v>30</v>
      </c>
      <c r="BH7" s="319"/>
      <c r="BI7" s="319"/>
      <c r="BJ7" s="328"/>
      <c r="BK7" s="319"/>
    </row>
    <row r="8" spans="1:63" ht="12.75" customHeight="1" thickBot="1">
      <c r="A8" s="324"/>
      <c r="B8" s="325"/>
      <c r="C8" s="7"/>
      <c r="D8" s="7"/>
      <c r="E8" s="7"/>
      <c r="F8" s="8"/>
      <c r="G8" s="316"/>
      <c r="H8" s="7"/>
      <c r="I8" s="7"/>
      <c r="J8" s="8"/>
      <c r="K8" s="316"/>
      <c r="L8" s="7"/>
      <c r="M8" s="7"/>
      <c r="N8" s="7"/>
      <c r="O8" s="7"/>
      <c r="P8" s="7"/>
      <c r="Q8" s="7"/>
      <c r="R8" s="7"/>
      <c r="S8" s="8"/>
      <c r="T8" s="317"/>
      <c r="U8" s="7"/>
      <c r="V8" s="7"/>
      <c r="W8" s="8"/>
      <c r="X8" s="316"/>
      <c r="Y8" s="7"/>
      <c r="Z8" s="7"/>
      <c r="AA8" s="8"/>
      <c r="AB8" s="316"/>
      <c r="AC8" s="7"/>
      <c r="AD8" s="7"/>
      <c r="AE8" s="7"/>
      <c r="AF8" s="8"/>
      <c r="AG8" s="316"/>
      <c r="AH8" s="7"/>
      <c r="AI8" s="7"/>
      <c r="AJ8" s="8"/>
      <c r="AK8" s="316"/>
      <c r="AL8" s="7"/>
      <c r="AM8" s="7"/>
      <c r="AN8" s="7"/>
      <c r="AO8" s="7"/>
      <c r="AP8" s="7"/>
      <c r="AQ8" s="7"/>
      <c r="AR8" s="7"/>
      <c r="AS8" s="8"/>
      <c r="AT8" s="316"/>
      <c r="AU8" s="7"/>
      <c r="AV8" s="7"/>
      <c r="AW8" s="8"/>
      <c r="AX8" s="316"/>
      <c r="AY8" s="7"/>
      <c r="AZ8" s="7"/>
      <c r="BA8" s="7"/>
      <c r="BB8" s="6"/>
      <c r="BC8" s="340"/>
      <c r="BD8" s="333"/>
      <c r="BE8" s="319"/>
      <c r="BF8" s="330"/>
      <c r="BG8" s="331"/>
      <c r="BH8" s="319"/>
      <c r="BI8" s="319"/>
      <c r="BJ8" s="328"/>
      <c r="BK8" s="319"/>
    </row>
    <row r="9" spans="1:63" ht="12.75" customHeight="1" thickBot="1">
      <c r="A9" s="324"/>
      <c r="B9" s="325"/>
      <c r="C9" s="7">
        <v>1</v>
      </c>
      <c r="D9" s="7">
        <v>8</v>
      </c>
      <c r="E9" s="7">
        <v>15</v>
      </c>
      <c r="F9" s="7">
        <v>22</v>
      </c>
      <c r="G9" s="316"/>
      <c r="H9" s="7">
        <v>6</v>
      </c>
      <c r="I9" s="7">
        <v>13</v>
      </c>
      <c r="J9" s="7">
        <v>20</v>
      </c>
      <c r="K9" s="316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317"/>
      <c r="U9" s="7">
        <v>5</v>
      </c>
      <c r="V9" s="7">
        <v>12</v>
      </c>
      <c r="W9" s="7">
        <v>19</v>
      </c>
      <c r="X9" s="316"/>
      <c r="Y9" s="7">
        <v>2</v>
      </c>
      <c r="Z9" s="7">
        <v>9</v>
      </c>
      <c r="AA9" s="7">
        <v>16</v>
      </c>
      <c r="AB9" s="316"/>
      <c r="AC9" s="7">
        <v>2</v>
      </c>
      <c r="AD9" s="7">
        <v>9</v>
      </c>
      <c r="AE9" s="7">
        <v>16</v>
      </c>
      <c r="AF9" s="7">
        <v>23</v>
      </c>
      <c r="AG9" s="316"/>
      <c r="AH9" s="7">
        <v>6</v>
      </c>
      <c r="AI9" s="7">
        <v>13</v>
      </c>
      <c r="AJ9" s="7">
        <v>20</v>
      </c>
      <c r="AK9" s="316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316"/>
      <c r="AU9" s="7">
        <v>6</v>
      </c>
      <c r="AV9" s="7">
        <v>13</v>
      </c>
      <c r="AW9" s="7">
        <v>20</v>
      </c>
      <c r="AX9" s="316"/>
      <c r="AY9" s="7">
        <v>3</v>
      </c>
      <c r="AZ9" s="7">
        <v>10</v>
      </c>
      <c r="BA9" s="7">
        <v>17</v>
      </c>
      <c r="BB9" s="9">
        <v>24</v>
      </c>
      <c r="BC9" s="340"/>
      <c r="BD9" s="333"/>
      <c r="BE9" s="319"/>
      <c r="BF9" s="330"/>
      <c r="BG9" s="331"/>
      <c r="BH9" s="319"/>
      <c r="BI9" s="319"/>
      <c r="BJ9" s="328"/>
      <c r="BK9" s="319"/>
    </row>
    <row r="10" spans="1:63" ht="12.75" customHeight="1" thickBot="1">
      <c r="A10" s="324"/>
      <c r="B10" s="325"/>
      <c r="C10" s="7">
        <v>7</v>
      </c>
      <c r="D10" s="7">
        <v>14</v>
      </c>
      <c r="E10" s="7">
        <v>21</v>
      </c>
      <c r="F10" s="7">
        <v>28</v>
      </c>
      <c r="G10" s="316"/>
      <c r="H10" s="7">
        <v>12</v>
      </c>
      <c r="I10" s="7">
        <v>19</v>
      </c>
      <c r="J10" s="7">
        <v>26</v>
      </c>
      <c r="K10" s="316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317"/>
      <c r="U10" s="7">
        <v>11</v>
      </c>
      <c r="V10" s="7">
        <v>18</v>
      </c>
      <c r="W10" s="7">
        <v>25</v>
      </c>
      <c r="X10" s="316"/>
      <c r="Y10" s="7">
        <v>8</v>
      </c>
      <c r="Z10" s="7">
        <v>15</v>
      </c>
      <c r="AA10" s="7">
        <v>22</v>
      </c>
      <c r="AB10" s="316"/>
      <c r="AC10" s="7">
        <v>8</v>
      </c>
      <c r="AD10" s="7">
        <v>15</v>
      </c>
      <c r="AE10" s="7">
        <v>22</v>
      </c>
      <c r="AF10" s="7">
        <v>29</v>
      </c>
      <c r="AG10" s="316"/>
      <c r="AH10" s="7">
        <v>12</v>
      </c>
      <c r="AI10" s="7">
        <v>19</v>
      </c>
      <c r="AJ10" s="7">
        <v>26</v>
      </c>
      <c r="AK10" s="316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316"/>
      <c r="AU10" s="7">
        <v>12</v>
      </c>
      <c r="AV10" s="7">
        <v>19</v>
      </c>
      <c r="AW10" s="7">
        <v>26</v>
      </c>
      <c r="AX10" s="316"/>
      <c r="AY10" s="7">
        <v>9</v>
      </c>
      <c r="AZ10" s="7">
        <v>16</v>
      </c>
      <c r="BA10" s="7">
        <v>23</v>
      </c>
      <c r="BB10" s="9">
        <v>31</v>
      </c>
      <c r="BC10" s="340"/>
      <c r="BD10" s="333"/>
      <c r="BE10" s="319"/>
      <c r="BF10" s="330"/>
      <c r="BG10" s="331"/>
      <c r="BH10" s="319"/>
      <c r="BI10" s="319"/>
      <c r="BJ10" s="328"/>
      <c r="BK10" s="319"/>
    </row>
    <row r="11" spans="1:63" ht="12.75" customHeight="1" thickBot="1">
      <c r="A11" s="324"/>
      <c r="B11" s="325"/>
      <c r="C11" s="7"/>
      <c r="D11" s="7"/>
      <c r="E11" s="7"/>
      <c r="F11" s="7"/>
      <c r="G11" s="316"/>
      <c r="H11" s="7"/>
      <c r="I11" s="7"/>
      <c r="J11" s="7"/>
      <c r="K11" s="316"/>
      <c r="L11" s="7"/>
      <c r="M11" s="7"/>
      <c r="N11" s="7"/>
      <c r="O11" s="7"/>
      <c r="P11" s="7"/>
      <c r="Q11" s="7"/>
      <c r="R11" s="7"/>
      <c r="S11" s="7"/>
      <c r="T11" s="317"/>
      <c r="U11" s="7"/>
      <c r="V11" s="7"/>
      <c r="W11" s="7"/>
      <c r="X11" s="316"/>
      <c r="Y11" s="7"/>
      <c r="Z11" s="7"/>
      <c r="AA11" s="7"/>
      <c r="AB11" s="316"/>
      <c r="AC11" s="7"/>
      <c r="AD11" s="7"/>
      <c r="AE11" s="7"/>
      <c r="AF11" s="7"/>
      <c r="AG11" s="316"/>
      <c r="AH11" s="7"/>
      <c r="AI11" s="7"/>
      <c r="AJ11" s="7"/>
      <c r="AK11" s="316"/>
      <c r="AL11" s="7"/>
      <c r="AM11" s="7"/>
      <c r="AN11" s="7"/>
      <c r="AO11" s="7"/>
      <c r="AP11" s="7"/>
      <c r="AQ11" s="7"/>
      <c r="AR11" s="7"/>
      <c r="AS11" s="7"/>
      <c r="AT11" s="316"/>
      <c r="AU11" s="7"/>
      <c r="AV11" s="7"/>
      <c r="AW11" s="7"/>
      <c r="AX11" s="316"/>
      <c r="AY11" s="7"/>
      <c r="AZ11" s="7"/>
      <c r="BA11" s="7"/>
      <c r="BB11" s="9"/>
      <c r="BC11" s="340"/>
      <c r="BD11" s="333"/>
      <c r="BE11" s="319"/>
      <c r="BF11" s="330"/>
      <c r="BG11" s="331"/>
      <c r="BH11" s="319"/>
      <c r="BI11" s="319"/>
      <c r="BJ11" s="328"/>
      <c r="BK11" s="319"/>
    </row>
    <row r="12" spans="1:63" ht="12.75" customHeight="1" thickBot="1">
      <c r="A12" s="324"/>
      <c r="B12" s="325"/>
      <c r="C12" s="7"/>
      <c r="D12" s="7"/>
      <c r="E12" s="7"/>
      <c r="F12" s="7"/>
      <c r="G12" s="316"/>
      <c r="H12" s="7"/>
      <c r="I12" s="7"/>
      <c r="J12" s="7"/>
      <c r="K12" s="316"/>
      <c r="L12" s="7"/>
      <c r="M12" s="7"/>
      <c r="N12" s="7"/>
      <c r="O12" s="7"/>
      <c r="P12" s="7"/>
      <c r="Q12" s="7"/>
      <c r="R12" s="7"/>
      <c r="S12" s="7"/>
      <c r="T12" s="317"/>
      <c r="U12" s="7"/>
      <c r="V12" s="7"/>
      <c r="W12" s="7"/>
      <c r="X12" s="316"/>
      <c r="Y12" s="7"/>
      <c r="Z12" s="7"/>
      <c r="AA12" s="7"/>
      <c r="AB12" s="316"/>
      <c r="AC12" s="7"/>
      <c r="AD12" s="7"/>
      <c r="AE12" s="7"/>
      <c r="AF12" s="7"/>
      <c r="AG12" s="316"/>
      <c r="AH12" s="7"/>
      <c r="AI12" s="7"/>
      <c r="AJ12" s="7"/>
      <c r="AK12" s="316"/>
      <c r="AL12" s="7"/>
      <c r="AM12" s="7"/>
      <c r="AN12" s="7"/>
      <c r="AO12" s="7"/>
      <c r="AP12" s="7"/>
      <c r="AQ12" s="7"/>
      <c r="AR12" s="7"/>
      <c r="AS12" s="7"/>
      <c r="AT12" s="316"/>
      <c r="AU12" s="7"/>
      <c r="AV12" s="7"/>
      <c r="AW12" s="7"/>
      <c r="AX12" s="316"/>
      <c r="AY12" s="7"/>
      <c r="AZ12" s="7"/>
      <c r="BA12" s="7"/>
      <c r="BB12" s="9"/>
      <c r="BC12" s="340"/>
      <c r="BD12" s="333"/>
      <c r="BE12" s="319"/>
      <c r="BF12" s="330"/>
      <c r="BG12" s="331"/>
      <c r="BH12" s="319"/>
      <c r="BI12" s="319"/>
      <c r="BJ12" s="328"/>
      <c r="BK12" s="319"/>
    </row>
    <row r="13" spans="1:63" ht="12.75" customHeight="1" thickBot="1">
      <c r="A13" s="324"/>
      <c r="B13" s="325"/>
      <c r="C13" s="7"/>
      <c r="D13" s="7"/>
      <c r="E13" s="7"/>
      <c r="F13" s="7"/>
      <c r="G13" s="316"/>
      <c r="H13" s="7"/>
      <c r="I13" s="7"/>
      <c r="J13" s="7"/>
      <c r="K13" s="316"/>
      <c r="L13" s="7"/>
      <c r="M13" s="7"/>
      <c r="N13" s="7"/>
      <c r="O13" s="7"/>
      <c r="P13" s="7"/>
      <c r="Q13" s="7"/>
      <c r="R13" s="7"/>
      <c r="S13" s="7"/>
      <c r="T13" s="317"/>
      <c r="U13" s="7"/>
      <c r="V13" s="7"/>
      <c r="W13" s="7"/>
      <c r="X13" s="316"/>
      <c r="Y13" s="7"/>
      <c r="Z13" s="7"/>
      <c r="AA13" s="7"/>
      <c r="AB13" s="316"/>
      <c r="AC13" s="7"/>
      <c r="AD13" s="7"/>
      <c r="AE13" s="7"/>
      <c r="AF13" s="7"/>
      <c r="AG13" s="316"/>
      <c r="AH13" s="7"/>
      <c r="AI13" s="7"/>
      <c r="AJ13" s="7"/>
      <c r="AK13" s="316"/>
      <c r="AL13" s="7"/>
      <c r="AM13" s="7"/>
      <c r="AN13" s="7"/>
      <c r="AO13" s="7"/>
      <c r="AP13" s="7"/>
      <c r="AQ13" s="7"/>
      <c r="AR13" s="7"/>
      <c r="AS13" s="7"/>
      <c r="AT13" s="316"/>
      <c r="AU13" s="7"/>
      <c r="AV13" s="7"/>
      <c r="AW13" s="7"/>
      <c r="AX13" s="316"/>
      <c r="AY13" s="7"/>
      <c r="AZ13" s="7"/>
      <c r="BA13" s="7"/>
      <c r="BB13" s="9"/>
      <c r="BC13" s="340"/>
      <c r="BD13" s="333"/>
      <c r="BE13" s="319"/>
      <c r="BF13" s="330"/>
      <c r="BG13" s="331"/>
      <c r="BH13" s="319"/>
      <c r="BI13" s="319"/>
      <c r="BJ13" s="328"/>
      <c r="BK13" s="319"/>
    </row>
    <row r="14" spans="1:63" ht="22.5" customHeight="1" thickBot="1">
      <c r="A14" s="326"/>
      <c r="B14" s="327"/>
      <c r="C14" s="7"/>
      <c r="D14" s="7"/>
      <c r="E14" s="7"/>
      <c r="F14" s="7"/>
      <c r="G14" s="317"/>
      <c r="H14" s="7"/>
      <c r="I14" s="7"/>
      <c r="J14" s="7"/>
      <c r="K14" s="317"/>
      <c r="L14" s="7"/>
      <c r="M14" s="7"/>
      <c r="N14" s="7"/>
      <c r="O14" s="7"/>
      <c r="P14" s="7"/>
      <c r="Q14" s="7"/>
      <c r="R14" s="7"/>
      <c r="S14" s="7"/>
      <c r="T14" s="317"/>
      <c r="U14" s="7"/>
      <c r="V14" s="7"/>
      <c r="W14" s="7"/>
      <c r="X14" s="317"/>
      <c r="Y14" s="7"/>
      <c r="Z14" s="7"/>
      <c r="AA14" s="7"/>
      <c r="AB14" s="317"/>
      <c r="AC14" s="7"/>
      <c r="AD14" s="7"/>
      <c r="AE14" s="7"/>
      <c r="AF14" s="7"/>
      <c r="AG14" s="317"/>
      <c r="AH14" s="7"/>
      <c r="AI14" s="7"/>
      <c r="AJ14" s="7"/>
      <c r="AK14" s="317"/>
      <c r="AL14" s="7"/>
      <c r="AM14" s="7"/>
      <c r="AN14" s="7"/>
      <c r="AO14" s="7"/>
      <c r="AP14" s="7"/>
      <c r="AQ14" s="7"/>
      <c r="AR14" s="7"/>
      <c r="AS14" s="7"/>
      <c r="AT14" s="317"/>
      <c r="AU14" s="7"/>
      <c r="AV14" s="7"/>
      <c r="AW14" s="7"/>
      <c r="AX14" s="317"/>
      <c r="AY14" s="7"/>
      <c r="AZ14" s="7"/>
      <c r="BA14" s="7"/>
      <c r="BB14" s="9"/>
      <c r="BC14" s="340"/>
      <c r="BD14" s="333"/>
      <c r="BE14" s="319"/>
      <c r="BF14" s="330"/>
      <c r="BG14" s="331"/>
      <c r="BH14" s="319"/>
      <c r="BI14" s="319"/>
      <c r="BJ14" s="328"/>
      <c r="BK14" s="319"/>
    </row>
    <row r="15" spans="1:63" ht="12.75" customHeight="1">
      <c r="A15" s="343">
        <v>1</v>
      </c>
      <c r="B15" s="344"/>
      <c r="C15" s="58"/>
      <c r="D15" s="58"/>
      <c r="E15" s="58"/>
      <c r="F15" s="58"/>
      <c r="G15" s="58"/>
      <c r="H15" s="59">
        <v>17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 t="s">
        <v>31</v>
      </c>
      <c r="U15" s="59" t="s">
        <v>31</v>
      </c>
      <c r="V15" s="59"/>
      <c r="W15" s="59"/>
      <c r="X15" s="59"/>
      <c r="Y15" s="59"/>
      <c r="Z15" s="59"/>
      <c r="AA15" s="59">
        <v>22</v>
      </c>
      <c r="AB15" s="6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1" t="s">
        <v>32</v>
      </c>
      <c r="AS15" s="61" t="s">
        <v>32</v>
      </c>
      <c r="AT15" s="59" t="s">
        <v>31</v>
      </c>
      <c r="AU15" s="59" t="s">
        <v>31</v>
      </c>
      <c r="AV15" s="59" t="s">
        <v>31</v>
      </c>
      <c r="AW15" s="59" t="s">
        <v>31</v>
      </c>
      <c r="AX15" s="59" t="s">
        <v>31</v>
      </c>
      <c r="AY15" s="59" t="s">
        <v>31</v>
      </c>
      <c r="AZ15" s="59" t="s">
        <v>31</v>
      </c>
      <c r="BA15" s="59" t="s">
        <v>31</v>
      </c>
      <c r="BB15" s="62" t="s">
        <v>31</v>
      </c>
      <c r="BC15" s="57">
        <v>1</v>
      </c>
      <c r="BD15" s="78">
        <v>39</v>
      </c>
      <c r="BE15" s="78"/>
      <c r="BF15" s="78"/>
      <c r="BG15" s="78"/>
      <c r="BH15" s="78">
        <v>2</v>
      </c>
      <c r="BI15" s="78"/>
      <c r="BJ15" s="80">
        <v>11</v>
      </c>
      <c r="BK15" s="81">
        <v>52</v>
      </c>
    </row>
    <row r="16" spans="1:63" ht="12.75" customHeight="1">
      <c r="A16" s="334">
        <v>2</v>
      </c>
      <c r="B16" s="335"/>
      <c r="C16" s="10"/>
      <c r="D16" s="10"/>
      <c r="E16" s="10"/>
      <c r="F16" s="10"/>
      <c r="G16" s="53"/>
      <c r="H16" s="54">
        <v>17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 t="s">
        <v>31</v>
      </c>
      <c r="U16" s="54" t="s">
        <v>31</v>
      </c>
      <c r="V16" s="54"/>
      <c r="W16" s="54"/>
      <c r="X16" s="54"/>
      <c r="Y16" s="54"/>
      <c r="Z16" s="54"/>
      <c r="AA16" s="54">
        <v>19</v>
      </c>
      <c r="AB16" s="55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6"/>
      <c r="AN16" s="54"/>
      <c r="AO16" s="54">
        <v>0</v>
      </c>
      <c r="AP16" s="54">
        <v>0</v>
      </c>
      <c r="AQ16" s="54">
        <v>8</v>
      </c>
      <c r="AR16" s="54">
        <v>8</v>
      </c>
      <c r="AS16" s="54" t="s">
        <v>32</v>
      </c>
      <c r="AT16" s="54" t="s">
        <v>31</v>
      </c>
      <c r="AU16" s="54" t="s">
        <v>31</v>
      </c>
      <c r="AV16" s="54" t="s">
        <v>31</v>
      </c>
      <c r="AW16" s="54" t="s">
        <v>31</v>
      </c>
      <c r="AX16" s="54" t="s">
        <v>31</v>
      </c>
      <c r="AY16" s="54" t="s">
        <v>31</v>
      </c>
      <c r="AZ16" s="54" t="s">
        <v>31</v>
      </c>
      <c r="BA16" s="54" t="s">
        <v>31</v>
      </c>
      <c r="BB16" s="63" t="s">
        <v>31</v>
      </c>
      <c r="BC16" s="74">
        <v>2</v>
      </c>
      <c r="BD16" s="75">
        <v>36</v>
      </c>
      <c r="BE16" s="75">
        <v>2</v>
      </c>
      <c r="BF16" s="75">
        <v>2</v>
      </c>
      <c r="BG16" s="75"/>
      <c r="BH16" s="75">
        <v>1</v>
      </c>
      <c r="BI16" s="75"/>
      <c r="BJ16" s="75">
        <v>11</v>
      </c>
      <c r="BK16" s="75">
        <v>52</v>
      </c>
    </row>
    <row r="17" spans="1:63" ht="12.75" customHeight="1" thickBot="1">
      <c r="A17" s="336">
        <v>3</v>
      </c>
      <c r="B17" s="337"/>
      <c r="C17" s="64"/>
      <c r="D17" s="64"/>
      <c r="E17" s="64"/>
      <c r="F17" s="64"/>
      <c r="G17" s="65"/>
      <c r="H17" s="66">
        <v>16</v>
      </c>
      <c r="I17" s="66"/>
      <c r="J17" s="66"/>
      <c r="K17" s="66"/>
      <c r="L17" s="66"/>
      <c r="M17" s="66"/>
      <c r="N17" s="66"/>
      <c r="O17" s="66"/>
      <c r="P17" s="66"/>
      <c r="Q17" s="67"/>
      <c r="R17" s="68"/>
      <c r="S17" s="68" t="s">
        <v>32</v>
      </c>
      <c r="T17" s="66" t="s">
        <v>31</v>
      </c>
      <c r="U17" s="66" t="s">
        <v>31</v>
      </c>
      <c r="V17" s="66"/>
      <c r="W17" s="66"/>
      <c r="X17" s="66"/>
      <c r="Y17" s="66"/>
      <c r="Z17" s="67"/>
      <c r="AA17" s="66">
        <v>9</v>
      </c>
      <c r="AB17" s="68"/>
      <c r="AC17" s="68"/>
      <c r="AD17" s="68"/>
      <c r="AE17" s="66">
        <v>0</v>
      </c>
      <c r="AF17" s="66">
        <v>0</v>
      </c>
      <c r="AG17" s="66">
        <v>8</v>
      </c>
      <c r="AH17" s="66">
        <v>8</v>
      </c>
      <c r="AI17" s="66" t="s">
        <v>32</v>
      </c>
      <c r="AJ17" s="66" t="s">
        <v>238</v>
      </c>
      <c r="AK17" s="66" t="s">
        <v>238</v>
      </c>
      <c r="AL17" s="66" t="s">
        <v>238</v>
      </c>
      <c r="AM17" s="66" t="s">
        <v>238</v>
      </c>
      <c r="AN17" s="66" t="s">
        <v>34</v>
      </c>
      <c r="AO17" s="66" t="s">
        <v>34</v>
      </c>
      <c r="AP17" s="66" t="s">
        <v>34</v>
      </c>
      <c r="AQ17" s="66" t="s">
        <v>34</v>
      </c>
      <c r="AR17" s="66" t="s">
        <v>34</v>
      </c>
      <c r="AS17" s="66" t="s">
        <v>34</v>
      </c>
      <c r="AT17" s="66"/>
      <c r="AU17" s="66"/>
      <c r="AV17" s="66"/>
      <c r="AW17" s="66"/>
      <c r="AX17" s="66"/>
      <c r="AY17" s="66"/>
      <c r="AZ17" s="66"/>
      <c r="BA17" s="66"/>
      <c r="BB17" s="70"/>
      <c r="BC17" s="71">
        <v>3</v>
      </c>
      <c r="BD17" s="81">
        <v>25</v>
      </c>
      <c r="BE17" s="11">
        <v>2</v>
      </c>
      <c r="BF17" s="11">
        <v>2</v>
      </c>
      <c r="BG17" s="11">
        <v>4</v>
      </c>
      <c r="BH17" s="11">
        <v>2</v>
      </c>
      <c r="BI17" s="11">
        <v>6</v>
      </c>
      <c r="BJ17" s="79">
        <v>2</v>
      </c>
      <c r="BK17" s="87">
        <v>43</v>
      </c>
    </row>
    <row r="18" spans="2:63" ht="12.75" customHeight="1" thickBot="1">
      <c r="B18" s="2"/>
      <c r="BB18" s="338" t="s">
        <v>35</v>
      </c>
      <c r="BC18" s="339"/>
      <c r="BD18" s="72">
        <v>100</v>
      </c>
      <c r="BE18" s="69">
        <v>4</v>
      </c>
      <c r="BF18" s="12">
        <v>4</v>
      </c>
      <c r="BG18" s="12">
        <v>4</v>
      </c>
      <c r="BH18" s="12">
        <v>5</v>
      </c>
      <c r="BI18" s="12">
        <v>6</v>
      </c>
      <c r="BJ18" s="13">
        <v>24</v>
      </c>
      <c r="BK18" s="87">
        <v>147</v>
      </c>
    </row>
    <row r="19" spans="1:63" ht="12.75" customHeight="1">
      <c r="A19" s="341" t="s">
        <v>36</v>
      </c>
      <c r="B19" s="341"/>
      <c r="C19" s="341"/>
      <c r="D19" s="341"/>
      <c r="E19" s="341"/>
      <c r="F19" s="341"/>
      <c r="G19" s="14"/>
      <c r="H19" s="341" t="s">
        <v>37</v>
      </c>
      <c r="I19" s="341"/>
      <c r="J19" s="341"/>
      <c r="K19" s="341"/>
      <c r="L19" s="341"/>
      <c r="M19" s="341"/>
      <c r="N19" s="341"/>
      <c r="O19" s="14"/>
      <c r="P19" s="341" t="s">
        <v>38</v>
      </c>
      <c r="Q19" s="341"/>
      <c r="R19" s="341"/>
      <c r="S19" s="341"/>
      <c r="T19" s="341"/>
      <c r="U19" s="341"/>
      <c r="V19" s="341"/>
      <c r="W19" s="15"/>
      <c r="X19" s="341" t="s">
        <v>39</v>
      </c>
      <c r="Y19" s="341"/>
      <c r="Z19" s="341"/>
      <c r="AA19" s="341"/>
      <c r="AB19" s="341"/>
      <c r="AC19" s="341"/>
      <c r="AD19" s="341"/>
      <c r="AE19" s="14"/>
      <c r="AF19" s="341" t="s">
        <v>40</v>
      </c>
      <c r="AG19" s="341"/>
      <c r="AH19" s="341"/>
      <c r="AI19" s="341"/>
      <c r="AJ19" s="341"/>
      <c r="AK19" s="341"/>
      <c r="AL19" s="341"/>
      <c r="AM19" s="14"/>
      <c r="AN19" s="341" t="s">
        <v>41</v>
      </c>
      <c r="AO19" s="341"/>
      <c r="AP19" s="341"/>
      <c r="AQ19" s="341"/>
      <c r="AR19" s="341"/>
      <c r="AS19" s="341"/>
      <c r="AT19" s="341"/>
      <c r="AU19" s="14"/>
      <c r="AV19" s="341" t="s">
        <v>42</v>
      </c>
      <c r="AW19" s="341"/>
      <c r="AX19" s="341"/>
      <c r="AY19" s="341"/>
      <c r="AZ19" s="341"/>
      <c r="BA19" s="341"/>
      <c r="BB19" s="341"/>
      <c r="BD19" s="341" t="s">
        <v>27</v>
      </c>
      <c r="BE19" s="341"/>
      <c r="BF19" s="341"/>
      <c r="BG19" s="253"/>
      <c r="BH19" s="253"/>
      <c r="BI19" s="253"/>
      <c r="BJ19" s="253"/>
      <c r="BK19" s="14"/>
    </row>
    <row r="20" spans="1:63" ht="12.75" customHeight="1">
      <c r="A20" s="341"/>
      <c r="B20" s="341"/>
      <c r="C20" s="341"/>
      <c r="D20" s="341"/>
      <c r="E20" s="341"/>
      <c r="F20" s="341"/>
      <c r="G20" s="14"/>
      <c r="H20" s="341"/>
      <c r="I20" s="341"/>
      <c r="J20" s="341"/>
      <c r="K20" s="341"/>
      <c r="L20" s="341"/>
      <c r="M20" s="341"/>
      <c r="N20" s="341"/>
      <c r="O20" s="14"/>
      <c r="P20" s="341"/>
      <c r="Q20" s="341"/>
      <c r="R20" s="341"/>
      <c r="S20" s="341"/>
      <c r="T20" s="341"/>
      <c r="U20" s="341"/>
      <c r="V20" s="341"/>
      <c r="W20" s="15"/>
      <c r="X20" s="341"/>
      <c r="Y20" s="341"/>
      <c r="Z20" s="341"/>
      <c r="AA20" s="341"/>
      <c r="AB20" s="341"/>
      <c r="AC20" s="341"/>
      <c r="AD20" s="341"/>
      <c r="AE20" s="14"/>
      <c r="AF20" s="341"/>
      <c r="AG20" s="341"/>
      <c r="AH20" s="341"/>
      <c r="AI20" s="341"/>
      <c r="AJ20" s="341"/>
      <c r="AK20" s="341"/>
      <c r="AL20" s="341"/>
      <c r="AM20" s="14"/>
      <c r="AN20" s="341"/>
      <c r="AO20" s="341"/>
      <c r="AP20" s="341"/>
      <c r="AQ20" s="341"/>
      <c r="AR20" s="341"/>
      <c r="AS20" s="341"/>
      <c r="AT20" s="341"/>
      <c r="AU20" s="14"/>
      <c r="AV20" s="341"/>
      <c r="AW20" s="341"/>
      <c r="AX20" s="341"/>
      <c r="AY20" s="341"/>
      <c r="AZ20" s="341"/>
      <c r="BA20" s="341"/>
      <c r="BB20" s="341"/>
      <c r="BD20" s="341"/>
      <c r="BE20" s="341"/>
      <c r="BF20" s="341"/>
      <c r="BG20" s="37"/>
      <c r="BH20" s="37"/>
      <c r="BI20" s="37"/>
      <c r="BJ20" s="37"/>
      <c r="BK20" s="14"/>
    </row>
    <row r="21" spans="1:63" ht="12.75" customHeight="1">
      <c r="A21" s="341"/>
      <c r="B21" s="341"/>
      <c r="C21" s="341"/>
      <c r="D21" s="341"/>
      <c r="E21" s="341"/>
      <c r="F21" s="341"/>
      <c r="G21" s="14"/>
      <c r="H21" s="341"/>
      <c r="I21" s="341"/>
      <c r="J21" s="341"/>
      <c r="K21" s="341"/>
      <c r="L21" s="341"/>
      <c r="M21" s="341"/>
      <c r="N21" s="341"/>
      <c r="O21" s="14"/>
      <c r="P21" s="341"/>
      <c r="Q21" s="341"/>
      <c r="R21" s="341"/>
      <c r="S21" s="341"/>
      <c r="T21" s="341"/>
      <c r="U21" s="341"/>
      <c r="V21" s="341"/>
      <c r="W21" s="15"/>
      <c r="X21" s="341"/>
      <c r="Y21" s="341"/>
      <c r="Z21" s="341"/>
      <c r="AA21" s="341"/>
      <c r="AB21" s="341"/>
      <c r="AC21" s="341"/>
      <c r="AD21" s="341"/>
      <c r="AE21" s="14"/>
      <c r="AF21" s="341"/>
      <c r="AG21" s="341"/>
      <c r="AH21" s="341"/>
      <c r="AI21" s="341"/>
      <c r="AJ21" s="341"/>
      <c r="AK21" s="341"/>
      <c r="AL21" s="341"/>
      <c r="AM21" s="14"/>
      <c r="AN21" s="341"/>
      <c r="AO21" s="341"/>
      <c r="AP21" s="341"/>
      <c r="AQ21" s="341"/>
      <c r="AR21" s="341"/>
      <c r="AS21" s="341"/>
      <c r="AT21" s="341"/>
      <c r="AU21" s="14"/>
      <c r="AV21" s="341"/>
      <c r="AW21" s="341"/>
      <c r="AX21" s="341"/>
      <c r="AY21" s="341"/>
      <c r="AZ21" s="341"/>
      <c r="BA21" s="341"/>
      <c r="BB21" s="341"/>
      <c r="BD21" s="341"/>
      <c r="BE21" s="341"/>
      <c r="BF21" s="341"/>
      <c r="BG21" s="37"/>
      <c r="BH21" s="37"/>
      <c r="BI21" s="37"/>
      <c r="BJ21" s="37"/>
      <c r="BK21" s="14"/>
    </row>
    <row r="22" spans="1:63" ht="9" customHeight="1">
      <c r="A22" s="341"/>
      <c r="B22" s="341"/>
      <c r="C22" s="341"/>
      <c r="D22" s="341"/>
      <c r="E22" s="341"/>
      <c r="F22" s="341"/>
      <c r="G22" s="14"/>
      <c r="H22" s="341"/>
      <c r="I22" s="341"/>
      <c r="J22" s="341"/>
      <c r="K22" s="341"/>
      <c r="L22" s="341"/>
      <c r="M22" s="341"/>
      <c r="N22" s="341"/>
      <c r="O22" s="14"/>
      <c r="P22" s="341"/>
      <c r="Q22" s="341"/>
      <c r="R22" s="341"/>
      <c r="S22" s="341"/>
      <c r="T22" s="341"/>
      <c r="U22" s="341"/>
      <c r="V22" s="341"/>
      <c r="W22" s="15"/>
      <c r="X22" s="341"/>
      <c r="Y22" s="341"/>
      <c r="Z22" s="341"/>
      <c r="AA22" s="341"/>
      <c r="AB22" s="341"/>
      <c r="AC22" s="341"/>
      <c r="AD22" s="341"/>
      <c r="AE22" s="14"/>
      <c r="AF22" s="341"/>
      <c r="AG22" s="341"/>
      <c r="AH22" s="341"/>
      <c r="AI22" s="341"/>
      <c r="AJ22" s="341"/>
      <c r="AK22" s="341"/>
      <c r="AL22" s="341"/>
      <c r="AM22" s="14"/>
      <c r="AN22" s="341"/>
      <c r="AO22" s="341"/>
      <c r="AP22" s="341"/>
      <c r="AQ22" s="341"/>
      <c r="AR22" s="341"/>
      <c r="AS22" s="341"/>
      <c r="AT22" s="341"/>
      <c r="AU22" s="14"/>
      <c r="AV22" s="341"/>
      <c r="AW22" s="341"/>
      <c r="AX22" s="341"/>
      <c r="AY22" s="341"/>
      <c r="AZ22" s="341"/>
      <c r="BA22" s="341"/>
      <c r="BB22" s="341"/>
      <c r="BD22" s="341"/>
      <c r="BE22" s="341"/>
      <c r="BF22" s="341"/>
      <c r="BG22" s="37"/>
      <c r="BH22" s="37"/>
      <c r="BI22" s="37"/>
      <c r="BJ22" s="37"/>
      <c r="BK22" s="14"/>
    </row>
    <row r="23" spans="1:63" ht="12.75" customHeight="1" hidden="1">
      <c r="A23" s="341"/>
      <c r="B23" s="341"/>
      <c r="C23" s="341"/>
      <c r="D23" s="341"/>
      <c r="E23" s="341"/>
      <c r="F23" s="341"/>
      <c r="G23" s="14"/>
      <c r="H23" s="341"/>
      <c r="I23" s="341"/>
      <c r="J23" s="341"/>
      <c r="K23" s="341"/>
      <c r="L23" s="341"/>
      <c r="M23" s="341"/>
      <c r="N23" s="341"/>
      <c r="O23" s="14"/>
      <c r="P23" s="341"/>
      <c r="Q23" s="341"/>
      <c r="R23" s="341"/>
      <c r="S23" s="341"/>
      <c r="T23" s="341"/>
      <c r="U23" s="341"/>
      <c r="V23" s="341"/>
      <c r="W23" s="15"/>
      <c r="X23" s="341"/>
      <c r="Y23" s="341"/>
      <c r="Z23" s="341"/>
      <c r="AA23" s="341"/>
      <c r="AB23" s="341"/>
      <c r="AC23" s="341"/>
      <c r="AD23" s="341"/>
      <c r="AE23" s="14"/>
      <c r="AF23" s="341"/>
      <c r="AG23" s="341"/>
      <c r="AH23" s="341"/>
      <c r="AI23" s="341"/>
      <c r="AJ23" s="341"/>
      <c r="AK23" s="341"/>
      <c r="AL23" s="341"/>
      <c r="AM23" s="14"/>
      <c r="AN23" s="341"/>
      <c r="AO23" s="341"/>
      <c r="AP23" s="341"/>
      <c r="AQ23" s="341"/>
      <c r="AR23" s="341"/>
      <c r="AS23" s="341"/>
      <c r="AT23" s="341"/>
      <c r="AU23" s="14"/>
      <c r="AV23" s="341"/>
      <c r="AW23" s="341"/>
      <c r="AX23" s="341"/>
      <c r="AY23" s="341"/>
      <c r="AZ23" s="341"/>
      <c r="BA23" s="341"/>
      <c r="BB23" s="341"/>
      <c r="BD23" s="341"/>
      <c r="BE23" s="341"/>
      <c r="BF23" s="341"/>
      <c r="BG23" s="37"/>
      <c r="BH23" s="37"/>
      <c r="BI23" s="37"/>
      <c r="BJ23" s="37"/>
      <c r="BK23" s="14"/>
    </row>
    <row r="24" spans="2:63" ht="12.75" customHeight="1">
      <c r="B24" s="2"/>
      <c r="C24" s="16"/>
      <c r="D24" s="16"/>
      <c r="E24" s="16"/>
      <c r="F24" s="16"/>
      <c r="G24" s="16"/>
      <c r="H24" s="16"/>
      <c r="I24" s="14"/>
      <c r="J24" s="14"/>
      <c r="K24" s="14"/>
      <c r="L24" s="16"/>
      <c r="M24" s="16"/>
      <c r="N24" s="16"/>
      <c r="O24" s="16"/>
      <c r="P24" s="16"/>
      <c r="Q24" s="17"/>
      <c r="R24" s="18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16"/>
      <c r="AI24" s="14"/>
      <c r="AJ24" s="14"/>
      <c r="AK24" s="14"/>
      <c r="AL24" s="16"/>
      <c r="AM24" s="16"/>
      <c r="AN24" s="16"/>
      <c r="AO24" s="16"/>
      <c r="AP24" s="16"/>
      <c r="AQ24" s="19"/>
      <c r="AR24" s="19"/>
      <c r="AS24" s="16"/>
      <c r="AT24" s="16"/>
      <c r="AU24" s="16"/>
      <c r="AV24" s="16"/>
      <c r="AW24" s="16"/>
      <c r="AX24" s="16"/>
      <c r="AY24" s="19"/>
      <c r="AZ24" s="19"/>
      <c r="BA24" s="16"/>
      <c r="BB24" s="16"/>
      <c r="BC24" s="16"/>
      <c r="BD24" s="19"/>
      <c r="BE24" s="16"/>
      <c r="BF24" s="16"/>
      <c r="BG24" s="19"/>
      <c r="BH24" s="14"/>
      <c r="BI24" s="14"/>
      <c r="BJ24" s="14"/>
      <c r="BK24" s="14"/>
    </row>
    <row r="25" spans="10:63" ht="12.75" customHeight="1">
      <c r="J25" s="342"/>
      <c r="K25" s="342"/>
      <c r="L25" s="342"/>
      <c r="O25" s="14"/>
      <c r="P25" s="14"/>
      <c r="R25" s="342" t="s">
        <v>43</v>
      </c>
      <c r="S25" s="342"/>
      <c r="T25" s="342"/>
      <c r="Z25" s="342">
        <v>8</v>
      </c>
      <c r="AA25" s="342"/>
      <c r="AB25" s="342"/>
      <c r="AH25" s="342" t="s">
        <v>44</v>
      </c>
      <c r="AI25" s="342"/>
      <c r="AJ25" s="342"/>
      <c r="AP25" s="342" t="s">
        <v>45</v>
      </c>
      <c r="AQ25" s="342"/>
      <c r="AR25" s="342"/>
      <c r="AX25" s="342" t="s">
        <v>34</v>
      </c>
      <c r="AY25" s="342"/>
      <c r="AZ25" s="342"/>
      <c r="BE25" s="345" t="s">
        <v>46</v>
      </c>
      <c r="BF25" s="345"/>
      <c r="BH25" s="14"/>
      <c r="BI25" s="14"/>
      <c r="BJ25" s="14"/>
      <c r="BK25" s="14"/>
    </row>
    <row r="26" spans="10:63" ht="12.75" customHeight="1">
      <c r="J26" s="342"/>
      <c r="K26" s="342"/>
      <c r="L26" s="342"/>
      <c r="O26" s="14"/>
      <c r="P26" s="14"/>
      <c r="R26" s="342"/>
      <c r="S26" s="342"/>
      <c r="T26" s="342"/>
      <c r="Z26" s="342"/>
      <c r="AA26" s="342"/>
      <c r="AB26" s="342"/>
      <c r="AH26" s="342"/>
      <c r="AI26" s="342"/>
      <c r="AJ26" s="342"/>
      <c r="AP26" s="342"/>
      <c r="AQ26" s="342"/>
      <c r="AR26" s="342"/>
      <c r="AX26" s="342"/>
      <c r="AY26" s="342"/>
      <c r="AZ26" s="342"/>
      <c r="BE26" s="345"/>
      <c r="BF26" s="345"/>
      <c r="BH26" s="14"/>
      <c r="BI26" s="14"/>
      <c r="BJ26" s="14"/>
      <c r="BK26" s="14"/>
    </row>
    <row r="27" spans="15:63" ht="12.75" customHeight="1">
      <c r="O27" s="14"/>
      <c r="P27" s="14"/>
      <c r="BF27" s="14"/>
      <c r="BH27" s="14"/>
      <c r="BI27" s="14"/>
      <c r="BJ27" s="14"/>
      <c r="BK27" s="14"/>
    </row>
    <row r="28" spans="15:63" ht="12.75" customHeight="1">
      <c r="O28" s="14"/>
      <c r="P28" s="14"/>
      <c r="BF28" s="14"/>
      <c r="BH28" s="14"/>
      <c r="BI28" s="14"/>
      <c r="BJ28" s="14"/>
      <c r="BK28" s="14"/>
    </row>
    <row r="29" spans="15:63" ht="12.75" customHeight="1">
      <c r="O29" s="14"/>
      <c r="P29" s="14"/>
      <c r="BF29" s="14"/>
      <c r="BJ29" s="14"/>
      <c r="BK29" s="14"/>
    </row>
    <row r="30" spans="3:63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J30" s="14"/>
      <c r="BK30" s="14"/>
    </row>
    <row r="32" spans="17:23" ht="12.75">
      <c r="Q32" s="14"/>
      <c r="R32" s="14"/>
      <c r="S32" s="14"/>
      <c r="T32" s="14"/>
      <c r="U32" s="14"/>
      <c r="V32" s="14"/>
      <c r="W32" s="14"/>
    </row>
    <row r="33" spans="17:23" ht="12.75">
      <c r="Q33" s="14"/>
      <c r="R33" s="14"/>
      <c r="S33" s="14"/>
      <c r="T33" s="14"/>
      <c r="U33" s="14"/>
      <c r="V33" s="14"/>
      <c r="W33" s="14"/>
    </row>
    <row r="34" spans="17:23" ht="12.75">
      <c r="Q34" s="14"/>
      <c r="R34" s="14"/>
      <c r="S34" s="14"/>
      <c r="T34" s="14"/>
      <c r="U34" s="14"/>
      <c r="V34" s="14"/>
      <c r="W34" s="14"/>
    </row>
    <row r="35" spans="17:23" ht="12.75">
      <c r="Q35" s="14"/>
      <c r="R35" s="14"/>
      <c r="S35" s="14"/>
      <c r="T35" s="14"/>
      <c r="U35" s="14"/>
      <c r="V35" s="14"/>
      <c r="W35" s="14"/>
    </row>
    <row r="36" spans="17:23" ht="12.75">
      <c r="Q36" s="14"/>
      <c r="R36" s="14"/>
      <c r="S36" s="14"/>
      <c r="T36" s="14"/>
      <c r="U36" s="14"/>
      <c r="V36" s="14"/>
      <c r="W36" s="14"/>
    </row>
  </sheetData>
  <sheetProtection selectLockedCells="1" selectUnlockedCells="1"/>
  <mergeCells count="53">
    <mergeCell ref="A15:B15"/>
    <mergeCell ref="AV19:BB23"/>
    <mergeCell ref="BD19:BF23"/>
    <mergeCell ref="J25:L26"/>
    <mergeCell ref="R25:T26"/>
    <mergeCell ref="Z25:AB26"/>
    <mergeCell ref="AH25:AJ26"/>
    <mergeCell ref="AP25:AR26"/>
    <mergeCell ref="BE25:BF26"/>
    <mergeCell ref="AN19:AT23"/>
    <mergeCell ref="A19:F23"/>
    <mergeCell ref="H19:N23"/>
    <mergeCell ref="P19:V23"/>
    <mergeCell ref="X19:AD23"/>
    <mergeCell ref="AF19:AL23"/>
    <mergeCell ref="AX25:AZ26"/>
    <mergeCell ref="A16:B16"/>
    <mergeCell ref="A17:B17"/>
    <mergeCell ref="BB18:BC18"/>
    <mergeCell ref="BC5:BC14"/>
    <mergeCell ref="AH5:AJ6"/>
    <mergeCell ref="AK5:AK14"/>
    <mergeCell ref="AL5:AO6"/>
    <mergeCell ref="AG5:AG14"/>
    <mergeCell ref="H5:J6"/>
    <mergeCell ref="K5:K14"/>
    <mergeCell ref="BK5:BK14"/>
    <mergeCell ref="BF7:BF14"/>
    <mergeCell ref="BG7:BG14"/>
    <mergeCell ref="BH5:BH14"/>
    <mergeCell ref="BF5:BG6"/>
    <mergeCell ref="BD5:BD14"/>
    <mergeCell ref="BE5:BE14"/>
    <mergeCell ref="T5:T14"/>
    <mergeCell ref="BJ5:BJ14"/>
    <mergeCell ref="AP5:AS6"/>
    <mergeCell ref="AT5:AT14"/>
    <mergeCell ref="AU5:AW6"/>
    <mergeCell ref="AX5:AX14"/>
    <mergeCell ref="X5:X14"/>
    <mergeCell ref="Y5:AA6"/>
    <mergeCell ref="U5:W6"/>
    <mergeCell ref="AY5:BB6"/>
    <mergeCell ref="AB5:AB14"/>
    <mergeCell ref="AC5:AF6"/>
    <mergeCell ref="BI5:BI14"/>
    <mergeCell ref="A4:BB4"/>
    <mergeCell ref="BC4:BK4"/>
    <mergeCell ref="A5:B14"/>
    <mergeCell ref="C5:F6"/>
    <mergeCell ref="G5:G14"/>
    <mergeCell ref="L5:O6"/>
    <mergeCell ref="P5:S6"/>
  </mergeCells>
  <printOptions/>
  <pageMargins left="0.5513888888888889" right="0.39375" top="0.7875" bottom="0.393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75"/>
  <sheetViews>
    <sheetView zoomScaleSheetLayoutView="130" zoomScalePageLayoutView="0" workbookViewId="0" topLeftCell="A52">
      <selection activeCell="S61" sqref="S61"/>
    </sheetView>
  </sheetViews>
  <sheetFormatPr defaultColWidth="9.140625" defaultRowHeight="12.75"/>
  <cols>
    <col min="1" max="1" width="13.28125" style="14" customWidth="1"/>
    <col min="2" max="2" width="47.57421875" style="14" customWidth="1"/>
    <col min="3" max="3" width="15.57421875" style="20" customWidth="1"/>
    <col min="4" max="4" width="9.8515625" style="20" customWidth="1"/>
    <col min="5" max="5" width="6.8515625" style="20" customWidth="1"/>
    <col min="6" max="6" width="8.140625" style="20" customWidth="1"/>
    <col min="7" max="7" width="7.140625" style="20" customWidth="1"/>
    <col min="8" max="8" width="6.57421875" style="20" customWidth="1"/>
    <col min="9" max="10" width="6.7109375" style="20" customWidth="1"/>
    <col min="11" max="11" width="6.28125" style="20" customWidth="1"/>
    <col min="12" max="12" width="7.421875" style="20" customWidth="1"/>
    <col min="13" max="13" width="8.57421875" style="20" customWidth="1"/>
    <col min="14" max="14" width="7.421875" style="20" customWidth="1"/>
    <col min="15" max="15" width="8.00390625" style="20" customWidth="1"/>
    <col min="16" max="17" width="7.8515625" style="20" customWidth="1"/>
    <col min="18" max="16384" width="9.140625" style="14" customWidth="1"/>
  </cols>
  <sheetData>
    <row r="1" ht="39.75" customHeight="1"/>
    <row r="2" spans="1:17" ht="18.75">
      <c r="A2" s="353" t="s">
        <v>139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s="21" customFormat="1" ht="27.75" customHeight="1">
      <c r="A3" s="354" t="s">
        <v>47</v>
      </c>
      <c r="B3" s="356" t="s">
        <v>48</v>
      </c>
      <c r="C3" s="358" t="s">
        <v>140</v>
      </c>
      <c r="D3" s="361" t="s">
        <v>49</v>
      </c>
      <c r="E3" s="362"/>
      <c r="F3" s="362"/>
      <c r="G3" s="362"/>
      <c r="H3" s="362"/>
      <c r="I3" s="363"/>
      <c r="J3" s="346" t="s">
        <v>50</v>
      </c>
      <c r="K3" s="346"/>
      <c r="L3" s="364" t="s">
        <v>51</v>
      </c>
      <c r="M3" s="365"/>
      <c r="N3" s="365"/>
      <c r="O3" s="365"/>
      <c r="P3" s="365"/>
      <c r="Q3" s="366"/>
    </row>
    <row r="4" spans="1:17" s="21" customFormat="1" ht="15" customHeight="1">
      <c r="A4" s="354"/>
      <c r="B4" s="356"/>
      <c r="C4" s="359"/>
      <c r="D4" s="349" t="s">
        <v>52</v>
      </c>
      <c r="E4" s="349" t="s">
        <v>53</v>
      </c>
      <c r="F4" s="346" t="s">
        <v>54</v>
      </c>
      <c r="G4" s="346"/>
      <c r="H4" s="346"/>
      <c r="I4" s="346"/>
      <c r="J4" s="346"/>
      <c r="K4" s="346"/>
      <c r="L4" s="367"/>
      <c r="M4" s="368"/>
      <c r="N4" s="368"/>
      <c r="O4" s="368"/>
      <c r="P4" s="368"/>
      <c r="Q4" s="369"/>
    </row>
    <row r="5" spans="1:17" s="21" customFormat="1" ht="21" customHeight="1">
      <c r="A5" s="354"/>
      <c r="B5" s="356"/>
      <c r="C5" s="360"/>
      <c r="D5" s="349"/>
      <c r="E5" s="349"/>
      <c r="F5" s="349" t="s">
        <v>55</v>
      </c>
      <c r="G5" s="383" t="s">
        <v>56</v>
      </c>
      <c r="H5" s="383"/>
      <c r="I5" s="383"/>
      <c r="J5" s="349" t="s">
        <v>57</v>
      </c>
      <c r="K5" s="349" t="s">
        <v>58</v>
      </c>
      <c r="L5" s="347" t="s">
        <v>59</v>
      </c>
      <c r="M5" s="347"/>
      <c r="N5" s="348" t="s">
        <v>60</v>
      </c>
      <c r="O5" s="348"/>
      <c r="P5" s="348" t="s">
        <v>61</v>
      </c>
      <c r="Q5" s="348"/>
    </row>
    <row r="6" spans="1:17" s="21" customFormat="1" ht="153.75" customHeight="1" thickBot="1">
      <c r="A6" s="355"/>
      <c r="B6" s="357"/>
      <c r="C6" s="183" t="s">
        <v>62</v>
      </c>
      <c r="D6" s="350"/>
      <c r="E6" s="350"/>
      <c r="F6" s="350"/>
      <c r="G6" s="184" t="s">
        <v>63</v>
      </c>
      <c r="H6" s="184" t="s">
        <v>64</v>
      </c>
      <c r="I6" s="185" t="s">
        <v>133</v>
      </c>
      <c r="J6" s="350"/>
      <c r="K6" s="350"/>
      <c r="L6" s="137" t="s">
        <v>114</v>
      </c>
      <c r="M6" s="138" t="s">
        <v>65</v>
      </c>
      <c r="N6" s="137" t="s">
        <v>115</v>
      </c>
      <c r="O6" s="138" t="s">
        <v>205</v>
      </c>
      <c r="P6" s="138" t="s">
        <v>204</v>
      </c>
      <c r="Q6" s="138" t="s">
        <v>206</v>
      </c>
    </row>
    <row r="7" spans="1:17" s="19" customFormat="1" ht="18.75" customHeight="1" thickBot="1">
      <c r="A7" s="179" t="s">
        <v>219</v>
      </c>
      <c r="B7" s="179" t="s">
        <v>121</v>
      </c>
      <c r="C7" s="200" t="s">
        <v>256</v>
      </c>
      <c r="D7" s="181">
        <v>2106</v>
      </c>
      <c r="E7" s="181">
        <v>702</v>
      </c>
      <c r="F7" s="181">
        <v>1404</v>
      </c>
      <c r="G7" s="181">
        <v>728</v>
      </c>
      <c r="H7" s="181">
        <v>622</v>
      </c>
      <c r="I7" s="181">
        <f>I8+I17+I21</f>
        <v>54</v>
      </c>
      <c r="J7" s="181">
        <f>J8+J17+J21</f>
        <v>0</v>
      </c>
      <c r="K7" s="181">
        <f>K8+K17+K21</f>
        <v>0</v>
      </c>
      <c r="L7" s="181">
        <v>612</v>
      </c>
      <c r="M7" s="181">
        <v>792</v>
      </c>
      <c r="N7" s="182"/>
      <c r="O7" s="182"/>
      <c r="P7" s="182"/>
      <c r="Q7" s="182"/>
    </row>
    <row r="8" spans="1:17" s="19" customFormat="1" ht="15.75" customHeight="1" thickBot="1">
      <c r="A8" s="176"/>
      <c r="B8" s="176" t="s">
        <v>123</v>
      </c>
      <c r="C8" s="218" t="s">
        <v>255</v>
      </c>
      <c r="D8" s="177">
        <f>D9+D10+D11+D12+D13+D14+D15+D16</f>
        <v>1263</v>
      </c>
      <c r="E8" s="177">
        <f>E9+E10+E11+E12+E13+E14+E15+E16</f>
        <v>421</v>
      </c>
      <c r="F8" s="177">
        <f>F9+F10+F11+F12+F13+F14+F15+F16</f>
        <v>842</v>
      </c>
      <c r="G8" s="177">
        <f>G9+G10+G11+G12+G13+G14+G15+G16</f>
        <v>444</v>
      </c>
      <c r="H8" s="177">
        <f>H9+H10+H11+H12+H13+H14+H15+H16</f>
        <v>398</v>
      </c>
      <c r="I8" s="177"/>
      <c r="J8" s="177"/>
      <c r="K8" s="177"/>
      <c r="L8" s="177">
        <f>L9+L10+L11+L12+L13+L14+L15+L16</f>
        <v>374</v>
      </c>
      <c r="M8" s="177">
        <f>M9+M10+M11+M12+M13+M14+M15+M16</f>
        <v>468</v>
      </c>
      <c r="N8" s="178"/>
      <c r="O8" s="178"/>
      <c r="P8" s="178"/>
      <c r="Q8" s="178"/>
    </row>
    <row r="9" spans="1:17" s="88" customFormat="1" ht="16.5" customHeight="1">
      <c r="A9" s="170" t="s">
        <v>127</v>
      </c>
      <c r="B9" s="171" t="s">
        <v>118</v>
      </c>
      <c r="C9" s="172" t="s">
        <v>125</v>
      </c>
      <c r="D9" s="276">
        <f>F9+E9</f>
        <v>116</v>
      </c>
      <c r="E9" s="172">
        <v>38</v>
      </c>
      <c r="F9" s="173">
        <f>L9+M9+N9+O9+P9+Q9</f>
        <v>78</v>
      </c>
      <c r="G9" s="191">
        <f>F9-H9</f>
        <v>58</v>
      </c>
      <c r="H9" s="174">
        <v>20</v>
      </c>
      <c r="I9" s="167"/>
      <c r="J9" s="167"/>
      <c r="K9" s="167"/>
      <c r="L9" s="175">
        <v>34</v>
      </c>
      <c r="M9" s="175">
        <v>44</v>
      </c>
      <c r="N9" s="168"/>
      <c r="O9" s="168"/>
      <c r="P9" s="168"/>
      <c r="Q9" s="168"/>
    </row>
    <row r="10" spans="1:17" s="88" customFormat="1" ht="15.75" customHeight="1">
      <c r="A10" s="154" t="s">
        <v>220</v>
      </c>
      <c r="B10" s="155" t="s">
        <v>66</v>
      </c>
      <c r="C10" s="156" t="s">
        <v>125</v>
      </c>
      <c r="D10" s="276">
        <f aca="true" t="shared" si="0" ref="D10:D16">F10+E10</f>
        <v>105</v>
      </c>
      <c r="E10" s="160">
        <v>32</v>
      </c>
      <c r="F10" s="173">
        <f aca="true" t="shared" si="1" ref="F10:F16">L10+M10+N10+O10+P10+Q10</f>
        <v>73</v>
      </c>
      <c r="G10" s="191">
        <f aca="true" t="shared" si="2" ref="G10:G16">F10-H10</f>
        <v>63</v>
      </c>
      <c r="H10" s="158">
        <v>10</v>
      </c>
      <c r="I10" s="161"/>
      <c r="J10" s="161"/>
      <c r="K10" s="161"/>
      <c r="L10" s="159">
        <v>51</v>
      </c>
      <c r="M10" s="159">
        <v>22</v>
      </c>
      <c r="N10" s="118"/>
      <c r="O10" s="118"/>
      <c r="P10" s="118"/>
      <c r="Q10" s="118"/>
    </row>
    <row r="11" spans="1:17" s="88" customFormat="1" ht="14.25" customHeight="1">
      <c r="A11" s="154" t="s">
        <v>128</v>
      </c>
      <c r="B11" s="155" t="s">
        <v>67</v>
      </c>
      <c r="C11" s="156" t="s">
        <v>110</v>
      </c>
      <c r="D11" s="276">
        <f t="shared" si="0"/>
        <v>165</v>
      </c>
      <c r="E11" s="160">
        <v>48</v>
      </c>
      <c r="F11" s="173">
        <f t="shared" si="1"/>
        <v>117</v>
      </c>
      <c r="G11" s="191">
        <f t="shared" si="2"/>
        <v>0</v>
      </c>
      <c r="H11" s="158">
        <v>117</v>
      </c>
      <c r="I11" s="161"/>
      <c r="J11" s="161"/>
      <c r="K11" s="161"/>
      <c r="L11" s="159">
        <v>51</v>
      </c>
      <c r="M11" s="159">
        <v>66</v>
      </c>
      <c r="N11" s="118"/>
      <c r="O11" s="118"/>
      <c r="P11" s="118"/>
      <c r="Q11" s="118"/>
    </row>
    <row r="12" spans="1:17" s="88" customFormat="1" ht="13.5" customHeight="1">
      <c r="A12" s="154" t="s">
        <v>221</v>
      </c>
      <c r="B12" s="162" t="s">
        <v>70</v>
      </c>
      <c r="C12" s="160" t="s">
        <v>110</v>
      </c>
      <c r="D12" s="276">
        <f t="shared" si="0"/>
        <v>334</v>
      </c>
      <c r="E12" s="160">
        <v>100</v>
      </c>
      <c r="F12" s="173">
        <f t="shared" si="1"/>
        <v>234</v>
      </c>
      <c r="G12" s="191">
        <f t="shared" si="2"/>
        <v>100</v>
      </c>
      <c r="H12" s="158">
        <v>134</v>
      </c>
      <c r="I12" s="160"/>
      <c r="J12" s="161"/>
      <c r="K12" s="161"/>
      <c r="L12" s="159">
        <v>102</v>
      </c>
      <c r="M12" s="159">
        <v>132</v>
      </c>
      <c r="N12" s="118"/>
      <c r="O12" s="118"/>
      <c r="P12" s="118"/>
      <c r="Q12" s="118"/>
    </row>
    <row r="13" spans="1:17" s="88" customFormat="1" ht="18" customHeight="1">
      <c r="A13" s="154" t="s">
        <v>129</v>
      </c>
      <c r="B13" s="154" t="s">
        <v>68</v>
      </c>
      <c r="C13" s="160" t="s">
        <v>111</v>
      </c>
      <c r="D13" s="276">
        <f t="shared" si="0"/>
        <v>167</v>
      </c>
      <c r="E13" s="160">
        <v>50</v>
      </c>
      <c r="F13" s="173">
        <f t="shared" si="1"/>
        <v>117</v>
      </c>
      <c r="G13" s="191">
        <f t="shared" si="2"/>
        <v>117</v>
      </c>
      <c r="H13" s="158"/>
      <c r="I13" s="160"/>
      <c r="J13" s="161"/>
      <c r="K13" s="161"/>
      <c r="L13" s="159">
        <v>51</v>
      </c>
      <c r="M13" s="159">
        <v>66</v>
      </c>
      <c r="N13" s="118"/>
      <c r="O13" s="118"/>
      <c r="P13" s="118"/>
      <c r="Q13" s="118"/>
    </row>
    <row r="14" spans="1:17" s="88" customFormat="1" ht="16.5" customHeight="1">
      <c r="A14" s="154" t="s">
        <v>130</v>
      </c>
      <c r="B14" s="154" t="s">
        <v>69</v>
      </c>
      <c r="C14" s="156" t="s">
        <v>111</v>
      </c>
      <c r="D14" s="276">
        <f t="shared" si="0"/>
        <v>234</v>
      </c>
      <c r="E14" s="160">
        <v>117</v>
      </c>
      <c r="F14" s="173">
        <f t="shared" si="1"/>
        <v>117</v>
      </c>
      <c r="G14" s="191">
        <f t="shared" si="2"/>
        <v>8</v>
      </c>
      <c r="H14" s="158">
        <v>109</v>
      </c>
      <c r="I14" s="160"/>
      <c r="J14" s="161"/>
      <c r="K14" s="161"/>
      <c r="L14" s="159">
        <v>51</v>
      </c>
      <c r="M14" s="159">
        <v>66</v>
      </c>
      <c r="N14" s="118"/>
      <c r="O14" s="118"/>
      <c r="P14" s="118"/>
      <c r="Q14" s="118"/>
    </row>
    <row r="15" spans="1:17" s="88" customFormat="1" ht="15" customHeight="1">
      <c r="A15" s="154" t="s">
        <v>222</v>
      </c>
      <c r="B15" s="163" t="s">
        <v>119</v>
      </c>
      <c r="C15" s="160" t="s">
        <v>120</v>
      </c>
      <c r="D15" s="276">
        <f t="shared" si="0"/>
        <v>98</v>
      </c>
      <c r="E15" s="160">
        <v>28</v>
      </c>
      <c r="F15" s="173">
        <f t="shared" si="1"/>
        <v>70</v>
      </c>
      <c r="G15" s="191">
        <f t="shared" si="2"/>
        <v>62</v>
      </c>
      <c r="H15" s="158">
        <v>8</v>
      </c>
      <c r="I15" s="160"/>
      <c r="J15" s="161"/>
      <c r="K15" s="161"/>
      <c r="L15" s="159">
        <v>34</v>
      </c>
      <c r="M15" s="159">
        <v>36</v>
      </c>
      <c r="N15" s="118"/>
      <c r="O15" s="118"/>
      <c r="P15" s="118"/>
      <c r="Q15" s="118"/>
    </row>
    <row r="16" spans="1:17" s="88" customFormat="1" ht="16.5" customHeight="1" thickBot="1">
      <c r="A16" s="165" t="s">
        <v>223</v>
      </c>
      <c r="B16" s="165" t="s">
        <v>126</v>
      </c>
      <c r="C16" s="166" t="s">
        <v>120</v>
      </c>
      <c r="D16" s="276">
        <f t="shared" si="0"/>
        <v>44</v>
      </c>
      <c r="E16" s="166">
        <v>8</v>
      </c>
      <c r="F16" s="173">
        <f t="shared" si="1"/>
        <v>36</v>
      </c>
      <c r="G16" s="191">
        <f t="shared" si="2"/>
        <v>36</v>
      </c>
      <c r="H16" s="188"/>
      <c r="I16" s="166"/>
      <c r="J16" s="189"/>
      <c r="K16" s="189"/>
      <c r="L16" s="190"/>
      <c r="M16" s="190">
        <v>36</v>
      </c>
      <c r="N16" s="169"/>
      <c r="O16" s="169"/>
      <c r="P16" s="169"/>
      <c r="Q16" s="169"/>
    </row>
    <row r="17" spans="1:17" s="88" customFormat="1" ht="27.75" customHeight="1" thickBot="1">
      <c r="A17" s="176"/>
      <c r="B17" s="193" t="s">
        <v>122</v>
      </c>
      <c r="C17" s="218" t="s">
        <v>239</v>
      </c>
      <c r="D17" s="194">
        <f>D18+D19+D20</f>
        <v>609</v>
      </c>
      <c r="E17" s="194">
        <f>E18+E19+E20</f>
        <v>203</v>
      </c>
      <c r="F17" s="194">
        <f>F18+F19+F20</f>
        <v>406</v>
      </c>
      <c r="G17" s="194">
        <f>G18+G19+G20</f>
        <v>182</v>
      </c>
      <c r="H17" s="194">
        <f>H18+H19+H20</f>
        <v>170</v>
      </c>
      <c r="I17" s="194">
        <v>54</v>
      </c>
      <c r="J17" s="194">
        <f>J18+J19+J20</f>
        <v>0</v>
      </c>
      <c r="K17" s="194">
        <f>K18+K19+K20</f>
        <v>0</v>
      </c>
      <c r="L17" s="194">
        <f>L18+L19+L20</f>
        <v>170</v>
      </c>
      <c r="M17" s="194">
        <f>M18+M19+M20</f>
        <v>236</v>
      </c>
      <c r="N17" s="178"/>
      <c r="O17" s="178"/>
      <c r="P17" s="178"/>
      <c r="Q17" s="178"/>
    </row>
    <row r="18" spans="1:17" s="88" customFormat="1" ht="15" customHeight="1">
      <c r="A18" s="170" t="s">
        <v>131</v>
      </c>
      <c r="B18" s="170" t="s">
        <v>132</v>
      </c>
      <c r="C18" s="186" t="s">
        <v>120</v>
      </c>
      <c r="D18" s="276">
        <f>F18+E18</f>
        <v>66</v>
      </c>
      <c r="E18" s="186">
        <v>22</v>
      </c>
      <c r="F18" s="173">
        <v>44</v>
      </c>
      <c r="G18" s="191">
        <f>F18-H18</f>
        <v>34</v>
      </c>
      <c r="H18" s="191">
        <v>10</v>
      </c>
      <c r="I18" s="186"/>
      <c r="J18" s="192"/>
      <c r="K18" s="192"/>
      <c r="L18" s="191"/>
      <c r="M18" s="191">
        <v>44</v>
      </c>
      <c r="N18" s="168"/>
      <c r="O18" s="168"/>
      <c r="P18" s="168"/>
      <c r="Q18" s="168"/>
    </row>
    <row r="19" spans="1:17" s="88" customFormat="1" ht="15" customHeight="1">
      <c r="A19" s="154" t="s">
        <v>224</v>
      </c>
      <c r="B19" s="154" t="s">
        <v>137</v>
      </c>
      <c r="C19" s="160" t="s">
        <v>110</v>
      </c>
      <c r="D19" s="276">
        <f>F19+E19</f>
        <v>300</v>
      </c>
      <c r="E19" s="160">
        <v>100</v>
      </c>
      <c r="F19" s="157">
        <v>200</v>
      </c>
      <c r="G19" s="158">
        <v>128</v>
      </c>
      <c r="H19" s="158">
        <v>46</v>
      </c>
      <c r="I19" s="160" t="s">
        <v>134</v>
      </c>
      <c r="J19" s="161"/>
      <c r="K19" s="161"/>
      <c r="L19" s="164">
        <v>100</v>
      </c>
      <c r="M19" s="164">
        <v>100</v>
      </c>
      <c r="N19" s="118"/>
      <c r="O19" s="118"/>
      <c r="P19" s="118"/>
      <c r="Q19" s="118"/>
    </row>
    <row r="20" spans="1:17" s="88" customFormat="1" ht="15" customHeight="1" thickBot="1">
      <c r="A20" s="165" t="s">
        <v>225</v>
      </c>
      <c r="B20" s="165" t="s">
        <v>136</v>
      </c>
      <c r="C20" s="166" t="s">
        <v>111</v>
      </c>
      <c r="D20" s="277">
        <f>F20+E20</f>
        <v>243</v>
      </c>
      <c r="E20" s="166">
        <v>81</v>
      </c>
      <c r="F20" s="187">
        <v>162</v>
      </c>
      <c r="G20" s="188">
        <v>20</v>
      </c>
      <c r="H20" s="188">
        <v>114</v>
      </c>
      <c r="I20" s="166" t="s">
        <v>135</v>
      </c>
      <c r="J20" s="189"/>
      <c r="K20" s="189"/>
      <c r="L20" s="201">
        <v>70</v>
      </c>
      <c r="M20" s="201">
        <v>92</v>
      </c>
      <c r="N20" s="169"/>
      <c r="O20" s="169"/>
      <c r="P20" s="169"/>
      <c r="Q20" s="169"/>
    </row>
    <row r="21" spans="1:17" s="88" customFormat="1" ht="34.5" customHeight="1" thickBot="1">
      <c r="A21" s="179"/>
      <c r="B21" s="199" t="s">
        <v>124</v>
      </c>
      <c r="C21" s="180" t="s">
        <v>231</v>
      </c>
      <c r="D21" s="200">
        <v>234</v>
      </c>
      <c r="E21" s="200">
        <v>78</v>
      </c>
      <c r="F21" s="200">
        <v>156</v>
      </c>
      <c r="G21" s="200">
        <v>102</v>
      </c>
      <c r="H21" s="200">
        <v>54</v>
      </c>
      <c r="I21" s="200"/>
      <c r="J21" s="200"/>
      <c r="K21" s="200"/>
      <c r="L21" s="200">
        <v>68</v>
      </c>
      <c r="M21" s="200">
        <v>88</v>
      </c>
      <c r="N21" s="182"/>
      <c r="O21" s="182"/>
      <c r="P21" s="182"/>
      <c r="Q21" s="182"/>
    </row>
    <row r="22" spans="1:17" s="88" customFormat="1" ht="21" customHeight="1" thickBot="1">
      <c r="A22" s="195" t="s">
        <v>226</v>
      </c>
      <c r="B22" s="196" t="s">
        <v>138</v>
      </c>
      <c r="C22" s="197" t="s">
        <v>111</v>
      </c>
      <c r="D22" s="186">
        <v>234</v>
      </c>
      <c r="E22" s="186">
        <v>78</v>
      </c>
      <c r="F22" s="186">
        <v>156</v>
      </c>
      <c r="G22" s="186">
        <v>102</v>
      </c>
      <c r="H22" s="198">
        <v>54</v>
      </c>
      <c r="I22" s="186"/>
      <c r="J22" s="186"/>
      <c r="K22" s="186"/>
      <c r="L22" s="198">
        <v>68</v>
      </c>
      <c r="M22" s="198">
        <v>88</v>
      </c>
      <c r="N22" s="168"/>
      <c r="O22" s="168"/>
      <c r="P22" s="168"/>
      <c r="Q22" s="168"/>
    </row>
    <row r="23" spans="1:17" s="19" customFormat="1" ht="21.75" customHeight="1" thickBot="1">
      <c r="A23" s="121"/>
      <c r="B23" s="202" t="s">
        <v>141</v>
      </c>
      <c r="C23" s="230" t="s">
        <v>305</v>
      </c>
      <c r="D23" s="90">
        <f aca="true" t="shared" si="3" ref="D23:I23">D24+D29+D32</f>
        <v>3294</v>
      </c>
      <c r="E23" s="90">
        <f t="shared" si="3"/>
        <v>1098</v>
      </c>
      <c r="F23" s="90">
        <f t="shared" si="3"/>
        <v>2196</v>
      </c>
      <c r="G23" s="90">
        <f t="shared" si="3"/>
        <v>1042</v>
      </c>
      <c r="H23" s="90">
        <f t="shared" si="3"/>
        <v>1114</v>
      </c>
      <c r="I23" s="90">
        <f t="shared" si="3"/>
        <v>40</v>
      </c>
      <c r="J23" s="90">
        <f>J24+J32</f>
        <v>144</v>
      </c>
      <c r="K23" s="90">
        <f>K24+K32</f>
        <v>144</v>
      </c>
      <c r="L23" s="127"/>
      <c r="M23" s="127"/>
      <c r="N23" s="93">
        <f>N24+N32+N29</f>
        <v>612</v>
      </c>
      <c r="O23" s="93">
        <f>O24+O32+O29</f>
        <v>684</v>
      </c>
      <c r="P23" s="93">
        <f>P24+P32+P29</f>
        <v>576</v>
      </c>
      <c r="Q23" s="93">
        <f>Q24+Q32+Q29</f>
        <v>324</v>
      </c>
    </row>
    <row r="24" spans="1:17" ht="30.75" customHeight="1" thickBot="1">
      <c r="A24" s="100" t="s">
        <v>171</v>
      </c>
      <c r="B24" s="94" t="s">
        <v>142</v>
      </c>
      <c r="C24" s="207" t="s">
        <v>239</v>
      </c>
      <c r="D24" s="90">
        <f>D25+D26+D27+D28</f>
        <v>510</v>
      </c>
      <c r="E24" s="90">
        <f>E25+E26+E27+E28</f>
        <v>170</v>
      </c>
      <c r="F24" s="90">
        <f>F25+F26+F27+F28</f>
        <v>340</v>
      </c>
      <c r="G24" s="90">
        <f>G25+G26+G27+G28</f>
        <v>48</v>
      </c>
      <c r="H24" s="90">
        <f>H25+H26+H27+H28</f>
        <v>292</v>
      </c>
      <c r="I24" s="90"/>
      <c r="J24" s="91"/>
      <c r="K24" s="92"/>
      <c r="L24" s="128"/>
      <c r="M24" s="128"/>
      <c r="N24" s="122">
        <f>N25+N26+N27+N28</f>
        <v>116</v>
      </c>
      <c r="O24" s="122">
        <f>O25+O26+O27+O28</f>
        <v>76</v>
      </c>
      <c r="P24" s="122">
        <f>P25+P26+P27+P28</f>
        <v>112</v>
      </c>
      <c r="Q24" s="122">
        <f>Q25+Q26+Q27+Q28</f>
        <v>36</v>
      </c>
    </row>
    <row r="25" spans="1:17" ht="15" customHeight="1">
      <c r="A25" s="101" t="s">
        <v>172</v>
      </c>
      <c r="B25" s="95" t="s">
        <v>143</v>
      </c>
      <c r="C25" s="204" t="s">
        <v>229</v>
      </c>
      <c r="D25" s="106">
        <v>72</v>
      </c>
      <c r="E25" s="106">
        <v>24</v>
      </c>
      <c r="F25" s="106">
        <v>48</v>
      </c>
      <c r="G25" s="111">
        <v>24</v>
      </c>
      <c r="H25" s="114">
        <v>24</v>
      </c>
      <c r="I25" s="106"/>
      <c r="J25" s="106"/>
      <c r="K25" s="106"/>
      <c r="L25" s="89"/>
      <c r="M25" s="89"/>
      <c r="N25" s="106"/>
      <c r="O25" s="106"/>
      <c r="P25" s="106">
        <v>48</v>
      </c>
      <c r="Q25" s="123"/>
    </row>
    <row r="26" spans="1:17" s="19" customFormat="1" ht="13.5" customHeight="1">
      <c r="A26" s="102" t="s">
        <v>173</v>
      </c>
      <c r="B26" s="257" t="s">
        <v>144</v>
      </c>
      <c r="C26" s="204" t="s">
        <v>227</v>
      </c>
      <c r="D26" s="107">
        <v>72</v>
      </c>
      <c r="E26" s="107">
        <v>24</v>
      </c>
      <c r="F26" s="107">
        <v>48</v>
      </c>
      <c r="G26" s="112">
        <v>24</v>
      </c>
      <c r="H26" s="115">
        <v>24</v>
      </c>
      <c r="I26" s="107"/>
      <c r="J26" s="107"/>
      <c r="K26" s="107"/>
      <c r="L26" s="23"/>
      <c r="M26" s="23"/>
      <c r="N26" s="107">
        <v>48</v>
      </c>
      <c r="O26" s="107"/>
      <c r="P26" s="107"/>
      <c r="Q26" s="124"/>
    </row>
    <row r="27" spans="1:17" s="19" customFormat="1" ht="15.75" customHeight="1">
      <c r="A27" s="102" t="s">
        <v>174</v>
      </c>
      <c r="B27" s="96" t="s">
        <v>67</v>
      </c>
      <c r="C27" s="204" t="s">
        <v>228</v>
      </c>
      <c r="D27" s="107">
        <v>183</v>
      </c>
      <c r="E27" s="107">
        <v>61</v>
      </c>
      <c r="F27" s="107">
        <v>122</v>
      </c>
      <c r="G27" s="112"/>
      <c r="H27" s="279">
        <v>122</v>
      </c>
      <c r="I27" s="107"/>
      <c r="J27" s="107"/>
      <c r="K27" s="107"/>
      <c r="L27" s="26"/>
      <c r="M27" s="26"/>
      <c r="N27" s="107">
        <v>34</v>
      </c>
      <c r="O27" s="107">
        <v>38</v>
      </c>
      <c r="P27" s="107">
        <v>32</v>
      </c>
      <c r="Q27" s="124">
        <v>18</v>
      </c>
    </row>
    <row r="28" spans="1:17" s="25" customFormat="1" ht="14.25" customHeight="1" thickBot="1">
      <c r="A28" s="102" t="s">
        <v>175</v>
      </c>
      <c r="B28" s="96" t="s">
        <v>69</v>
      </c>
      <c r="C28" s="281" t="s">
        <v>228</v>
      </c>
      <c r="D28" s="107">
        <v>183</v>
      </c>
      <c r="E28" s="107">
        <v>61</v>
      </c>
      <c r="F28" s="107">
        <v>122</v>
      </c>
      <c r="G28" s="112"/>
      <c r="H28" s="280">
        <v>122</v>
      </c>
      <c r="I28" s="107"/>
      <c r="J28" s="107"/>
      <c r="K28" s="107"/>
      <c r="L28" s="278"/>
      <c r="M28" s="278"/>
      <c r="N28" s="107">
        <v>34</v>
      </c>
      <c r="O28" s="107">
        <v>38</v>
      </c>
      <c r="P28" s="107">
        <v>32</v>
      </c>
      <c r="Q28" s="273">
        <v>18</v>
      </c>
    </row>
    <row r="29" spans="1:17" ht="18.75" customHeight="1" thickBot="1">
      <c r="A29" s="100" t="s">
        <v>176</v>
      </c>
      <c r="B29" s="94" t="s">
        <v>145</v>
      </c>
      <c r="C29" s="209" t="s">
        <v>230</v>
      </c>
      <c r="D29" s="90">
        <f>D30+D31</f>
        <v>216</v>
      </c>
      <c r="E29" s="90">
        <f>E30+E31</f>
        <v>72</v>
      </c>
      <c r="F29" s="90">
        <f>F30+F31</f>
        <v>144</v>
      </c>
      <c r="G29" s="90">
        <f>G30+G31</f>
        <v>72</v>
      </c>
      <c r="H29" s="90">
        <f>H30+H31</f>
        <v>72</v>
      </c>
      <c r="I29" s="90"/>
      <c r="J29" s="90"/>
      <c r="K29" s="90"/>
      <c r="L29" s="129"/>
      <c r="M29" s="129"/>
      <c r="N29" s="90">
        <f>N30+N31</f>
        <v>68</v>
      </c>
      <c r="O29" s="90">
        <f>O30+O31</f>
        <v>76</v>
      </c>
      <c r="P29" s="90"/>
      <c r="Q29" s="274"/>
    </row>
    <row r="30" spans="1:17" ht="13.5" customHeight="1">
      <c r="A30" s="103" t="s">
        <v>177</v>
      </c>
      <c r="B30" s="95" t="s">
        <v>70</v>
      </c>
      <c r="C30" s="204" t="s">
        <v>111</v>
      </c>
      <c r="D30" s="106">
        <v>108</v>
      </c>
      <c r="E30" s="106">
        <v>36</v>
      </c>
      <c r="F30" s="106">
        <v>72</v>
      </c>
      <c r="G30" s="111">
        <v>36</v>
      </c>
      <c r="H30" s="119">
        <v>36</v>
      </c>
      <c r="I30" s="106"/>
      <c r="J30" s="106"/>
      <c r="K30" s="106"/>
      <c r="L30" s="32"/>
      <c r="M30" s="32"/>
      <c r="N30" s="106">
        <v>34</v>
      </c>
      <c r="O30" s="106">
        <v>38</v>
      </c>
      <c r="P30" s="106"/>
      <c r="Q30" s="123"/>
    </row>
    <row r="31" spans="1:17" s="19" customFormat="1" ht="13.5" customHeight="1" thickBot="1">
      <c r="A31" s="104" t="s">
        <v>178</v>
      </c>
      <c r="B31" s="97" t="s">
        <v>146</v>
      </c>
      <c r="C31" s="208" t="s">
        <v>111</v>
      </c>
      <c r="D31" s="108">
        <v>108</v>
      </c>
      <c r="E31" s="108">
        <v>36</v>
      </c>
      <c r="F31" s="108">
        <v>72</v>
      </c>
      <c r="G31" s="113">
        <v>36</v>
      </c>
      <c r="H31" s="120">
        <v>36</v>
      </c>
      <c r="I31" s="108"/>
      <c r="J31" s="108"/>
      <c r="K31" s="108"/>
      <c r="L31" s="132"/>
      <c r="M31" s="133"/>
      <c r="N31" s="108">
        <v>34</v>
      </c>
      <c r="O31" s="108">
        <v>38</v>
      </c>
      <c r="P31" s="108"/>
      <c r="Q31" s="125"/>
    </row>
    <row r="32" spans="1:17" s="19" customFormat="1" ht="15.75" customHeight="1" thickBot="1">
      <c r="A32" s="100" t="s">
        <v>179</v>
      </c>
      <c r="B32" s="94" t="s">
        <v>147</v>
      </c>
      <c r="C32" s="203" t="s">
        <v>304</v>
      </c>
      <c r="D32" s="271">
        <f aca="true" t="shared" si="4" ref="D32:K32">D33+D51</f>
        <v>2568</v>
      </c>
      <c r="E32" s="271">
        <f>E33+E51</f>
        <v>856</v>
      </c>
      <c r="F32" s="271">
        <f t="shared" si="4"/>
        <v>1712</v>
      </c>
      <c r="G32" s="271">
        <f t="shared" si="4"/>
        <v>922</v>
      </c>
      <c r="H32" s="271">
        <f t="shared" si="4"/>
        <v>750</v>
      </c>
      <c r="I32" s="271">
        <f t="shared" si="4"/>
        <v>40</v>
      </c>
      <c r="J32" s="271">
        <f t="shared" si="4"/>
        <v>144</v>
      </c>
      <c r="K32" s="271">
        <f t="shared" si="4"/>
        <v>144</v>
      </c>
      <c r="L32" s="131"/>
      <c r="M32" s="131"/>
      <c r="N32" s="90">
        <f>N33+N51</f>
        <v>428</v>
      </c>
      <c r="O32" s="90">
        <f>O33+O51</f>
        <v>532</v>
      </c>
      <c r="P32" s="90">
        <f>P33+P51</f>
        <v>464</v>
      </c>
      <c r="Q32" s="90">
        <f>Q33+Q51</f>
        <v>288</v>
      </c>
    </row>
    <row r="33" spans="1:17" ht="17.25" customHeight="1" thickBot="1">
      <c r="A33" s="100" t="s">
        <v>180</v>
      </c>
      <c r="B33" s="94" t="s">
        <v>148</v>
      </c>
      <c r="C33" s="207" t="s">
        <v>300</v>
      </c>
      <c r="D33" s="282">
        <f aca="true" t="shared" si="5" ref="D33:I33">D34+D35+D36+D37+D38+D39+D40+D41+D42+D43+D44+D45+D46+D47+D48+D49+D50</f>
        <v>1867</v>
      </c>
      <c r="E33" s="272">
        <f t="shared" si="5"/>
        <v>623</v>
      </c>
      <c r="F33" s="272">
        <f t="shared" si="5"/>
        <v>1244</v>
      </c>
      <c r="G33" s="272">
        <f t="shared" si="5"/>
        <v>670</v>
      </c>
      <c r="H33" s="272">
        <f t="shared" si="5"/>
        <v>554</v>
      </c>
      <c r="I33" s="272">
        <f t="shared" si="5"/>
        <v>20</v>
      </c>
      <c r="J33" s="272"/>
      <c r="K33" s="272"/>
      <c r="L33" s="130"/>
      <c r="M33" s="130"/>
      <c r="N33" s="90">
        <f>N34+N35+N44+N46+N47+N48</f>
        <v>313</v>
      </c>
      <c r="O33" s="90">
        <f>O34+O35+O36+O37+O38+O39+O40+O41+O42+O43+O44+O45+O46+O47+O48+O49+O50</f>
        <v>283</v>
      </c>
      <c r="P33" s="90">
        <f>P34+P35+P36+P37+P38+P39+P40+P41+P42+P43+P44+P45+P46+P47+P48+P49+P50</f>
        <v>396</v>
      </c>
      <c r="Q33" s="90">
        <f>Q34+Q35+Q36+Q37+Q38+Q39+Q40+Q41+Q42+Q43+Q44+Q45+Q46+Q47+Q48+Q49+Q50</f>
        <v>252</v>
      </c>
    </row>
    <row r="34" spans="1:17" ht="17.25" customHeight="1">
      <c r="A34" s="103" t="s">
        <v>181</v>
      </c>
      <c r="B34" s="95" t="s">
        <v>149</v>
      </c>
      <c r="C34" s="204" t="s">
        <v>110</v>
      </c>
      <c r="D34" s="258">
        <f>F34+E34</f>
        <v>249</v>
      </c>
      <c r="E34" s="259">
        <f>F34/2</f>
        <v>83</v>
      </c>
      <c r="F34" s="259">
        <f>N34+O34+P34+Q34</f>
        <v>166</v>
      </c>
      <c r="G34" s="260">
        <f>F34-H34</f>
        <v>104</v>
      </c>
      <c r="H34" s="261">
        <v>62</v>
      </c>
      <c r="I34" s="262"/>
      <c r="J34" s="106"/>
      <c r="K34" s="106"/>
      <c r="L34" s="77"/>
      <c r="M34" s="77"/>
      <c r="N34" s="106">
        <v>71</v>
      </c>
      <c r="O34" s="106">
        <v>95</v>
      </c>
      <c r="P34" s="106"/>
      <c r="Q34" s="123"/>
    </row>
    <row r="35" spans="1:17" ht="17.25" customHeight="1">
      <c r="A35" s="105" t="s">
        <v>182</v>
      </c>
      <c r="B35" s="96" t="s">
        <v>150</v>
      </c>
      <c r="C35" s="204" t="s">
        <v>110</v>
      </c>
      <c r="D35" s="258">
        <f aca="true" t="shared" si="6" ref="D35:D49">F35+E35</f>
        <v>153</v>
      </c>
      <c r="E35" s="259">
        <f>F35/2</f>
        <v>51</v>
      </c>
      <c r="F35" s="259">
        <f aca="true" t="shared" si="7" ref="F35:F49">N35+O35+P35+Q35</f>
        <v>102</v>
      </c>
      <c r="G35" s="260">
        <f>F35-H35</f>
        <v>52</v>
      </c>
      <c r="H35" s="263">
        <v>50</v>
      </c>
      <c r="I35" s="264"/>
      <c r="J35" s="110"/>
      <c r="K35" s="110"/>
      <c r="L35" s="23"/>
      <c r="M35" s="23"/>
      <c r="N35" s="107">
        <v>64</v>
      </c>
      <c r="O35" s="107">
        <v>38</v>
      </c>
      <c r="P35" s="107"/>
      <c r="Q35" s="124"/>
    </row>
    <row r="36" spans="1:17" s="19" customFormat="1" ht="15" customHeight="1">
      <c r="A36" s="105" t="s">
        <v>183</v>
      </c>
      <c r="B36" s="96" t="s">
        <v>151</v>
      </c>
      <c r="C36" s="204" t="s">
        <v>110</v>
      </c>
      <c r="D36" s="258">
        <f t="shared" si="6"/>
        <v>105</v>
      </c>
      <c r="E36" s="259">
        <f>F36/2</f>
        <v>35</v>
      </c>
      <c r="F36" s="259">
        <f t="shared" si="7"/>
        <v>70</v>
      </c>
      <c r="G36" s="260">
        <f>F36-H36</f>
        <v>40</v>
      </c>
      <c r="H36" s="263">
        <v>30</v>
      </c>
      <c r="I36" s="265"/>
      <c r="J36" s="107"/>
      <c r="K36" s="107"/>
      <c r="L36" s="23"/>
      <c r="M36" s="23"/>
      <c r="N36" s="107"/>
      <c r="O36" s="107">
        <v>38</v>
      </c>
      <c r="P36" s="107">
        <v>32</v>
      </c>
      <c r="Q36" s="124"/>
    </row>
    <row r="37" spans="1:17" s="19" customFormat="1" ht="13.5" customHeight="1">
      <c r="A37" s="105" t="s">
        <v>184</v>
      </c>
      <c r="B37" s="96" t="s">
        <v>152</v>
      </c>
      <c r="C37" s="204" t="s">
        <v>232</v>
      </c>
      <c r="D37" s="258">
        <f t="shared" si="6"/>
        <v>86</v>
      </c>
      <c r="E37" s="259">
        <v>29</v>
      </c>
      <c r="F37" s="259">
        <f t="shared" si="7"/>
        <v>57</v>
      </c>
      <c r="G37" s="260">
        <f>F37-H37</f>
        <v>33</v>
      </c>
      <c r="H37" s="263">
        <v>24</v>
      </c>
      <c r="I37" s="265"/>
      <c r="J37" s="107"/>
      <c r="K37" s="107"/>
      <c r="L37" s="23"/>
      <c r="M37" s="23"/>
      <c r="N37" s="107"/>
      <c r="O37" s="107"/>
      <c r="P37" s="107">
        <v>57</v>
      </c>
      <c r="Q37" s="124"/>
    </row>
    <row r="38" spans="1:17" s="19" customFormat="1" ht="12.75" customHeight="1">
      <c r="A38" s="105" t="s">
        <v>185</v>
      </c>
      <c r="B38" s="96" t="s">
        <v>153</v>
      </c>
      <c r="C38" s="204" t="s">
        <v>110</v>
      </c>
      <c r="D38" s="258">
        <f>F38+E38</f>
        <v>156</v>
      </c>
      <c r="E38" s="259">
        <f aca="true" t="shared" si="8" ref="E38:E48">F38/2</f>
        <v>52</v>
      </c>
      <c r="F38" s="259">
        <f t="shared" si="7"/>
        <v>104</v>
      </c>
      <c r="G38" s="260">
        <f>F38-H38</f>
        <v>54</v>
      </c>
      <c r="H38" s="263">
        <v>50</v>
      </c>
      <c r="I38" s="265"/>
      <c r="J38" s="107"/>
      <c r="K38" s="107"/>
      <c r="L38" s="23"/>
      <c r="M38" s="23"/>
      <c r="N38" s="107"/>
      <c r="O38" s="107"/>
      <c r="P38" s="107">
        <v>68</v>
      </c>
      <c r="Q38" s="124">
        <v>36</v>
      </c>
    </row>
    <row r="39" spans="1:17" s="19" customFormat="1" ht="12.75" customHeight="1">
      <c r="A39" s="105" t="s">
        <v>186</v>
      </c>
      <c r="B39" s="96" t="s">
        <v>154</v>
      </c>
      <c r="C39" s="254" t="s">
        <v>294</v>
      </c>
      <c r="D39" s="258">
        <f t="shared" si="6"/>
        <v>166</v>
      </c>
      <c r="E39" s="259">
        <v>55</v>
      </c>
      <c r="F39" s="259">
        <f>N39+O39+P39+Q39</f>
        <v>111</v>
      </c>
      <c r="G39" s="266">
        <f>F39-H39-I39</f>
        <v>51</v>
      </c>
      <c r="H39" s="263">
        <v>40</v>
      </c>
      <c r="I39" s="265">
        <v>20</v>
      </c>
      <c r="J39" s="107"/>
      <c r="K39" s="107"/>
      <c r="L39" s="23"/>
      <c r="M39" s="23"/>
      <c r="N39" s="107"/>
      <c r="O39" s="255"/>
      <c r="P39" s="255">
        <f>32+32</f>
        <v>64</v>
      </c>
      <c r="Q39" s="256">
        <f>20+27</f>
        <v>47</v>
      </c>
    </row>
    <row r="40" spans="1:17" s="19" customFormat="1" ht="12.75" customHeight="1">
      <c r="A40" s="105" t="s">
        <v>187</v>
      </c>
      <c r="B40" s="96" t="s">
        <v>155</v>
      </c>
      <c r="C40" s="204" t="s">
        <v>111</v>
      </c>
      <c r="D40" s="258">
        <f>F40+E40</f>
        <v>94</v>
      </c>
      <c r="E40" s="259">
        <v>32</v>
      </c>
      <c r="F40" s="259">
        <f>N40+O40+P40+Q40</f>
        <v>62</v>
      </c>
      <c r="G40" s="260">
        <f aca="true" t="shared" si="9" ref="G40:G50">F40-H40</f>
        <v>32</v>
      </c>
      <c r="H40" s="263">
        <v>30</v>
      </c>
      <c r="I40" s="265"/>
      <c r="J40" s="107"/>
      <c r="K40" s="107"/>
      <c r="L40" s="23"/>
      <c r="M40" s="23"/>
      <c r="N40" s="107"/>
      <c r="O40" s="107"/>
      <c r="P40" s="107">
        <v>37</v>
      </c>
      <c r="Q40" s="124">
        <v>25</v>
      </c>
    </row>
    <row r="41" spans="1:17" s="19" customFormat="1" ht="12.75" customHeight="1">
      <c r="A41" s="105" t="s">
        <v>188</v>
      </c>
      <c r="B41" s="96" t="s">
        <v>156</v>
      </c>
      <c r="C41" s="204" t="s">
        <v>111</v>
      </c>
      <c r="D41" s="258">
        <f t="shared" si="6"/>
        <v>132</v>
      </c>
      <c r="E41" s="259">
        <f t="shared" si="8"/>
        <v>44</v>
      </c>
      <c r="F41" s="259">
        <f t="shared" si="7"/>
        <v>88</v>
      </c>
      <c r="G41" s="260">
        <f t="shared" si="9"/>
        <v>54</v>
      </c>
      <c r="H41" s="263">
        <v>34</v>
      </c>
      <c r="I41" s="265"/>
      <c r="J41" s="107"/>
      <c r="K41" s="107"/>
      <c r="L41" s="23"/>
      <c r="M41" s="23"/>
      <c r="N41" s="107"/>
      <c r="O41" s="107"/>
      <c r="P41" s="107">
        <v>52</v>
      </c>
      <c r="Q41" s="124">
        <v>36</v>
      </c>
    </row>
    <row r="42" spans="1:17" s="19" customFormat="1" ht="12.75" customHeight="1">
      <c r="A42" s="105" t="s">
        <v>189</v>
      </c>
      <c r="B42" s="96" t="s">
        <v>157</v>
      </c>
      <c r="C42" s="204" t="s">
        <v>111</v>
      </c>
      <c r="D42" s="258">
        <f>F42+E42</f>
        <v>93</v>
      </c>
      <c r="E42" s="259">
        <f>F42/2</f>
        <v>31</v>
      </c>
      <c r="F42" s="259">
        <f t="shared" si="7"/>
        <v>62</v>
      </c>
      <c r="G42" s="260">
        <f t="shared" si="9"/>
        <v>32</v>
      </c>
      <c r="H42" s="263">
        <v>30</v>
      </c>
      <c r="I42" s="265"/>
      <c r="J42" s="107"/>
      <c r="K42" s="107"/>
      <c r="L42" s="23"/>
      <c r="M42" s="23"/>
      <c r="N42" s="107"/>
      <c r="O42" s="107"/>
      <c r="P42" s="107">
        <v>35</v>
      </c>
      <c r="Q42" s="124">
        <v>27</v>
      </c>
    </row>
    <row r="43" spans="1:17" s="19" customFormat="1" ht="12.75" customHeight="1">
      <c r="A43" s="105" t="s">
        <v>190</v>
      </c>
      <c r="B43" s="96" t="s">
        <v>158</v>
      </c>
      <c r="C43" s="204" t="s">
        <v>232</v>
      </c>
      <c r="D43" s="258">
        <f t="shared" si="6"/>
        <v>77</v>
      </c>
      <c r="E43" s="259">
        <v>26</v>
      </c>
      <c r="F43" s="259">
        <f>N43+O43+P43+Q43</f>
        <v>51</v>
      </c>
      <c r="G43" s="260">
        <f t="shared" si="9"/>
        <v>27</v>
      </c>
      <c r="H43" s="263">
        <v>24</v>
      </c>
      <c r="I43" s="265"/>
      <c r="J43" s="107"/>
      <c r="K43" s="107"/>
      <c r="L43" s="23"/>
      <c r="M43" s="23"/>
      <c r="N43" s="107"/>
      <c r="O43" s="107"/>
      <c r="P43" s="107">
        <v>51</v>
      </c>
      <c r="Q43" s="124"/>
    </row>
    <row r="44" spans="1:17" s="19" customFormat="1" ht="12.75" customHeight="1">
      <c r="A44" s="105" t="s">
        <v>191</v>
      </c>
      <c r="B44" s="96" t="s">
        <v>159</v>
      </c>
      <c r="C44" s="204" t="s">
        <v>232</v>
      </c>
      <c r="D44" s="258">
        <f>F44+E44</f>
        <v>120</v>
      </c>
      <c r="E44" s="259">
        <f>F44/2</f>
        <v>40</v>
      </c>
      <c r="F44" s="259">
        <f t="shared" si="7"/>
        <v>80</v>
      </c>
      <c r="G44" s="260">
        <f t="shared" si="9"/>
        <v>40</v>
      </c>
      <c r="H44" s="263">
        <v>40</v>
      </c>
      <c r="I44" s="265"/>
      <c r="J44" s="107"/>
      <c r="K44" s="107"/>
      <c r="L44" s="23"/>
      <c r="M44" s="23"/>
      <c r="N44" s="107">
        <v>80</v>
      </c>
      <c r="O44" s="107"/>
      <c r="P44" s="107"/>
      <c r="Q44" s="124"/>
    </row>
    <row r="45" spans="1:17" s="19" customFormat="1" ht="14.25" customHeight="1">
      <c r="A45" s="105" t="s">
        <v>192</v>
      </c>
      <c r="B45" s="96" t="s">
        <v>160</v>
      </c>
      <c r="C45" s="204" t="s">
        <v>232</v>
      </c>
      <c r="D45" s="258">
        <f t="shared" si="6"/>
        <v>57</v>
      </c>
      <c r="E45" s="259">
        <f t="shared" si="8"/>
        <v>19</v>
      </c>
      <c r="F45" s="259">
        <f t="shared" si="7"/>
        <v>38</v>
      </c>
      <c r="G45" s="260">
        <f t="shared" si="9"/>
        <v>18</v>
      </c>
      <c r="H45" s="263">
        <v>20</v>
      </c>
      <c r="I45" s="265"/>
      <c r="J45" s="107"/>
      <c r="K45" s="107"/>
      <c r="L45" s="23"/>
      <c r="M45" s="23"/>
      <c r="N45" s="107"/>
      <c r="O45" s="107">
        <v>38</v>
      </c>
      <c r="P45" s="107"/>
      <c r="Q45" s="124"/>
    </row>
    <row r="46" spans="1:17" s="19" customFormat="1" ht="16.5" customHeight="1">
      <c r="A46" s="105" t="s">
        <v>193</v>
      </c>
      <c r="B46" s="96" t="s">
        <v>161</v>
      </c>
      <c r="C46" s="204" t="s">
        <v>110</v>
      </c>
      <c r="D46" s="258">
        <f>F46+E46</f>
        <v>105</v>
      </c>
      <c r="E46" s="259">
        <f t="shared" si="8"/>
        <v>35</v>
      </c>
      <c r="F46" s="259">
        <f>N46+O46+P46+Q46</f>
        <v>70</v>
      </c>
      <c r="G46" s="260">
        <f t="shared" si="9"/>
        <v>36</v>
      </c>
      <c r="H46" s="263">
        <v>34</v>
      </c>
      <c r="I46" s="265"/>
      <c r="J46" s="107"/>
      <c r="K46" s="107"/>
      <c r="L46" s="23"/>
      <c r="M46" s="23"/>
      <c r="N46" s="255">
        <v>32</v>
      </c>
      <c r="O46" s="107">
        <v>38</v>
      </c>
      <c r="P46" s="255"/>
      <c r="Q46" s="124"/>
    </row>
    <row r="47" spans="1:17" s="19" customFormat="1" ht="24.75" customHeight="1">
      <c r="A47" s="105" t="s">
        <v>194</v>
      </c>
      <c r="B47" s="96" t="s">
        <v>162</v>
      </c>
      <c r="C47" s="205" t="s">
        <v>232</v>
      </c>
      <c r="D47" s="258">
        <f t="shared" si="6"/>
        <v>51</v>
      </c>
      <c r="E47" s="259">
        <f>F47/2</f>
        <v>17</v>
      </c>
      <c r="F47" s="259">
        <f t="shared" si="7"/>
        <v>34</v>
      </c>
      <c r="G47" s="260">
        <f t="shared" si="9"/>
        <v>14</v>
      </c>
      <c r="H47" s="267">
        <v>20</v>
      </c>
      <c r="I47" s="268"/>
      <c r="J47" s="107"/>
      <c r="K47" s="107"/>
      <c r="L47" s="26"/>
      <c r="M47" s="26"/>
      <c r="N47" s="107">
        <v>34</v>
      </c>
      <c r="O47" s="107"/>
      <c r="P47" s="107"/>
      <c r="Q47" s="124"/>
    </row>
    <row r="48" spans="1:17" s="19" customFormat="1" ht="12.75" customHeight="1">
      <c r="A48" s="105" t="s">
        <v>195</v>
      </c>
      <c r="B48" s="96" t="s">
        <v>163</v>
      </c>
      <c r="C48" s="206" t="s">
        <v>111</v>
      </c>
      <c r="D48" s="258">
        <f>F48+E48</f>
        <v>102</v>
      </c>
      <c r="E48" s="259">
        <f t="shared" si="8"/>
        <v>34</v>
      </c>
      <c r="F48" s="259">
        <f>N48+O48+P48+Q48</f>
        <v>68</v>
      </c>
      <c r="G48" s="260">
        <f t="shared" si="9"/>
        <v>34</v>
      </c>
      <c r="H48" s="263">
        <v>34</v>
      </c>
      <c r="I48" s="265"/>
      <c r="J48" s="107"/>
      <c r="K48" s="107"/>
      <c r="L48" s="86"/>
      <c r="M48" s="86"/>
      <c r="N48" s="107">
        <v>32</v>
      </c>
      <c r="O48" s="107">
        <v>36</v>
      </c>
      <c r="P48" s="107"/>
      <c r="Q48" s="124"/>
    </row>
    <row r="49" spans="1:17" s="19" customFormat="1" ht="13.5" customHeight="1">
      <c r="A49" s="105" t="s">
        <v>196</v>
      </c>
      <c r="B49" s="98" t="s">
        <v>164</v>
      </c>
      <c r="C49" s="378" t="s">
        <v>299</v>
      </c>
      <c r="D49" s="258">
        <f t="shared" si="6"/>
        <v>73</v>
      </c>
      <c r="E49" s="259">
        <v>24</v>
      </c>
      <c r="F49" s="259">
        <f t="shared" si="7"/>
        <v>49</v>
      </c>
      <c r="G49" s="260">
        <f t="shared" si="9"/>
        <v>29</v>
      </c>
      <c r="H49" s="263">
        <v>20</v>
      </c>
      <c r="I49" s="126"/>
      <c r="J49" s="109"/>
      <c r="K49" s="109"/>
      <c r="L49" s="20"/>
      <c r="M49" s="20"/>
      <c r="N49" s="109"/>
      <c r="O49" s="109"/>
      <c r="P49" s="109"/>
      <c r="Q49" s="126">
        <v>49</v>
      </c>
    </row>
    <row r="50" spans="1:17" s="19" customFormat="1" ht="28.5" customHeight="1" thickBot="1">
      <c r="A50" s="134" t="s">
        <v>197</v>
      </c>
      <c r="B50" s="135" t="s">
        <v>165</v>
      </c>
      <c r="C50" s="379"/>
      <c r="D50" s="258">
        <f>F50+E50</f>
        <v>48</v>
      </c>
      <c r="E50" s="259">
        <f>F50/2</f>
        <v>16</v>
      </c>
      <c r="F50" s="259">
        <f>N50+O50+P50+Q50</f>
        <v>32</v>
      </c>
      <c r="G50" s="260">
        <f t="shared" si="9"/>
        <v>20</v>
      </c>
      <c r="H50" s="269">
        <v>12</v>
      </c>
      <c r="I50" s="270"/>
      <c r="J50" s="136"/>
      <c r="K50" s="136"/>
      <c r="L50" s="137"/>
      <c r="M50" s="138"/>
      <c r="N50" s="136"/>
      <c r="O50" s="136"/>
      <c r="P50" s="136"/>
      <c r="Q50" s="139">
        <v>32</v>
      </c>
    </row>
    <row r="51" spans="1:17" s="19" customFormat="1" ht="13.5" customHeight="1" thickBot="1">
      <c r="A51" s="100"/>
      <c r="B51" s="94" t="s">
        <v>166</v>
      </c>
      <c r="C51" s="217" t="s">
        <v>302</v>
      </c>
      <c r="D51" s="90">
        <f aca="true" t="shared" si="10" ref="D51:I51">D52+D58</f>
        <v>701</v>
      </c>
      <c r="E51" s="90">
        <f t="shared" si="10"/>
        <v>233</v>
      </c>
      <c r="F51" s="90">
        <f t="shared" si="10"/>
        <v>468</v>
      </c>
      <c r="G51" s="90">
        <f t="shared" si="10"/>
        <v>252</v>
      </c>
      <c r="H51" s="90">
        <f t="shared" si="10"/>
        <v>196</v>
      </c>
      <c r="I51" s="90">
        <f t="shared" si="10"/>
        <v>20</v>
      </c>
      <c r="J51" s="90">
        <f>J55+J60</f>
        <v>144</v>
      </c>
      <c r="K51" s="90">
        <f>K56+K61</f>
        <v>144</v>
      </c>
      <c r="L51" s="130"/>
      <c r="M51" s="130"/>
      <c r="N51" s="90">
        <f>N52+N58</f>
        <v>115</v>
      </c>
      <c r="O51" s="90">
        <f>O52+O58</f>
        <v>249</v>
      </c>
      <c r="P51" s="90">
        <f>P52+P58</f>
        <v>68</v>
      </c>
      <c r="Q51" s="90">
        <f>Q52+Q58</f>
        <v>36</v>
      </c>
    </row>
    <row r="52" spans="1:17" s="19" customFormat="1" ht="26.25" customHeight="1" thickBot="1">
      <c r="A52" s="100" t="s">
        <v>198</v>
      </c>
      <c r="B52" s="94" t="s">
        <v>167</v>
      </c>
      <c r="C52" s="217" t="s">
        <v>257</v>
      </c>
      <c r="D52" s="90">
        <f aca="true" t="shared" si="11" ref="D52:I52">D53+D54</f>
        <v>545</v>
      </c>
      <c r="E52" s="90">
        <f t="shared" si="11"/>
        <v>181</v>
      </c>
      <c r="F52" s="90">
        <f t="shared" si="11"/>
        <v>364</v>
      </c>
      <c r="G52" s="90">
        <f t="shared" si="11"/>
        <v>184</v>
      </c>
      <c r="H52" s="90">
        <f t="shared" si="11"/>
        <v>160</v>
      </c>
      <c r="I52" s="90">
        <f t="shared" si="11"/>
        <v>20</v>
      </c>
      <c r="J52" s="90"/>
      <c r="K52" s="90"/>
      <c r="L52" s="285"/>
      <c r="M52" s="285"/>
      <c r="N52" s="90">
        <f>N53+N54+N55+N56+N57</f>
        <v>115</v>
      </c>
      <c r="O52" s="90">
        <f>O53+O54</f>
        <v>249</v>
      </c>
      <c r="P52" s="90"/>
      <c r="Q52" s="90"/>
    </row>
    <row r="53" spans="1:17" ht="14.25" customHeight="1">
      <c r="A53" s="103" t="s">
        <v>199</v>
      </c>
      <c r="B53" s="95" t="s">
        <v>168</v>
      </c>
      <c r="C53" s="384" t="s">
        <v>301</v>
      </c>
      <c r="D53" s="106">
        <f>E53+F53</f>
        <v>354</v>
      </c>
      <c r="E53" s="106">
        <v>117</v>
      </c>
      <c r="F53" s="106">
        <f>N53+O53+P53+Q53</f>
        <v>237</v>
      </c>
      <c r="G53" s="111">
        <f>F53-H53-I53</f>
        <v>117</v>
      </c>
      <c r="H53" s="283">
        <v>100</v>
      </c>
      <c r="I53" s="106">
        <v>20</v>
      </c>
      <c r="J53" s="106"/>
      <c r="K53" s="106"/>
      <c r="L53" s="77"/>
      <c r="M53" s="77"/>
      <c r="N53" s="284">
        <f>67+16</f>
        <v>83</v>
      </c>
      <c r="O53" s="299">
        <v>154</v>
      </c>
      <c r="P53" s="106"/>
      <c r="Q53" s="123"/>
    </row>
    <row r="54" spans="1:17" ht="15" customHeight="1">
      <c r="A54" s="105" t="s">
        <v>200</v>
      </c>
      <c r="B54" s="96" t="s">
        <v>169</v>
      </c>
      <c r="C54" s="385"/>
      <c r="D54" s="106">
        <f>E54+F54</f>
        <v>191</v>
      </c>
      <c r="E54" s="107">
        <v>64</v>
      </c>
      <c r="F54" s="106">
        <f>N54+O54+P54+Q54</f>
        <v>127</v>
      </c>
      <c r="G54" s="111">
        <f>F54-H54-I54</f>
        <v>67</v>
      </c>
      <c r="H54" s="115">
        <v>60</v>
      </c>
      <c r="I54" s="107"/>
      <c r="J54" s="107"/>
      <c r="K54" s="107"/>
      <c r="L54" s="22"/>
      <c r="M54" s="22"/>
      <c r="N54" s="107">
        <v>32</v>
      </c>
      <c r="O54" s="266">
        <v>95</v>
      </c>
      <c r="P54" s="107"/>
      <c r="Q54" s="124"/>
    </row>
    <row r="55" spans="1:17" ht="15" customHeight="1">
      <c r="A55" s="105" t="s">
        <v>201</v>
      </c>
      <c r="B55" s="96" t="s">
        <v>23</v>
      </c>
      <c r="C55" s="211" t="s">
        <v>232</v>
      </c>
      <c r="D55" s="107"/>
      <c r="E55" s="107"/>
      <c r="F55" s="107"/>
      <c r="G55" s="112"/>
      <c r="H55" s="117"/>
      <c r="I55" s="107"/>
      <c r="J55" s="107">
        <v>72</v>
      </c>
      <c r="K55" s="107"/>
      <c r="L55" s="22"/>
      <c r="M55" s="22"/>
      <c r="N55" s="107"/>
      <c r="O55" s="107">
        <v>72</v>
      </c>
      <c r="P55" s="107"/>
      <c r="Q55" s="124"/>
    </row>
    <row r="56" spans="1:17" s="19" customFormat="1" ht="27.75" customHeight="1">
      <c r="A56" s="105" t="s">
        <v>207</v>
      </c>
      <c r="B56" s="96" t="s">
        <v>71</v>
      </c>
      <c r="C56" s="211" t="s">
        <v>232</v>
      </c>
      <c r="D56" s="107"/>
      <c r="E56" s="107"/>
      <c r="F56" s="107"/>
      <c r="G56" s="112"/>
      <c r="H56" s="117"/>
      <c r="I56" s="107"/>
      <c r="J56" s="107"/>
      <c r="K56" s="107">
        <v>72</v>
      </c>
      <c r="L56" s="22"/>
      <c r="M56" s="22"/>
      <c r="N56" s="107"/>
      <c r="O56" s="107">
        <v>72</v>
      </c>
      <c r="P56" s="107"/>
      <c r="Q56" s="124"/>
    </row>
    <row r="57" spans="1:17" s="19" customFormat="1" ht="27.75" customHeight="1" thickBot="1">
      <c r="A57" s="104" t="s">
        <v>233</v>
      </c>
      <c r="B57" s="97" t="s">
        <v>234</v>
      </c>
      <c r="C57" s="286" t="s">
        <v>235</v>
      </c>
      <c r="D57" s="108"/>
      <c r="E57" s="108"/>
      <c r="F57" s="108"/>
      <c r="G57" s="113"/>
      <c r="H57" s="287"/>
      <c r="I57" s="108"/>
      <c r="J57" s="108"/>
      <c r="K57" s="108"/>
      <c r="L57" s="275"/>
      <c r="M57" s="275"/>
      <c r="N57" s="108"/>
      <c r="O57" s="108"/>
      <c r="P57" s="108"/>
      <c r="Q57" s="125"/>
    </row>
    <row r="58" spans="1:17" s="19" customFormat="1" ht="40.5" customHeight="1" thickBot="1">
      <c r="A58" s="100" t="s">
        <v>202</v>
      </c>
      <c r="B58" s="294" t="s">
        <v>261</v>
      </c>
      <c r="C58" s="295" t="s">
        <v>257</v>
      </c>
      <c r="D58" s="90">
        <f>D59</f>
        <v>156</v>
      </c>
      <c r="E58" s="90">
        <f>E59</f>
        <v>52</v>
      </c>
      <c r="F58" s="90">
        <f>F59</f>
        <v>104</v>
      </c>
      <c r="G58" s="90">
        <f>G59</f>
        <v>68</v>
      </c>
      <c r="H58" s="90">
        <f>H59</f>
        <v>36</v>
      </c>
      <c r="I58" s="90"/>
      <c r="J58" s="90"/>
      <c r="K58" s="90"/>
      <c r="L58" s="296"/>
      <c r="M58" s="296"/>
      <c r="N58" s="90"/>
      <c r="O58" s="90"/>
      <c r="P58" s="90">
        <f>P59+P60+P61+P62</f>
        <v>68</v>
      </c>
      <c r="Q58" s="90">
        <f>Q59</f>
        <v>36</v>
      </c>
    </row>
    <row r="59" spans="1:17" ht="42.75" customHeight="1">
      <c r="A59" s="103" t="s">
        <v>203</v>
      </c>
      <c r="B59" s="95" t="s">
        <v>170</v>
      </c>
      <c r="C59" s="254" t="s">
        <v>298</v>
      </c>
      <c r="D59" s="288">
        <f>E59+F59</f>
        <v>156</v>
      </c>
      <c r="E59" s="288">
        <f>F59/2</f>
        <v>52</v>
      </c>
      <c r="F59" s="288">
        <f>P59+Q59</f>
        <v>104</v>
      </c>
      <c r="G59" s="289">
        <f>F59-H59</f>
        <v>68</v>
      </c>
      <c r="H59" s="290">
        <v>36</v>
      </c>
      <c r="I59" s="288"/>
      <c r="J59" s="288"/>
      <c r="K59" s="288"/>
      <c r="L59" s="291"/>
      <c r="M59" s="291"/>
      <c r="N59" s="288"/>
      <c r="O59" s="288"/>
      <c r="P59" s="292">
        <f>36+32</f>
        <v>68</v>
      </c>
      <c r="Q59" s="293">
        <v>36</v>
      </c>
    </row>
    <row r="60" spans="1:17" ht="17.25" customHeight="1">
      <c r="A60" s="104" t="s">
        <v>208</v>
      </c>
      <c r="B60" s="99" t="s">
        <v>23</v>
      </c>
      <c r="C60" s="204" t="s">
        <v>232</v>
      </c>
      <c r="D60" s="108"/>
      <c r="E60" s="108"/>
      <c r="F60" s="108"/>
      <c r="G60" s="113"/>
      <c r="H60" s="116"/>
      <c r="I60" s="108"/>
      <c r="J60" s="108">
        <v>72</v>
      </c>
      <c r="K60" s="108"/>
      <c r="L60" s="24"/>
      <c r="M60" s="24"/>
      <c r="N60" s="108"/>
      <c r="O60" s="108"/>
      <c r="P60" s="108"/>
      <c r="Q60" s="125">
        <v>72</v>
      </c>
    </row>
    <row r="61" spans="1:17" s="19" customFormat="1" ht="27.75" customHeight="1">
      <c r="A61" s="105" t="s">
        <v>207</v>
      </c>
      <c r="B61" s="96" t="s">
        <v>71</v>
      </c>
      <c r="C61" s="211" t="s">
        <v>232</v>
      </c>
      <c r="D61" s="107"/>
      <c r="E61" s="107"/>
      <c r="F61" s="107"/>
      <c r="G61" s="112"/>
      <c r="H61" s="117"/>
      <c r="I61" s="107"/>
      <c r="J61" s="107"/>
      <c r="K61" s="107">
        <v>72</v>
      </c>
      <c r="L61" s="22"/>
      <c r="M61" s="22"/>
      <c r="N61" s="107"/>
      <c r="O61" s="107"/>
      <c r="P61" s="107"/>
      <c r="Q61" s="124">
        <v>72</v>
      </c>
    </row>
    <row r="62" spans="1:17" s="85" customFormat="1" ht="30" customHeight="1" thickBot="1">
      <c r="A62" s="134" t="s">
        <v>236</v>
      </c>
      <c r="B62" s="141" t="s">
        <v>234</v>
      </c>
      <c r="C62" s="212" t="s">
        <v>110</v>
      </c>
      <c r="D62" s="142"/>
      <c r="E62" s="142"/>
      <c r="F62" s="142"/>
      <c r="G62" s="143"/>
      <c r="H62" s="144"/>
      <c r="I62" s="142"/>
      <c r="J62" s="142"/>
      <c r="K62" s="142"/>
      <c r="L62" s="144"/>
      <c r="M62" s="144"/>
      <c r="N62" s="142"/>
      <c r="O62" s="142"/>
      <c r="P62" s="142"/>
      <c r="Q62" s="145"/>
    </row>
    <row r="63" spans="1:17" s="85" customFormat="1" ht="23.25" customHeight="1" thickBot="1">
      <c r="A63" s="351" t="s">
        <v>209</v>
      </c>
      <c r="B63" s="352"/>
      <c r="C63" s="229" t="s">
        <v>303</v>
      </c>
      <c r="D63" s="297">
        <f>D7+D23</f>
        <v>5400</v>
      </c>
      <c r="E63" s="297">
        <f>E7+E23</f>
        <v>1800</v>
      </c>
      <c r="F63" s="297">
        <f>F7+F23</f>
        <v>3600</v>
      </c>
      <c r="G63" s="146">
        <v>1764</v>
      </c>
      <c r="H63" s="147">
        <v>1796</v>
      </c>
      <c r="I63" s="147">
        <v>40</v>
      </c>
      <c r="J63" s="148"/>
      <c r="K63" s="148"/>
      <c r="L63" s="298">
        <f>L7+L23</f>
        <v>612</v>
      </c>
      <c r="M63" s="298">
        <f>M7+M23</f>
        <v>792</v>
      </c>
      <c r="N63" s="298">
        <f>N7+N23</f>
        <v>612</v>
      </c>
      <c r="O63" s="298">
        <f>O7+O23</f>
        <v>684</v>
      </c>
      <c r="P63" s="298">
        <f>P7+P23</f>
        <v>576</v>
      </c>
      <c r="Q63" s="298">
        <f>Q7+Q23</f>
        <v>324</v>
      </c>
    </row>
    <row r="64" spans="1:17" s="85" customFormat="1" ht="19.5" customHeight="1">
      <c r="A64" s="149" t="s">
        <v>210</v>
      </c>
      <c r="B64" s="150" t="s">
        <v>72</v>
      </c>
      <c r="C64" s="84" t="s">
        <v>227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53" t="s">
        <v>216</v>
      </c>
    </row>
    <row r="65" spans="1:17" ht="17.25" customHeight="1">
      <c r="A65" s="149" t="s">
        <v>211</v>
      </c>
      <c r="B65" s="150" t="s">
        <v>42</v>
      </c>
      <c r="C65" s="82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153" t="s">
        <v>217</v>
      </c>
    </row>
    <row r="66" spans="1:17" ht="24" customHeight="1">
      <c r="A66" s="151" t="s">
        <v>212</v>
      </c>
      <c r="B66" s="152" t="s">
        <v>213</v>
      </c>
      <c r="C66" s="82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10"/>
      <c r="Q66" s="214" t="s">
        <v>216</v>
      </c>
    </row>
    <row r="67" spans="1:17" ht="25.5" customHeight="1">
      <c r="A67" s="151" t="s">
        <v>214</v>
      </c>
      <c r="B67" s="152" t="s">
        <v>215</v>
      </c>
      <c r="C67" s="8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13"/>
      <c r="P67" s="216"/>
      <c r="Q67" s="215" t="s">
        <v>237</v>
      </c>
    </row>
    <row r="68" spans="1:17" ht="17.25" customHeight="1">
      <c r="A68" s="52" t="s">
        <v>73</v>
      </c>
      <c r="B68" s="370" t="s">
        <v>112</v>
      </c>
      <c r="C68" s="371"/>
      <c r="D68" s="372"/>
      <c r="E68" s="73"/>
      <c r="F68" s="373" t="s">
        <v>28</v>
      </c>
      <c r="G68" s="377" t="s">
        <v>74</v>
      </c>
      <c r="H68" s="377"/>
      <c r="I68" s="377"/>
      <c r="J68" s="377"/>
      <c r="K68" s="377"/>
      <c r="L68" s="22">
        <v>612</v>
      </c>
      <c r="M68" s="22">
        <v>792</v>
      </c>
      <c r="N68" s="22">
        <v>612</v>
      </c>
      <c r="O68" s="22">
        <v>684</v>
      </c>
      <c r="P68" s="76">
        <v>576</v>
      </c>
      <c r="Q68" s="76">
        <v>324</v>
      </c>
    </row>
    <row r="69" spans="1:17" ht="15" customHeight="1">
      <c r="A69" s="27"/>
      <c r="E69" s="381"/>
      <c r="F69" s="374"/>
      <c r="G69" s="375" t="s">
        <v>75</v>
      </c>
      <c r="H69" s="375"/>
      <c r="I69" s="375"/>
      <c r="J69" s="375"/>
      <c r="K69" s="375"/>
      <c r="L69" s="23"/>
      <c r="M69" s="23"/>
      <c r="N69" s="22"/>
      <c r="O69" s="23">
        <v>72</v>
      </c>
      <c r="P69" s="23"/>
      <c r="Q69" s="23">
        <v>72</v>
      </c>
    </row>
    <row r="70" spans="1:17" ht="26.25" customHeight="1">
      <c r="A70" s="28"/>
      <c r="B70" s="29" t="s">
        <v>76</v>
      </c>
      <c r="C70" s="30"/>
      <c r="E70" s="381"/>
      <c r="F70" s="374"/>
      <c r="G70" s="376" t="s">
        <v>77</v>
      </c>
      <c r="H70" s="376"/>
      <c r="I70" s="376"/>
      <c r="J70" s="376"/>
      <c r="K70" s="376"/>
      <c r="L70" s="31"/>
      <c r="M70" s="31"/>
      <c r="N70" s="22"/>
      <c r="O70" s="23">
        <v>72</v>
      </c>
      <c r="P70" s="23"/>
      <c r="Q70" s="23" t="s">
        <v>218</v>
      </c>
    </row>
    <row r="71" spans="1:17" ht="17.25" customHeight="1">
      <c r="A71" s="27"/>
      <c r="E71" s="381"/>
      <c r="F71" s="374"/>
      <c r="G71" s="375" t="s">
        <v>78</v>
      </c>
      <c r="H71" s="375"/>
      <c r="I71" s="375"/>
      <c r="J71" s="375"/>
      <c r="K71" s="375"/>
      <c r="L71" s="23"/>
      <c r="M71" s="23">
        <v>4</v>
      </c>
      <c r="N71" s="22"/>
      <c r="O71" s="23">
        <v>4</v>
      </c>
      <c r="P71" s="23">
        <v>2</v>
      </c>
      <c r="Q71" s="23">
        <v>3</v>
      </c>
    </row>
    <row r="72" spans="1:17" ht="14.25" customHeight="1">
      <c r="A72" s="27"/>
      <c r="E72" s="381"/>
      <c r="F72" s="374"/>
      <c r="G72" s="375" t="s">
        <v>79</v>
      </c>
      <c r="H72" s="375"/>
      <c r="I72" s="375"/>
      <c r="J72" s="375"/>
      <c r="K72" s="375"/>
      <c r="L72" s="23"/>
      <c r="M72" s="23"/>
      <c r="N72" s="22"/>
      <c r="O72" s="23"/>
      <c r="P72" s="23">
        <v>1</v>
      </c>
      <c r="Q72" s="23">
        <v>1</v>
      </c>
    </row>
    <row r="73" spans="1:38" s="33" customFormat="1" ht="15" customHeight="1">
      <c r="A73" s="27"/>
      <c r="B73" s="14"/>
      <c r="C73" s="20"/>
      <c r="D73" s="20"/>
      <c r="E73" s="381"/>
      <c r="F73" s="374"/>
      <c r="G73" s="380" t="s">
        <v>113</v>
      </c>
      <c r="H73" s="380"/>
      <c r="I73" s="380"/>
      <c r="J73" s="380"/>
      <c r="K73" s="380"/>
      <c r="L73" s="26" t="s">
        <v>33</v>
      </c>
      <c r="M73" s="26">
        <v>6</v>
      </c>
      <c r="N73" s="32">
        <v>3</v>
      </c>
      <c r="O73" s="32">
        <v>7</v>
      </c>
      <c r="P73" s="32">
        <v>2</v>
      </c>
      <c r="Q73" s="32">
        <v>8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17" ht="18.75" customHeight="1">
      <c r="A74" s="34"/>
      <c r="B74" s="35"/>
      <c r="C74" s="36"/>
      <c r="D74" s="36"/>
      <c r="E74" s="382"/>
      <c r="F74" s="374"/>
      <c r="G74" s="375" t="s">
        <v>80</v>
      </c>
      <c r="H74" s="375"/>
      <c r="I74" s="375"/>
      <c r="J74" s="375"/>
      <c r="K74" s="375"/>
      <c r="L74" s="23"/>
      <c r="M74" s="23"/>
      <c r="N74" s="23"/>
      <c r="O74" s="23"/>
      <c r="P74" s="23"/>
      <c r="Q74" s="23"/>
    </row>
    <row r="75" ht="12">
      <c r="H75" s="20" t="s">
        <v>81</v>
      </c>
    </row>
  </sheetData>
  <sheetProtection selectLockedCells="1" selectUnlockedCells="1"/>
  <mergeCells count="30">
    <mergeCell ref="C49:C50"/>
    <mergeCell ref="K5:K6"/>
    <mergeCell ref="G72:K72"/>
    <mergeCell ref="G71:K71"/>
    <mergeCell ref="G73:K73"/>
    <mergeCell ref="N5:O5"/>
    <mergeCell ref="E69:E74"/>
    <mergeCell ref="F5:F6"/>
    <mergeCell ref="G5:I5"/>
    <mergeCell ref="C53:C54"/>
    <mergeCell ref="D3:I3"/>
    <mergeCell ref="D4:D6"/>
    <mergeCell ref="E4:E6"/>
    <mergeCell ref="L3:Q4"/>
    <mergeCell ref="B68:D68"/>
    <mergeCell ref="F68:F74"/>
    <mergeCell ref="G69:K69"/>
    <mergeCell ref="G70:K70"/>
    <mergeCell ref="G68:K68"/>
    <mergeCell ref="G74:K74"/>
    <mergeCell ref="F4:I4"/>
    <mergeCell ref="L5:M5"/>
    <mergeCell ref="P5:Q5"/>
    <mergeCell ref="J5:J6"/>
    <mergeCell ref="A63:B63"/>
    <mergeCell ref="A2:Q2"/>
    <mergeCell ref="A3:A6"/>
    <mergeCell ref="B3:B6"/>
    <mergeCell ref="J3:K4"/>
    <mergeCell ref="C3:C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="80" zoomScaleNormal="80" zoomScalePageLayoutView="0" workbookViewId="0" topLeftCell="A61">
      <selection activeCell="A1" sqref="A1:F102"/>
    </sheetView>
  </sheetViews>
  <sheetFormatPr defaultColWidth="9.140625" defaultRowHeight="12.75"/>
  <cols>
    <col min="1" max="1" width="9.140625" style="37" customWidth="1"/>
    <col min="2" max="2" width="50.28125" style="37" customWidth="1"/>
    <col min="3" max="3" width="9.28125" style="38" customWidth="1"/>
    <col min="4" max="4" width="10.7109375" style="37" customWidth="1"/>
    <col min="5" max="5" width="7.140625" style="38" customWidth="1"/>
    <col min="6" max="6" width="73.57421875" style="37" customWidth="1"/>
    <col min="7" max="16384" width="9.140625" style="37" customWidth="1"/>
  </cols>
  <sheetData>
    <row r="1" spans="2:6" ht="21.75" customHeight="1">
      <c r="B1" s="386" t="s">
        <v>259</v>
      </c>
      <c r="C1" s="386"/>
      <c r="D1" s="386"/>
      <c r="E1" s="387" t="s">
        <v>260</v>
      </c>
      <c r="F1" s="387"/>
    </row>
    <row r="2" spans="1:6" s="40" customFormat="1" ht="18" customHeight="1">
      <c r="A2" s="39" t="s">
        <v>82</v>
      </c>
      <c r="B2" s="39" t="s">
        <v>83</v>
      </c>
      <c r="C2" s="39" t="s">
        <v>84</v>
      </c>
      <c r="D2" s="220" t="s">
        <v>85</v>
      </c>
      <c r="E2" s="224" t="s">
        <v>82</v>
      </c>
      <c r="F2" s="225" t="s">
        <v>83</v>
      </c>
    </row>
    <row r="3" spans="1:6" s="40" customFormat="1" ht="12" customHeight="1">
      <c r="A3" s="41" t="s">
        <v>86</v>
      </c>
      <c r="B3" s="41" t="s">
        <v>23</v>
      </c>
      <c r="C3" s="42">
        <v>4.6</v>
      </c>
      <c r="D3" s="221">
        <v>4</v>
      </c>
      <c r="E3" s="224"/>
      <c r="F3" s="225" t="s">
        <v>87</v>
      </c>
    </row>
    <row r="4" spans="1:6" s="40" customFormat="1" ht="13.5" customHeight="1">
      <c r="A4" s="41" t="s">
        <v>88</v>
      </c>
      <c r="B4" s="43" t="s">
        <v>71</v>
      </c>
      <c r="C4" s="44">
        <v>4.6</v>
      </c>
      <c r="D4" s="222">
        <v>4</v>
      </c>
      <c r="E4" s="226" t="s">
        <v>89</v>
      </c>
      <c r="F4" s="219" t="s">
        <v>240</v>
      </c>
    </row>
    <row r="5" spans="1:6" s="40" customFormat="1" ht="12.75" customHeight="1">
      <c r="A5" s="41" t="s">
        <v>90</v>
      </c>
      <c r="B5" s="41" t="s">
        <v>72</v>
      </c>
      <c r="C5" s="44">
        <v>6</v>
      </c>
      <c r="D5" s="222">
        <v>4</v>
      </c>
      <c r="E5" s="226" t="s">
        <v>91</v>
      </c>
      <c r="F5" s="219" t="s">
        <v>241</v>
      </c>
    </row>
    <row r="6" spans="1:6" s="40" customFormat="1" ht="13.5" customHeight="1">
      <c r="A6" s="41"/>
      <c r="B6" s="45" t="s">
        <v>92</v>
      </c>
      <c r="C6" s="46"/>
      <c r="D6" s="222">
        <v>12</v>
      </c>
      <c r="E6" s="226" t="s">
        <v>93</v>
      </c>
      <c r="F6" s="219" t="s">
        <v>242</v>
      </c>
    </row>
    <row r="7" spans="2:6" s="40" customFormat="1" ht="13.5" customHeight="1">
      <c r="B7" s="47"/>
      <c r="C7" s="48"/>
      <c r="D7" s="49"/>
      <c r="E7" s="226">
        <v>4</v>
      </c>
      <c r="F7" s="219" t="s">
        <v>243</v>
      </c>
    </row>
    <row r="8" spans="2:6" s="40" customFormat="1" ht="13.5" customHeight="1">
      <c r="B8" s="47"/>
      <c r="C8" s="48"/>
      <c r="D8" s="49"/>
      <c r="E8" s="226" t="s">
        <v>94</v>
      </c>
      <c r="F8" s="219" t="s">
        <v>244</v>
      </c>
    </row>
    <row r="9" spans="2:6" s="40" customFormat="1" ht="13.5" customHeight="1">
      <c r="B9" s="47"/>
      <c r="C9" s="48"/>
      <c r="D9" s="49"/>
      <c r="E9" s="226" t="s">
        <v>95</v>
      </c>
      <c r="F9" s="219" t="s">
        <v>245</v>
      </c>
    </row>
    <row r="10" spans="2:6" s="40" customFormat="1" ht="13.5" customHeight="1">
      <c r="B10" s="47"/>
      <c r="C10" s="48"/>
      <c r="D10" s="49"/>
      <c r="E10" s="226" t="s">
        <v>96</v>
      </c>
      <c r="F10" s="219" t="s">
        <v>246</v>
      </c>
    </row>
    <row r="11" spans="2:6" s="40" customFormat="1" ht="13.5" customHeight="1">
      <c r="B11" s="47"/>
      <c r="C11" s="48"/>
      <c r="D11" s="49"/>
      <c r="E11" s="226" t="s">
        <v>97</v>
      </c>
      <c r="F11" s="219" t="s">
        <v>247</v>
      </c>
    </row>
    <row r="12" spans="2:6" s="40" customFormat="1" ht="13.5" customHeight="1">
      <c r="B12" s="47"/>
      <c r="C12" s="48"/>
      <c r="D12" s="49"/>
      <c r="E12" s="226" t="s">
        <v>98</v>
      </c>
      <c r="F12" s="219" t="s">
        <v>248</v>
      </c>
    </row>
    <row r="13" spans="2:6" s="40" customFormat="1" ht="13.5" customHeight="1">
      <c r="B13" s="47"/>
      <c r="C13" s="48"/>
      <c r="D13" s="49"/>
      <c r="E13" s="226" t="s">
        <v>99</v>
      </c>
      <c r="F13" s="219" t="s">
        <v>249</v>
      </c>
    </row>
    <row r="14" spans="3:6" s="40" customFormat="1" ht="12.75" customHeight="1">
      <c r="C14" s="48"/>
      <c r="D14" s="48"/>
      <c r="E14" s="226">
        <v>11</v>
      </c>
      <c r="F14" s="219" t="s">
        <v>250</v>
      </c>
    </row>
    <row r="15" spans="3:6" s="40" customFormat="1" ht="12.75" customHeight="1">
      <c r="C15" s="49"/>
      <c r="D15" s="48"/>
      <c r="E15" s="226">
        <v>12</v>
      </c>
      <c r="F15" s="219" t="s">
        <v>251</v>
      </c>
    </row>
    <row r="16" spans="3:6" s="40" customFormat="1" ht="12" customHeight="1">
      <c r="C16" s="49"/>
      <c r="D16" s="48"/>
      <c r="E16" s="226">
        <v>13</v>
      </c>
      <c r="F16" s="219" t="s">
        <v>252</v>
      </c>
    </row>
    <row r="17" spans="3:6" s="40" customFormat="1" ht="12.75" customHeight="1">
      <c r="C17" s="49"/>
      <c r="D17" s="223"/>
      <c r="E17" s="226"/>
      <c r="F17" s="227" t="s">
        <v>100</v>
      </c>
    </row>
    <row r="18" spans="3:6" s="40" customFormat="1" ht="12.75" customHeight="1">
      <c r="C18" s="49"/>
      <c r="D18" s="48"/>
      <c r="E18" s="226" t="s">
        <v>89</v>
      </c>
      <c r="F18" s="219" t="s">
        <v>109</v>
      </c>
    </row>
    <row r="19" spans="3:6" s="40" customFormat="1" ht="12.75" customHeight="1">
      <c r="C19" s="49"/>
      <c r="D19" s="48"/>
      <c r="E19" s="226" t="s">
        <v>91</v>
      </c>
      <c r="F19" s="219" t="s">
        <v>253</v>
      </c>
    </row>
    <row r="20" spans="3:6" s="40" customFormat="1" ht="12.75" customHeight="1">
      <c r="C20" s="49"/>
      <c r="D20" s="48"/>
      <c r="E20" s="226" t="s">
        <v>93</v>
      </c>
      <c r="F20" s="219" t="s">
        <v>254</v>
      </c>
    </row>
    <row r="21" spans="3:6" s="40" customFormat="1" ht="15">
      <c r="C21" s="49"/>
      <c r="E21" s="226"/>
      <c r="F21" s="227" t="s">
        <v>101</v>
      </c>
    </row>
    <row r="22" spans="3:6" s="40" customFormat="1" ht="12" customHeight="1">
      <c r="C22" s="49"/>
      <c r="E22" s="226" t="s">
        <v>89</v>
      </c>
      <c r="F22" s="228" t="s">
        <v>102</v>
      </c>
    </row>
    <row r="23" spans="3:6" s="40" customFormat="1" ht="15">
      <c r="C23" s="49"/>
      <c r="E23" s="226" t="s">
        <v>91</v>
      </c>
      <c r="F23" s="228" t="s">
        <v>103</v>
      </c>
    </row>
    <row r="24" spans="3:6" s="40" customFormat="1" ht="15">
      <c r="C24" s="49"/>
      <c r="E24" s="226" t="s">
        <v>93</v>
      </c>
      <c r="F24" s="228" t="s">
        <v>104</v>
      </c>
    </row>
    <row r="25" spans="3:6" s="40" customFormat="1" ht="15">
      <c r="C25" s="49"/>
      <c r="E25" s="226"/>
      <c r="F25" s="227" t="s">
        <v>105</v>
      </c>
    </row>
    <row r="26" spans="3:6" s="40" customFormat="1" ht="15">
      <c r="C26" s="49"/>
      <c r="E26" s="226" t="s">
        <v>89</v>
      </c>
      <c r="F26" s="228" t="s">
        <v>106</v>
      </c>
    </row>
    <row r="27" spans="3:6" s="40" customFormat="1" ht="15">
      <c r="C27" s="49"/>
      <c r="E27" s="226" t="s">
        <v>91</v>
      </c>
      <c r="F27" s="228" t="s">
        <v>107</v>
      </c>
    </row>
    <row r="28" spans="3:5" s="50" customFormat="1" ht="13.5">
      <c r="C28" s="51"/>
      <c r="E28" s="51"/>
    </row>
    <row r="33" spans="2:6" ht="12.75" customHeight="1">
      <c r="B33" s="388" t="s">
        <v>108</v>
      </c>
      <c r="C33" s="388"/>
      <c r="D33" s="388"/>
      <c r="E33" s="388"/>
      <c r="F33" s="388"/>
    </row>
    <row r="34" spans="2:6" ht="12.75">
      <c r="B34" s="388"/>
      <c r="C34" s="388"/>
      <c r="D34" s="388"/>
      <c r="E34" s="388"/>
      <c r="F34" s="388"/>
    </row>
    <row r="35" spans="2:6" ht="12.75" customHeight="1">
      <c r="B35" s="389" t="s">
        <v>258</v>
      </c>
      <c r="C35" s="389"/>
      <c r="D35" s="389"/>
      <c r="E35" s="389"/>
      <c r="F35" s="389"/>
    </row>
    <row r="36" spans="2:6" ht="12.75">
      <c r="B36" s="389"/>
      <c r="C36" s="389"/>
      <c r="D36" s="389"/>
      <c r="E36" s="389"/>
      <c r="F36" s="389"/>
    </row>
    <row r="37" spans="2:6" ht="12.75">
      <c r="B37" s="389"/>
      <c r="C37" s="389"/>
      <c r="D37" s="389"/>
      <c r="E37" s="389"/>
      <c r="F37" s="389"/>
    </row>
    <row r="38" spans="2:6" ht="12.75">
      <c r="B38" s="389"/>
      <c r="C38" s="389"/>
      <c r="D38" s="389"/>
      <c r="E38" s="389"/>
      <c r="F38" s="389"/>
    </row>
    <row r="39" spans="2:6" ht="12.75">
      <c r="B39" s="389"/>
      <c r="C39" s="389"/>
      <c r="D39" s="389"/>
      <c r="E39" s="389"/>
      <c r="F39" s="389"/>
    </row>
    <row r="40" spans="2:6" ht="12.75">
      <c r="B40" s="389"/>
      <c r="C40" s="389"/>
      <c r="D40" s="389"/>
      <c r="E40" s="389"/>
      <c r="F40" s="389"/>
    </row>
    <row r="41" spans="2:6" ht="12.75">
      <c r="B41" s="389"/>
      <c r="C41" s="389"/>
      <c r="D41" s="389"/>
      <c r="E41" s="389"/>
      <c r="F41" s="389"/>
    </row>
    <row r="42" spans="2:6" ht="12.75">
      <c r="B42" s="389"/>
      <c r="C42" s="389"/>
      <c r="D42" s="389"/>
      <c r="E42" s="389"/>
      <c r="F42" s="389"/>
    </row>
    <row r="43" spans="2:6" ht="12.75">
      <c r="B43" s="389"/>
      <c r="C43" s="389"/>
      <c r="D43" s="389"/>
      <c r="E43" s="389"/>
      <c r="F43" s="389"/>
    </row>
    <row r="44" spans="2:6" ht="12.75">
      <c r="B44" s="389"/>
      <c r="C44" s="389"/>
      <c r="D44" s="389"/>
      <c r="E44" s="389"/>
      <c r="F44" s="389"/>
    </row>
    <row r="45" spans="2:6" ht="12.75">
      <c r="B45" s="389"/>
      <c r="C45" s="389"/>
      <c r="D45" s="389"/>
      <c r="E45" s="389"/>
      <c r="F45" s="389"/>
    </row>
    <row r="46" spans="2:6" ht="12.75">
      <c r="B46" s="389"/>
      <c r="C46" s="389"/>
      <c r="D46" s="389"/>
      <c r="E46" s="389"/>
      <c r="F46" s="389"/>
    </row>
    <row r="47" spans="2:6" ht="12.75">
      <c r="B47" s="389"/>
      <c r="C47" s="389"/>
      <c r="D47" s="389"/>
      <c r="E47" s="389"/>
      <c r="F47" s="389"/>
    </row>
    <row r="48" spans="2:6" ht="12.75">
      <c r="B48" s="389"/>
      <c r="C48" s="389"/>
      <c r="D48" s="389"/>
      <c r="E48" s="389"/>
      <c r="F48" s="389"/>
    </row>
    <row r="49" spans="2:6" ht="12.75">
      <c r="B49" s="389"/>
      <c r="C49" s="389"/>
      <c r="D49" s="389"/>
      <c r="E49" s="389"/>
      <c r="F49" s="389"/>
    </row>
    <row r="50" spans="2:6" ht="12.75">
      <c r="B50" s="389"/>
      <c r="C50" s="389"/>
      <c r="D50" s="389"/>
      <c r="E50" s="389"/>
      <c r="F50" s="389"/>
    </row>
    <row r="51" spans="2:6" ht="12.75">
      <c r="B51" s="389"/>
      <c r="C51" s="389"/>
      <c r="D51" s="389"/>
      <c r="E51" s="389"/>
      <c r="F51" s="389"/>
    </row>
    <row r="52" spans="2:6" ht="12.75">
      <c r="B52" s="389"/>
      <c r="C52" s="389"/>
      <c r="D52" s="389"/>
      <c r="E52" s="389"/>
      <c r="F52" s="389"/>
    </row>
    <row r="53" spans="2:6" ht="12.75">
      <c r="B53" s="389"/>
      <c r="C53" s="389"/>
      <c r="D53" s="389"/>
      <c r="E53" s="389"/>
      <c r="F53" s="389"/>
    </row>
    <row r="54" spans="2:6" ht="12.75">
      <c r="B54" s="389"/>
      <c r="C54" s="389"/>
      <c r="D54" s="389"/>
      <c r="E54" s="389"/>
      <c r="F54" s="389"/>
    </row>
    <row r="55" spans="2:6" ht="12.75">
      <c r="B55" s="389"/>
      <c r="C55" s="389"/>
      <c r="D55" s="389"/>
      <c r="E55" s="389"/>
      <c r="F55" s="389"/>
    </row>
    <row r="56" spans="2:6" ht="12.75">
      <c r="B56" s="389"/>
      <c r="C56" s="389"/>
      <c r="D56" s="389"/>
      <c r="E56" s="389"/>
      <c r="F56" s="389"/>
    </row>
    <row r="57" spans="2:6" ht="12.75">
      <c r="B57" s="389"/>
      <c r="C57" s="389"/>
      <c r="D57" s="389"/>
      <c r="E57" s="389"/>
      <c r="F57" s="389"/>
    </row>
    <row r="58" spans="2:6" ht="12.75">
      <c r="B58" s="389"/>
      <c r="C58" s="389"/>
      <c r="D58" s="389"/>
      <c r="E58" s="389"/>
      <c r="F58" s="389"/>
    </row>
    <row r="59" spans="2:6" ht="12.75">
      <c r="B59" s="389"/>
      <c r="C59" s="389"/>
      <c r="D59" s="389"/>
      <c r="E59" s="389"/>
      <c r="F59" s="389"/>
    </row>
    <row r="60" spans="2:6" ht="12.75">
      <c r="B60" s="389"/>
      <c r="C60" s="389"/>
      <c r="D60" s="389"/>
      <c r="E60" s="389"/>
      <c r="F60" s="389"/>
    </row>
    <row r="61" spans="2:6" ht="12.75">
      <c r="B61" s="389"/>
      <c r="C61" s="389"/>
      <c r="D61" s="389"/>
      <c r="E61" s="389"/>
      <c r="F61" s="389"/>
    </row>
    <row r="62" spans="2:6" ht="12.75">
      <c r="B62" s="389"/>
      <c r="C62" s="389"/>
      <c r="D62" s="389"/>
      <c r="E62" s="389"/>
      <c r="F62" s="389"/>
    </row>
    <row r="63" spans="2:6" ht="12.75">
      <c r="B63" s="389"/>
      <c r="C63" s="389"/>
      <c r="D63" s="389"/>
      <c r="E63" s="389"/>
      <c r="F63" s="389"/>
    </row>
    <row r="64" spans="2:6" ht="12.75">
      <c r="B64" s="389"/>
      <c r="C64" s="389"/>
      <c r="D64" s="389"/>
      <c r="E64" s="389"/>
      <c r="F64" s="389"/>
    </row>
    <row r="65" spans="2:6" ht="12.75">
      <c r="B65" s="389"/>
      <c r="C65" s="389"/>
      <c r="D65" s="389"/>
      <c r="E65" s="389"/>
      <c r="F65" s="389"/>
    </row>
    <row r="66" spans="2:6" ht="12.75">
      <c r="B66" s="389"/>
      <c r="C66" s="389"/>
      <c r="D66" s="389"/>
      <c r="E66" s="389"/>
      <c r="F66" s="389"/>
    </row>
    <row r="67" spans="2:6" ht="12.75">
      <c r="B67" s="389"/>
      <c r="C67" s="389"/>
      <c r="D67" s="389"/>
      <c r="E67" s="389"/>
      <c r="F67" s="389"/>
    </row>
    <row r="68" spans="2:6" ht="12.75">
      <c r="B68" s="389"/>
      <c r="C68" s="389"/>
      <c r="D68" s="389"/>
      <c r="E68" s="389"/>
      <c r="F68" s="389"/>
    </row>
    <row r="69" spans="2:6" ht="12.75">
      <c r="B69" s="389"/>
      <c r="C69" s="389"/>
      <c r="D69" s="389"/>
      <c r="E69" s="389"/>
      <c r="F69" s="389"/>
    </row>
    <row r="70" spans="2:6" ht="12.75">
      <c r="B70" s="389"/>
      <c r="C70" s="389"/>
      <c r="D70" s="389"/>
      <c r="E70" s="389"/>
      <c r="F70" s="389"/>
    </row>
    <row r="71" spans="2:6" ht="12.75">
      <c r="B71" s="389"/>
      <c r="C71" s="389"/>
      <c r="D71" s="389"/>
      <c r="E71" s="389"/>
      <c r="F71" s="389"/>
    </row>
    <row r="72" spans="2:6" ht="12.75">
      <c r="B72" s="389"/>
      <c r="C72" s="389"/>
      <c r="D72" s="389"/>
      <c r="E72" s="389"/>
      <c r="F72" s="389"/>
    </row>
    <row r="73" spans="2:6" ht="12.75">
      <c r="B73" s="389"/>
      <c r="C73" s="389"/>
      <c r="D73" s="389"/>
      <c r="E73" s="389"/>
      <c r="F73" s="389"/>
    </row>
    <row r="74" spans="2:6" ht="12.75">
      <c r="B74" s="389"/>
      <c r="C74" s="389"/>
      <c r="D74" s="389"/>
      <c r="E74" s="389"/>
      <c r="F74" s="389"/>
    </row>
    <row r="75" spans="2:6" ht="12.75">
      <c r="B75" s="389"/>
      <c r="C75" s="389"/>
      <c r="D75" s="389"/>
      <c r="E75" s="389"/>
      <c r="F75" s="389"/>
    </row>
    <row r="76" spans="2:6" ht="12.75">
      <c r="B76" s="389"/>
      <c r="C76" s="389"/>
      <c r="D76" s="389"/>
      <c r="E76" s="389"/>
      <c r="F76" s="389"/>
    </row>
    <row r="77" spans="2:6" ht="12.75">
      <c r="B77" s="389"/>
      <c r="C77" s="389"/>
      <c r="D77" s="389"/>
      <c r="E77" s="389"/>
      <c r="F77" s="389"/>
    </row>
    <row r="78" spans="2:6" ht="12.75">
      <c r="B78" s="389"/>
      <c r="C78" s="389"/>
      <c r="D78" s="389"/>
      <c r="E78" s="389"/>
      <c r="F78" s="389"/>
    </row>
    <row r="79" spans="2:6" ht="12.75">
      <c r="B79" s="389"/>
      <c r="C79" s="389"/>
      <c r="D79" s="389"/>
      <c r="E79" s="389"/>
      <c r="F79" s="389"/>
    </row>
    <row r="80" spans="2:6" ht="12.75">
      <c r="B80" s="389"/>
      <c r="C80" s="389"/>
      <c r="D80" s="389"/>
      <c r="E80" s="389"/>
      <c r="F80" s="389"/>
    </row>
    <row r="81" spans="2:6" ht="12.75">
      <c r="B81" s="389"/>
      <c r="C81" s="389"/>
      <c r="D81" s="389"/>
      <c r="E81" s="389"/>
      <c r="F81" s="389"/>
    </row>
    <row r="82" spans="2:6" ht="16.5" customHeight="1">
      <c r="B82" s="389"/>
      <c r="C82" s="389"/>
      <c r="D82" s="389"/>
      <c r="E82" s="389"/>
      <c r="F82" s="389"/>
    </row>
    <row r="83" spans="2:6" ht="12.75">
      <c r="B83" s="389"/>
      <c r="C83" s="389"/>
      <c r="D83" s="389"/>
      <c r="E83" s="389"/>
      <c r="F83" s="389"/>
    </row>
    <row r="84" spans="2:6" ht="12.75">
      <c r="B84" s="389"/>
      <c r="C84" s="389"/>
      <c r="D84" s="389"/>
      <c r="E84" s="389"/>
      <c r="F84" s="389"/>
    </row>
    <row r="85" spans="2:6" ht="12.75">
      <c r="B85" s="389"/>
      <c r="C85" s="389"/>
      <c r="D85" s="389"/>
      <c r="E85" s="389"/>
      <c r="F85" s="389"/>
    </row>
    <row r="86" spans="2:6" ht="12.75">
      <c r="B86" s="389"/>
      <c r="C86" s="389"/>
      <c r="D86" s="389"/>
      <c r="E86" s="389"/>
      <c r="F86" s="389"/>
    </row>
    <row r="87" spans="2:6" ht="12.75">
      <c r="B87" s="389"/>
      <c r="C87" s="389"/>
      <c r="D87" s="389"/>
      <c r="E87" s="389"/>
      <c r="F87" s="389"/>
    </row>
    <row r="88" spans="2:6" ht="12.75">
      <c r="B88" s="389"/>
      <c r="C88" s="389"/>
      <c r="D88" s="389"/>
      <c r="E88" s="389"/>
      <c r="F88" s="389"/>
    </row>
    <row r="89" spans="2:6" ht="12.75">
      <c r="B89" s="389"/>
      <c r="C89" s="389"/>
      <c r="D89" s="389"/>
      <c r="E89" s="389"/>
      <c r="F89" s="389"/>
    </row>
    <row r="90" spans="2:6" ht="12.75">
      <c r="B90" s="389"/>
      <c r="C90" s="389"/>
      <c r="D90" s="389"/>
      <c r="E90" s="389"/>
      <c r="F90" s="389"/>
    </row>
    <row r="91" spans="2:6" ht="12.75">
      <c r="B91" s="389"/>
      <c r="C91" s="389"/>
      <c r="D91" s="389"/>
      <c r="E91" s="389"/>
      <c r="F91" s="389"/>
    </row>
    <row r="92" spans="2:6" ht="12.75">
      <c r="B92" s="389"/>
      <c r="C92" s="389"/>
      <c r="D92" s="389"/>
      <c r="E92" s="389"/>
      <c r="F92" s="389"/>
    </row>
    <row r="93" spans="2:6" ht="12.75">
      <c r="B93" s="389"/>
      <c r="C93" s="389"/>
      <c r="D93" s="389"/>
      <c r="E93" s="389"/>
      <c r="F93" s="389"/>
    </row>
    <row r="94" spans="2:6" ht="12.75">
      <c r="B94" s="389"/>
      <c r="C94" s="389"/>
      <c r="D94" s="389"/>
      <c r="E94" s="389"/>
      <c r="F94" s="389"/>
    </row>
    <row r="95" spans="2:6" ht="12.75">
      <c r="B95" s="389"/>
      <c r="C95" s="389"/>
      <c r="D95" s="389"/>
      <c r="E95" s="389"/>
      <c r="F95" s="389"/>
    </row>
    <row r="96" spans="2:6" ht="12.75">
      <c r="B96" s="389"/>
      <c r="C96" s="389"/>
      <c r="D96" s="389"/>
      <c r="E96" s="389"/>
      <c r="F96" s="389"/>
    </row>
    <row r="97" spans="2:6" ht="12.75">
      <c r="B97" s="389"/>
      <c r="C97" s="389"/>
      <c r="D97" s="389"/>
      <c r="E97" s="389"/>
      <c r="F97" s="389"/>
    </row>
    <row r="98" spans="2:6" ht="12.75">
      <c r="B98" s="389"/>
      <c r="C98" s="389"/>
      <c r="D98" s="389"/>
      <c r="E98" s="389"/>
      <c r="F98" s="389"/>
    </row>
    <row r="99" spans="2:6" ht="12.75">
      <c r="B99" s="389"/>
      <c r="C99" s="389"/>
      <c r="D99" s="389"/>
      <c r="E99" s="389"/>
      <c r="F99" s="389"/>
    </row>
    <row r="100" spans="2:6" ht="12.75">
      <c r="B100" s="389"/>
      <c r="C100" s="389"/>
      <c r="D100" s="389"/>
      <c r="E100" s="389"/>
      <c r="F100" s="389"/>
    </row>
    <row r="101" spans="2:6" ht="12.75">
      <c r="B101" s="389"/>
      <c r="C101" s="389"/>
      <c r="D101" s="389"/>
      <c r="E101" s="389"/>
      <c r="F101" s="389"/>
    </row>
    <row r="102" spans="2:6" ht="87" customHeight="1">
      <c r="B102" s="389"/>
      <c r="C102" s="389"/>
      <c r="D102" s="389"/>
      <c r="E102" s="389"/>
      <c r="F102" s="389"/>
    </row>
  </sheetData>
  <sheetProtection selectLockedCells="1" selectUnlockedCells="1"/>
  <mergeCells count="4">
    <mergeCell ref="B1:D1"/>
    <mergeCell ref="E1:F1"/>
    <mergeCell ref="B33:F34"/>
    <mergeCell ref="B35:F102"/>
  </mergeCells>
  <printOptions/>
  <pageMargins left="0.7" right="0.7" top="0.75" bottom="0.75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Анна А. Щукина</cp:lastModifiedBy>
  <cp:lastPrinted>2020-10-20T13:24:21Z</cp:lastPrinted>
  <dcterms:created xsi:type="dcterms:W3CDTF">2020-03-25T11:19:44Z</dcterms:created>
  <dcterms:modified xsi:type="dcterms:W3CDTF">2023-10-30T08:45:22Z</dcterms:modified>
  <cp:category/>
  <cp:version/>
  <cp:contentType/>
  <cp:contentStatus/>
</cp:coreProperties>
</file>