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etodKab\Desktop\1 Новый методический портал\ОСП 8\38.02.03 Операционная деятельность в логистике\"/>
    </mc:Choice>
  </mc:AlternateContent>
  <bookViews>
    <workbookView xWindow="0" yWindow="0" windowWidth="15420" windowHeight="11730"/>
  </bookViews>
  <sheets>
    <sheet name="Тит с печ" sheetId="6" r:id="rId1"/>
    <sheet name="КУГ" sheetId="4" r:id="rId2"/>
    <sheet name="Сводные" sheetId="5" r:id="rId3"/>
    <sheet name="УП_оптики" sheetId="3" r:id="rId4"/>
  </sheets>
  <calcPr calcId="162913"/>
</workbook>
</file>

<file path=xl/calcChain.xml><?xml version="1.0" encoding="utf-8"?>
<calcChain xmlns="http://schemas.openxmlformats.org/spreadsheetml/2006/main">
  <c r="D9" i="3" l="1"/>
  <c r="E9" i="3"/>
  <c r="C9" i="3"/>
  <c r="N70" i="3"/>
  <c r="O70" i="3"/>
  <c r="R70" i="3"/>
  <c r="S70" i="3"/>
  <c r="T70" i="3"/>
  <c r="P70" i="3"/>
  <c r="H36" i="3" l="1"/>
  <c r="H27" i="3"/>
  <c r="G70" i="3"/>
  <c r="I70" i="3"/>
  <c r="H70" i="3"/>
  <c r="H66" i="3"/>
  <c r="I66" i="3"/>
  <c r="G66" i="3"/>
  <c r="H61" i="3"/>
  <c r="I61" i="3"/>
  <c r="J61" i="3"/>
  <c r="G61" i="3"/>
  <c r="H56" i="3"/>
  <c r="I56" i="3"/>
  <c r="G56" i="3"/>
  <c r="H52" i="3"/>
  <c r="I52" i="3"/>
  <c r="J52" i="3"/>
  <c r="G52" i="3"/>
  <c r="F71" i="3"/>
  <c r="F67" i="3"/>
  <c r="F63" i="3"/>
  <c r="F62" i="3"/>
  <c r="F59" i="3"/>
  <c r="F58" i="3"/>
  <c r="F57" i="3"/>
  <c r="F54" i="3"/>
  <c r="F53" i="3"/>
  <c r="G36" i="3"/>
  <c r="I36" i="3"/>
  <c r="J36" i="3"/>
  <c r="K36" i="3"/>
  <c r="L36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4" i="3"/>
  <c r="F33" i="3"/>
  <c r="F31" i="3"/>
  <c r="F30" i="3"/>
  <c r="F29" i="3"/>
  <c r="F28" i="3"/>
  <c r="G32" i="3"/>
  <c r="H32" i="3"/>
  <c r="I32" i="3"/>
  <c r="G27" i="3"/>
  <c r="I27" i="3"/>
  <c r="F22" i="3"/>
  <c r="F23" i="3"/>
  <c r="F24" i="3"/>
  <c r="F25" i="3"/>
  <c r="F26" i="3"/>
  <c r="F21" i="3"/>
  <c r="G20" i="3"/>
  <c r="H20" i="3"/>
  <c r="I20" i="3"/>
  <c r="J20" i="3"/>
  <c r="K20" i="3"/>
  <c r="L20" i="3"/>
  <c r="H10" i="3"/>
  <c r="I10" i="3"/>
  <c r="F11" i="3"/>
  <c r="F12" i="3"/>
  <c r="F13" i="3"/>
  <c r="F14" i="3"/>
  <c r="F15" i="3"/>
  <c r="F16" i="3"/>
  <c r="F17" i="3"/>
  <c r="F18" i="3"/>
  <c r="F19" i="3"/>
  <c r="T61" i="3"/>
  <c r="T66" i="3"/>
  <c r="T56" i="3"/>
  <c r="T52" i="3"/>
  <c r="P56" i="3"/>
  <c r="Q72" i="3"/>
  <c r="Q71" i="3"/>
  <c r="Q70" i="3" s="1"/>
  <c r="Q69" i="3"/>
  <c r="Q68" i="3"/>
  <c r="Q67" i="3"/>
  <c r="Q65" i="3"/>
  <c r="Q64" i="3"/>
  <c r="Q63" i="3"/>
  <c r="Q62" i="3"/>
  <c r="Q60" i="3"/>
  <c r="Q59" i="3"/>
  <c r="Q58" i="3"/>
  <c r="Q57" i="3"/>
  <c r="Q55" i="3"/>
  <c r="Q54" i="3"/>
  <c r="Q53" i="3"/>
  <c r="Q50" i="3"/>
  <c r="Q49" i="3"/>
  <c r="Q48" i="3"/>
  <c r="Q47" i="3"/>
  <c r="Q46" i="3"/>
  <c r="Q45" i="3"/>
  <c r="Q44" i="3"/>
  <c r="Q43" i="3"/>
  <c r="Q42" i="3"/>
  <c r="Q41" i="3"/>
  <c r="Q40" i="3"/>
  <c r="Q39" i="3"/>
  <c r="Q38" i="3"/>
  <c r="Q37" i="3"/>
  <c r="Q34" i="3"/>
  <c r="Q33" i="3"/>
  <c r="Q29" i="3"/>
  <c r="Q30" i="3"/>
  <c r="Q31" i="3"/>
  <c r="Q28" i="3"/>
  <c r="Q22" i="3"/>
  <c r="Q23" i="3"/>
  <c r="Q24" i="3"/>
  <c r="Q25" i="3"/>
  <c r="Q26" i="3"/>
  <c r="Q21" i="3"/>
  <c r="Q12" i="3"/>
  <c r="Q13" i="3"/>
  <c r="Q14" i="3"/>
  <c r="Q15" i="3"/>
  <c r="Q16" i="3"/>
  <c r="Q17" i="3"/>
  <c r="Q18" i="3"/>
  <c r="Q19" i="3"/>
  <c r="Q11" i="3"/>
  <c r="N10" i="3"/>
  <c r="O10" i="3"/>
  <c r="R10" i="3"/>
  <c r="S10" i="3"/>
  <c r="N20" i="3"/>
  <c r="N9" i="3" s="1"/>
  <c r="O20" i="3"/>
  <c r="R20" i="3"/>
  <c r="S20" i="3"/>
  <c r="S9" i="3" s="1"/>
  <c r="N66" i="3"/>
  <c r="O66" i="3"/>
  <c r="R66" i="3"/>
  <c r="S66" i="3"/>
  <c r="N61" i="3"/>
  <c r="O61" i="3"/>
  <c r="R61" i="3"/>
  <c r="S61" i="3"/>
  <c r="N56" i="3"/>
  <c r="O56" i="3"/>
  <c r="R56" i="3"/>
  <c r="S56" i="3"/>
  <c r="N52" i="3"/>
  <c r="O52" i="3"/>
  <c r="O51" i="3" s="1"/>
  <c r="R52" i="3"/>
  <c r="S52" i="3"/>
  <c r="N36" i="3"/>
  <c r="O36" i="3"/>
  <c r="R36" i="3"/>
  <c r="S36" i="3"/>
  <c r="N32" i="3"/>
  <c r="O32" i="3"/>
  <c r="R32" i="3"/>
  <c r="S32" i="3"/>
  <c r="R27" i="3"/>
  <c r="S27" i="3"/>
  <c r="N27" i="3"/>
  <c r="O27" i="3"/>
  <c r="K73" i="3"/>
  <c r="L73" i="3"/>
  <c r="U11" i="3"/>
  <c r="U12" i="3"/>
  <c r="U13" i="3"/>
  <c r="U14" i="3"/>
  <c r="U15" i="3"/>
  <c r="U16" i="3"/>
  <c r="U17" i="3"/>
  <c r="U18" i="3"/>
  <c r="U19" i="3"/>
  <c r="U21" i="3"/>
  <c r="U22" i="3"/>
  <c r="U23" i="3"/>
  <c r="U24" i="3"/>
  <c r="U25" i="3"/>
  <c r="U26" i="3"/>
  <c r="U28" i="3"/>
  <c r="U29" i="3"/>
  <c r="U30" i="3"/>
  <c r="U31" i="3"/>
  <c r="U33" i="3"/>
  <c r="U34" i="3"/>
  <c r="U37" i="3"/>
  <c r="U38" i="3"/>
  <c r="U39" i="3"/>
  <c r="U40" i="3"/>
  <c r="U41" i="3"/>
  <c r="U42" i="3"/>
  <c r="U43" i="3"/>
  <c r="U44" i="3"/>
  <c r="U45" i="3"/>
  <c r="U46" i="3"/>
  <c r="U47" i="3"/>
  <c r="U48" i="3"/>
  <c r="U53" i="3"/>
  <c r="U54" i="3"/>
  <c r="U55" i="3"/>
  <c r="U57" i="3"/>
  <c r="U58" i="3"/>
  <c r="U59" i="3"/>
  <c r="U60" i="3"/>
  <c r="U62" i="3"/>
  <c r="U63" i="3"/>
  <c r="U64" i="3"/>
  <c r="U65" i="3"/>
  <c r="U67" i="3"/>
  <c r="U68" i="3"/>
  <c r="U69" i="3"/>
  <c r="U71" i="3"/>
  <c r="U72" i="3"/>
  <c r="M11" i="3"/>
  <c r="M12" i="3"/>
  <c r="M13" i="3"/>
  <c r="M14" i="3"/>
  <c r="M15" i="3"/>
  <c r="M16" i="3"/>
  <c r="M17" i="3"/>
  <c r="M18" i="3"/>
  <c r="M19" i="3"/>
  <c r="M21" i="3"/>
  <c r="M22" i="3"/>
  <c r="M23" i="3"/>
  <c r="M24" i="3"/>
  <c r="M25" i="3"/>
  <c r="M26" i="3"/>
  <c r="M28" i="3"/>
  <c r="M29" i="3"/>
  <c r="M30" i="3"/>
  <c r="M31" i="3"/>
  <c r="M33" i="3"/>
  <c r="M34" i="3"/>
  <c r="M37" i="3"/>
  <c r="M38" i="3"/>
  <c r="M39" i="3"/>
  <c r="M40" i="3"/>
  <c r="M41" i="3"/>
  <c r="M42" i="3"/>
  <c r="M43" i="3"/>
  <c r="M44" i="3"/>
  <c r="M45" i="3"/>
  <c r="M46" i="3"/>
  <c r="M47" i="3"/>
  <c r="M48" i="3"/>
  <c r="M53" i="3"/>
  <c r="M54" i="3"/>
  <c r="M55" i="3"/>
  <c r="M57" i="3"/>
  <c r="M58" i="3"/>
  <c r="M59" i="3"/>
  <c r="M60" i="3"/>
  <c r="M62" i="3"/>
  <c r="M63" i="3"/>
  <c r="M64" i="3"/>
  <c r="M65" i="3"/>
  <c r="M67" i="3"/>
  <c r="M68" i="3"/>
  <c r="M69" i="3"/>
  <c r="M71" i="3"/>
  <c r="M72" i="3"/>
  <c r="U70" i="3" l="1"/>
  <c r="M70" i="3"/>
  <c r="Q66" i="3"/>
  <c r="H9" i="3"/>
  <c r="H51" i="3"/>
  <c r="Q32" i="3"/>
  <c r="Q56" i="3"/>
  <c r="P51" i="3"/>
  <c r="P73" i="3" s="1"/>
  <c r="F36" i="3"/>
  <c r="I9" i="3"/>
  <c r="Q10" i="3"/>
  <c r="Q36" i="3"/>
  <c r="Q27" i="3"/>
  <c r="F32" i="3"/>
  <c r="Q52" i="3"/>
  <c r="Q61" i="3"/>
  <c r="F27" i="3"/>
  <c r="T51" i="3"/>
  <c r="T73" i="3" s="1"/>
  <c r="F70" i="3"/>
  <c r="F66" i="3"/>
  <c r="F61" i="3"/>
  <c r="F56" i="3"/>
  <c r="F52" i="3"/>
  <c r="F20" i="3"/>
  <c r="Q20" i="3"/>
  <c r="U32" i="3"/>
  <c r="M32" i="3"/>
  <c r="M56" i="3"/>
  <c r="M52" i="3"/>
  <c r="M36" i="3"/>
  <c r="U56" i="3"/>
  <c r="R9" i="3"/>
  <c r="U20" i="3"/>
  <c r="M66" i="3"/>
  <c r="M61" i="3"/>
  <c r="U66" i="3"/>
  <c r="U61" i="3"/>
  <c r="U36" i="3"/>
  <c r="U10" i="3"/>
  <c r="O9" i="3"/>
  <c r="U52" i="3"/>
  <c r="O35" i="3"/>
  <c r="S51" i="3"/>
  <c r="S35" i="3" s="1"/>
  <c r="S73" i="3" s="1"/>
  <c r="N51" i="3"/>
  <c r="N35" i="3" s="1"/>
  <c r="N73" i="3" s="1"/>
  <c r="R51" i="3"/>
  <c r="R35" i="3" s="1"/>
  <c r="M27" i="3"/>
  <c r="U27" i="3"/>
  <c r="M10" i="3"/>
  <c r="M20" i="3"/>
  <c r="G10" i="3"/>
  <c r="F10" i="3" s="1"/>
  <c r="M51" i="3" l="1"/>
  <c r="M35" i="3" s="1"/>
  <c r="Q35" i="3"/>
  <c r="H35" i="3"/>
  <c r="H73" i="3" s="1"/>
  <c r="F73" i="3"/>
  <c r="Q51" i="3"/>
  <c r="O73" i="3"/>
  <c r="U9" i="3"/>
  <c r="U51" i="3"/>
  <c r="U35" i="3" s="1"/>
  <c r="R73" i="3"/>
  <c r="M9" i="3"/>
  <c r="G9" i="3"/>
  <c r="G73" i="3" s="1"/>
  <c r="U73" i="3" l="1"/>
  <c r="M73" i="3"/>
  <c r="Q9" i="3" l="1"/>
  <c r="Q73" i="3" s="1"/>
</calcChain>
</file>

<file path=xl/sharedStrings.xml><?xml version="1.0" encoding="utf-8"?>
<sst xmlns="http://schemas.openxmlformats.org/spreadsheetml/2006/main" count="236" uniqueCount="181">
  <si>
    <t xml:space="preserve">Индекс </t>
  </si>
  <si>
    <t>Учебная нагрузка обучающихся (час.)</t>
  </si>
  <si>
    <t>Всего занятий</t>
  </si>
  <si>
    <t>Максимальная</t>
  </si>
  <si>
    <t>Обязательная аудиторная</t>
  </si>
  <si>
    <t xml:space="preserve">куровых работ (проектов) </t>
  </si>
  <si>
    <t>Распределение обязательной нагрузки по курсам и семестрам (час. в семестр)</t>
  </si>
  <si>
    <t>Наименование циклов, дисциплин, профессиональных модулей, МДК, практик</t>
  </si>
  <si>
    <t>Самостоятельная работа</t>
  </si>
  <si>
    <t>I курс</t>
  </si>
  <si>
    <t>II курс</t>
  </si>
  <si>
    <t>III курс</t>
  </si>
  <si>
    <t>ТО.00</t>
  </si>
  <si>
    <t>Теоретическое обучение</t>
  </si>
  <si>
    <t>Общеобразовательные дисциплины</t>
  </si>
  <si>
    <t>Иностранный язык</t>
  </si>
  <si>
    <t>Физическая культура</t>
  </si>
  <si>
    <t>Основы безопасности жизнедеятельности</t>
  </si>
  <si>
    <t>ОГСЭ.00</t>
  </si>
  <si>
    <t>Общий гуманитраный и социально-экономический цикл</t>
  </si>
  <si>
    <t>ОГСЭ.01</t>
  </si>
  <si>
    <t>Основы философии</t>
  </si>
  <si>
    <t>ОГСЭ.02</t>
  </si>
  <si>
    <t>История</t>
  </si>
  <si>
    <t>ЕН.00</t>
  </si>
  <si>
    <t>Математический и общий естественнонаучный цикл</t>
  </si>
  <si>
    <t>ЕН.01</t>
  </si>
  <si>
    <t>П.00</t>
  </si>
  <si>
    <t>Профессиональный цикл</t>
  </si>
  <si>
    <t>ОП.00</t>
  </si>
  <si>
    <t>Общепрофессиональные дисциплины</t>
  </si>
  <si>
    <t>ОП.01</t>
  </si>
  <si>
    <t>ОП.02</t>
  </si>
  <si>
    <t>ОП.03</t>
  </si>
  <si>
    <t>ОП.04</t>
  </si>
  <si>
    <t>ОП.05</t>
  </si>
  <si>
    <t>ОП.06</t>
  </si>
  <si>
    <t>ОП.07</t>
  </si>
  <si>
    <t>ОП.09</t>
  </si>
  <si>
    <t>ПМ.00</t>
  </si>
  <si>
    <t>Профессиональные модули</t>
  </si>
  <si>
    <t>ПМ.01</t>
  </si>
  <si>
    <t>МДК.01.01</t>
  </si>
  <si>
    <t>ПМ.02</t>
  </si>
  <si>
    <t>ПМ.04</t>
  </si>
  <si>
    <t>ОП.08</t>
  </si>
  <si>
    <t>ПДП.00</t>
  </si>
  <si>
    <t>Производственная практика (преддипломная)</t>
  </si>
  <si>
    <t>МДК 03.01</t>
  </si>
  <si>
    <t>ВСЕГО:</t>
  </si>
  <si>
    <t>ГИА</t>
  </si>
  <si>
    <t>Государственная итоговая аттестация</t>
  </si>
  <si>
    <t>дисциплин и МДК</t>
  </si>
  <si>
    <t>учебной практики</t>
  </si>
  <si>
    <t>преддипломной практики</t>
  </si>
  <si>
    <t>зачетов</t>
  </si>
  <si>
    <t>Всего</t>
  </si>
  <si>
    <t>дифференцирован. зачетов</t>
  </si>
  <si>
    <t>производ.практики</t>
  </si>
  <si>
    <t>Базовые дисциплины</t>
  </si>
  <si>
    <t>Профильные дисциплины</t>
  </si>
  <si>
    <t>ОП.10</t>
  </si>
  <si>
    <t>ОП.12</t>
  </si>
  <si>
    <t>экзаменов, в т.ч. экзаменов (квалификационных)</t>
  </si>
  <si>
    <t>ОГСЭ.03</t>
  </si>
  <si>
    <t>Информатика</t>
  </si>
  <si>
    <t>* в т.ч.зачет по физической культуре</t>
  </si>
  <si>
    <t>Формы промежуточной аттестации по семестрам</t>
  </si>
  <si>
    <t xml:space="preserve">зачет </t>
  </si>
  <si>
    <t>дифф.зачет</t>
  </si>
  <si>
    <t>экзамен</t>
  </si>
  <si>
    <t>Русский язык и литература</t>
  </si>
  <si>
    <t>Математика: алгебра, начала математического анализа, геометрия</t>
  </si>
  <si>
    <t>Экология</t>
  </si>
  <si>
    <t>ОУД.00</t>
  </si>
  <si>
    <t>ОУД.01</t>
  </si>
  <si>
    <t>ОУД.02</t>
  </si>
  <si>
    <t>ОУД.03</t>
  </si>
  <si>
    <t>ОУД.04</t>
  </si>
  <si>
    <t>ОУД.05</t>
  </si>
  <si>
    <t>ОУД.07</t>
  </si>
  <si>
    <t>ОУД.08</t>
  </si>
  <si>
    <t>ОУД.09</t>
  </si>
  <si>
    <t>ОУД.10</t>
  </si>
  <si>
    <t>ОУД.11</t>
  </si>
  <si>
    <t>ОУД.12</t>
  </si>
  <si>
    <t>ОУД.13</t>
  </si>
  <si>
    <t>География</t>
  </si>
  <si>
    <t>** в т.ч. диф.зачет по физической культуре</t>
  </si>
  <si>
    <t>2 семестр
23 нед</t>
  </si>
  <si>
    <t>Обществознание</t>
  </si>
  <si>
    <t>Естествознание</t>
  </si>
  <si>
    <t>Статистика</t>
  </si>
  <si>
    <t>Экономика организации</t>
  </si>
  <si>
    <t>Менеджмент</t>
  </si>
  <si>
    <t>Документационное обеспечение управления</t>
  </si>
  <si>
    <t>Правовое обеспечение профессиональной деятельности</t>
  </si>
  <si>
    <t>Информационные технологии в профессиональной деятельности</t>
  </si>
  <si>
    <t>Безопасность жизнедеятельности</t>
  </si>
  <si>
    <t>ПМ.05</t>
  </si>
  <si>
    <t>МДК 05.01</t>
  </si>
  <si>
    <t>Производственная практика (по профилю специальности)</t>
  </si>
  <si>
    <t>ПМ.03</t>
  </si>
  <si>
    <t>ОГСЭ.07</t>
  </si>
  <si>
    <t>Экономика</t>
  </si>
  <si>
    <t>Финансы, денежное обращение и кредит</t>
  </si>
  <si>
    <t>Анализ финансово-хозяйственной деятельности</t>
  </si>
  <si>
    <t>МДК02.01</t>
  </si>
  <si>
    <t>Учебная практика</t>
  </si>
  <si>
    <t>МДК 04.01</t>
  </si>
  <si>
    <t>Право</t>
  </si>
  <si>
    <t>ЕН.03</t>
  </si>
  <si>
    <t>Бухгалтерский учет</t>
  </si>
  <si>
    <t>ОП.11</t>
  </si>
  <si>
    <t>ОУД.06</t>
  </si>
  <si>
    <t>Математика</t>
  </si>
  <si>
    <t>Аудит</t>
  </si>
  <si>
    <t>Маркетинг</t>
  </si>
  <si>
    <t>Планирование и организация логистического процесса в организациях (подразделениях) различных сфер деятельности</t>
  </si>
  <si>
    <t>Основы планирования и организации логистического процесса в организациях (подразделениях)</t>
  </si>
  <si>
    <t>МДК.01.02</t>
  </si>
  <si>
    <t>Документационное обеспечение логистических процессов</t>
  </si>
  <si>
    <t>УП.01</t>
  </si>
  <si>
    <t>Управление логистическими процессами в закупках, производстве, распределении</t>
  </si>
  <si>
    <t>Основы управления логистическими процессами в закупках, производстве и распределении</t>
  </si>
  <si>
    <t>МДК02.02</t>
  </si>
  <si>
    <t>Оценка рентабельности системы складирования и оптимизации внутрипроизводственных потоковых процессов</t>
  </si>
  <si>
    <t>МДК02.03</t>
  </si>
  <si>
    <t>Оптимизация процессов транспортировки и проведении оценки стоимости затрат на хранение товарных запасов</t>
  </si>
  <si>
    <t>ПП.02</t>
  </si>
  <si>
    <t>Оптимизация ресурсов организаций (подразделений), связанных с материальными и нематериальными потоками</t>
  </si>
  <si>
    <t>Оптимизация ресурсов организаций (подразделений)</t>
  </si>
  <si>
    <t>МДК 03.02</t>
  </si>
  <si>
    <t>Оценка инвестиционных проектов в логистической системе</t>
  </si>
  <si>
    <t>УП.03</t>
  </si>
  <si>
    <t>ПП.03</t>
  </si>
  <si>
    <t>Оценка эффективности работы логистических систем и контроль логистических операций</t>
  </si>
  <si>
    <t>Основы контроля и оценки эффективности функционирования логистических систем и операций</t>
  </si>
  <si>
    <t>УП.04</t>
  </si>
  <si>
    <t>ПП.04</t>
  </si>
  <si>
    <t>ПП. 05</t>
  </si>
  <si>
    <t>Основы исследовательской и проектной деятельности</t>
  </si>
  <si>
    <t>ОУД.14</t>
  </si>
  <si>
    <t>Индивидуальный проект</t>
  </si>
  <si>
    <t>2</t>
  </si>
  <si>
    <t>1</t>
  </si>
  <si>
    <t>лабороторных работ и практ. занятий,  вкл. семинары</t>
  </si>
  <si>
    <t>38.02.03 Операционная деятельность в логистике</t>
  </si>
  <si>
    <t>1
семестр
16 нед</t>
  </si>
  <si>
    <t xml:space="preserve">1 </t>
  </si>
  <si>
    <t>3</t>
  </si>
  <si>
    <t xml:space="preserve">3 семестр
16 нед
 </t>
  </si>
  <si>
    <t>3,4,5</t>
  </si>
  <si>
    <t>6</t>
  </si>
  <si>
    <t>4 семестр
21 нед.
.</t>
  </si>
  <si>
    <t xml:space="preserve">5 семестр
12 нед
</t>
  </si>
  <si>
    <t xml:space="preserve">6 семестр
10 нед
</t>
  </si>
  <si>
    <t>1С-Торговля и склад</t>
  </si>
  <si>
    <t>4</t>
  </si>
  <si>
    <t>5</t>
  </si>
  <si>
    <t>6 нед.</t>
  </si>
  <si>
    <t>5 (Эк)</t>
  </si>
  <si>
    <t>6 (Эк)</t>
  </si>
  <si>
    <t>4 (Эк)</t>
  </si>
  <si>
    <t>1*</t>
  </si>
  <si>
    <r>
      <t xml:space="preserve">Консультации </t>
    </r>
    <r>
      <rPr>
        <sz val="10"/>
        <rFont val="Arial"/>
        <family val="2"/>
        <charset val="204"/>
      </rPr>
      <t xml:space="preserve">на учебную группу по 100 часов в год (всего 300 ч.) </t>
    </r>
    <r>
      <rPr>
        <b/>
        <sz val="10"/>
        <rFont val="Arial"/>
        <family val="2"/>
        <charset val="204"/>
      </rPr>
      <t xml:space="preserve">Государственаая (итоговая) аттестация                                                                       1. Программа базовой подготовки                           </t>
    </r>
    <r>
      <rPr>
        <sz val="10"/>
        <rFont val="Arial"/>
        <family val="2"/>
        <charset val="204"/>
      </rPr>
      <t xml:space="preserve">                                             Подготовка выпускной квалификационной работы с </t>
    </r>
    <r>
      <rPr>
        <sz val="10"/>
        <color rgb="FFFF0000"/>
        <rFont val="Arial"/>
        <family val="2"/>
        <charset val="204"/>
      </rPr>
      <t xml:space="preserve">18.05 по 14.06  </t>
    </r>
    <r>
      <rPr>
        <sz val="10"/>
        <rFont val="Arial"/>
        <family val="2"/>
        <charset val="204"/>
      </rPr>
      <t xml:space="preserve">            (4 нед.)                                                                                                              Защита выпускной квалификационной работы с </t>
    </r>
    <r>
      <rPr>
        <sz val="10"/>
        <color rgb="FFFF0000"/>
        <rFont val="Arial"/>
        <family val="2"/>
        <charset val="204"/>
      </rPr>
      <t xml:space="preserve">15.06 по 28.06 </t>
    </r>
    <r>
      <rPr>
        <sz val="10"/>
        <rFont val="Arial"/>
        <family val="2"/>
        <charset val="204"/>
      </rPr>
      <t xml:space="preserve">                                        ( 2 нед).  </t>
    </r>
  </si>
  <si>
    <t>Налоги и налогообложение</t>
  </si>
  <si>
    <t>Кол-во час.за 2 курс</t>
  </si>
  <si>
    <t>Кол-во час.за 3 курс</t>
  </si>
  <si>
    <t>Управление карьерой</t>
  </si>
  <si>
    <t>Основы предпринимательской деятельности</t>
  </si>
  <si>
    <t>4 семестр
2 нед.
.</t>
  </si>
  <si>
    <t xml:space="preserve">6 семестр
8 нед
</t>
  </si>
  <si>
    <t>ОП.13</t>
  </si>
  <si>
    <t>ОП.14</t>
  </si>
  <si>
    <t>7**</t>
  </si>
  <si>
    <t>4 нед.</t>
  </si>
  <si>
    <t>Кол-во час.за 1 курс</t>
  </si>
  <si>
    <t>7</t>
  </si>
  <si>
    <t>12**</t>
  </si>
  <si>
    <t>3. План учебного процесса (год набора 2017/2018)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</si>
</sst>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name val="Arial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6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0"/>
      <color rgb="FFFF000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 textRotation="90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6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/>
    <xf numFmtId="0" fontId="0" fillId="0" borderId="1" xfId="0" applyBorder="1" applyAlignment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/>
    <xf numFmtId="0" fontId="6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0" fillId="5" borderId="1" xfId="0" applyFill="1" applyBorder="1"/>
    <xf numFmtId="0" fontId="6" fillId="0" borderId="1" xfId="0" applyFont="1" applyBorder="1" applyAlignment="1">
      <alignment horizontal="right"/>
    </xf>
    <xf numFmtId="0" fontId="6" fillId="0" borderId="13" xfId="0" applyFont="1" applyBorder="1" applyAlignment="1"/>
    <xf numFmtId="0" fontId="6" fillId="5" borderId="13" xfId="0" applyFont="1" applyFill="1" applyBorder="1" applyAlignment="1"/>
    <xf numFmtId="0" fontId="2" fillId="0" borderId="13" xfId="0" applyFont="1" applyBorder="1" applyAlignment="1">
      <alignment horizontal="center" vertical="center" textRotation="90" wrapText="1"/>
    </xf>
    <xf numFmtId="0" fontId="3" fillId="0" borderId="1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3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/>
    <xf numFmtId="0" fontId="6" fillId="0" borderId="1" xfId="0" applyFont="1" applyFill="1" applyBorder="1" applyAlignment="1">
      <alignment wrapText="1"/>
    </xf>
    <xf numFmtId="0" fontId="0" fillId="0" borderId="1" xfId="0" applyFill="1" applyBorder="1"/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6" fillId="0" borderId="1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0" fontId="6" fillId="0" borderId="1" xfId="0" applyNumberFormat="1" applyFont="1" applyBorder="1" applyAlignment="1">
      <alignment horizontal="center"/>
    </xf>
    <xf numFmtId="0" fontId="6" fillId="0" borderId="4" xfId="0" applyFont="1" applyFill="1" applyBorder="1" applyAlignment="1">
      <alignment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5" borderId="0" xfId="0" applyFill="1"/>
    <xf numFmtId="0" fontId="6" fillId="5" borderId="0" xfId="0" applyFont="1" applyFill="1"/>
    <xf numFmtId="0" fontId="6" fillId="5" borderId="1" xfId="0" applyFont="1" applyFill="1" applyBorder="1"/>
    <xf numFmtId="0" fontId="1" fillId="5" borderId="0" xfId="0" applyFont="1" applyFill="1"/>
    <xf numFmtId="0" fontId="5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wrapText="1"/>
    </xf>
    <xf numFmtId="0" fontId="5" fillId="5" borderId="1" xfId="0" applyNumberFormat="1" applyFont="1" applyFill="1" applyBorder="1" applyAlignment="1">
      <alignment horizontal="center"/>
    </xf>
    <xf numFmtId="0" fontId="7" fillId="5" borderId="0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" fillId="5" borderId="0" xfId="0" applyFont="1" applyFill="1" applyBorder="1"/>
    <xf numFmtId="0" fontId="0" fillId="0" borderId="1" xfId="0" applyBorder="1" applyAlignment="1">
      <alignment horizontal="center" vertical="center" wrapText="1"/>
    </xf>
    <xf numFmtId="0" fontId="3" fillId="5" borderId="1" xfId="0" applyFont="1" applyFill="1" applyBorder="1"/>
    <xf numFmtId="0" fontId="3" fillId="5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vertical="top" wrapText="1"/>
    </xf>
    <xf numFmtId="0" fontId="5" fillId="5" borderId="1" xfId="0" applyNumberFormat="1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49" fontId="6" fillId="5" borderId="1" xfId="0" applyNumberFormat="1" applyFont="1" applyFill="1" applyBorder="1" applyAlignment="1">
      <alignment horizontal="center" wrapText="1"/>
    </xf>
    <xf numFmtId="0" fontId="6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righ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0" xfId="0" applyFont="1" applyFill="1" applyBorder="1"/>
    <xf numFmtId="0" fontId="6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3" fillId="0" borderId="4" xfId="0" applyFont="1" applyBorder="1" applyAlignment="1">
      <alignment horizontal="center" vertical="center" textRotation="90"/>
    </xf>
    <xf numFmtId="0" fontId="3" fillId="0" borderId="3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/>
    </xf>
    <xf numFmtId="0" fontId="3" fillId="0" borderId="13" xfId="0" applyFont="1" applyBorder="1" applyAlignment="1">
      <alignment horizontal="center" wrapText="1"/>
    </xf>
    <xf numFmtId="0" fontId="3" fillId="0" borderId="15" xfId="0" applyFont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/>
    </xf>
    <xf numFmtId="0" fontId="3" fillId="0" borderId="1" xfId="0" applyFont="1" applyBorder="1" applyAlignment="1">
      <alignment horizontal="center" wrapText="1"/>
    </xf>
    <xf numFmtId="0" fontId="0" fillId="0" borderId="1" xfId="0" applyBorder="1" applyAlignment="1"/>
    <xf numFmtId="0" fontId="5" fillId="0" borderId="5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textRotation="90"/>
    </xf>
    <xf numFmtId="0" fontId="5" fillId="0" borderId="2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6" fillId="0" borderId="13" xfId="0" applyFont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68036</xdr:colOff>
      <xdr:row>0</xdr:row>
      <xdr:rowOff>95250</xdr:rowOff>
    </xdr:from>
    <xdr:to>
      <xdr:col>10</xdr:col>
      <xdr:colOff>217715</xdr:colOff>
      <xdr:row>54</xdr:row>
      <xdr:rowOff>136071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527" t="5641" r="33315" b="8948"/>
        <a:stretch/>
      </xdr:blipFill>
      <xdr:spPr>
        <a:xfrm>
          <a:off x="68036" y="95250"/>
          <a:ext cx="6272893" cy="8858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17</xdr:col>
      <xdr:colOff>304800</xdr:colOff>
      <xdr:row>46</xdr:row>
      <xdr:rowOff>152401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357" t="18725" r="20824" b="8300"/>
        <a:stretch/>
      </xdr:blipFill>
      <xdr:spPr>
        <a:xfrm>
          <a:off x="95250" y="95251"/>
          <a:ext cx="10572750" cy="794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206828</xdr:colOff>
      <xdr:row>40</xdr:row>
      <xdr:rowOff>149680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50" t="19844" r="23279" b="15731"/>
        <a:stretch/>
      </xdr:blipFill>
      <xdr:spPr>
        <a:xfrm>
          <a:off x="0" y="0"/>
          <a:ext cx="9960428" cy="6626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70" zoomScaleNormal="70" workbookViewId="0">
      <selection activeCell="O61" sqref="O61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I56" sqref="I5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zoomScale="60" zoomScaleNormal="60" workbookViewId="0">
      <selection sqref="A1:S1"/>
    </sheetView>
  </sheetViews>
  <sheetFormatPr defaultRowHeight="12.75" x14ac:dyDescent="0.2"/>
  <cols>
    <col min="1" max="1" width="10.140625" customWidth="1"/>
    <col min="2" max="2" width="26" customWidth="1"/>
    <col min="3" max="4" width="6.28515625" customWidth="1"/>
    <col min="5" max="5" width="7" customWidth="1"/>
    <col min="6" max="6" width="7.140625" style="58" customWidth="1"/>
    <col min="7" max="7" width="6.28515625" customWidth="1"/>
    <col min="8" max="8" width="7.7109375" customWidth="1"/>
    <col min="9" max="9" width="9.28515625" customWidth="1"/>
    <col min="10" max="10" width="7.85546875" customWidth="1"/>
    <col min="11" max="11" width="6.28515625" style="17" customWidth="1"/>
    <col min="12" max="12" width="6.85546875" customWidth="1"/>
    <col min="13" max="13" width="6.85546875" style="58" customWidth="1"/>
    <col min="14" max="14" width="7" style="17" customWidth="1"/>
    <col min="15" max="15" width="6.7109375" customWidth="1"/>
    <col min="16" max="17" width="6.7109375" style="58" customWidth="1"/>
    <col min="18" max="18" width="7" style="17" customWidth="1"/>
    <col min="19" max="19" width="7.140625" customWidth="1"/>
    <col min="20" max="20" width="7.140625" style="58" customWidth="1"/>
    <col min="21" max="21" width="7" style="82" customWidth="1"/>
  </cols>
  <sheetData>
    <row r="1" spans="1:22" s="1" customFormat="1" ht="18.75" x14ac:dyDescent="0.3">
      <c r="A1" s="92" t="s">
        <v>180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65"/>
      <c r="U1" s="68"/>
    </row>
    <row r="2" spans="1:22" s="1" customFormat="1" ht="18.75" x14ac:dyDescent="0.3">
      <c r="A2" s="93" t="s">
        <v>147</v>
      </c>
      <c r="B2" s="93"/>
      <c r="C2" s="93"/>
      <c r="D2" s="93"/>
      <c r="E2" s="93"/>
      <c r="F2" s="93"/>
      <c r="G2" s="93"/>
      <c r="H2" s="93"/>
      <c r="I2" s="93"/>
      <c r="J2" s="93"/>
      <c r="K2" s="92"/>
      <c r="L2" s="92"/>
      <c r="M2" s="92"/>
      <c r="N2" s="92"/>
      <c r="O2" s="92"/>
      <c r="P2" s="92"/>
      <c r="Q2" s="92"/>
      <c r="R2" s="92"/>
      <c r="S2" s="92"/>
      <c r="T2" s="65"/>
      <c r="U2" s="68"/>
    </row>
    <row r="3" spans="1:22" s="1" customFormat="1" ht="43.5" customHeight="1" x14ac:dyDescent="0.2">
      <c r="A3" s="95" t="s">
        <v>0</v>
      </c>
      <c r="B3" s="94" t="s">
        <v>7</v>
      </c>
      <c r="C3" s="99" t="s">
        <v>67</v>
      </c>
      <c r="D3" s="100"/>
      <c r="E3" s="101"/>
      <c r="F3" s="98" t="s">
        <v>1</v>
      </c>
      <c r="G3" s="98"/>
      <c r="H3" s="98"/>
      <c r="I3" s="98"/>
      <c r="J3" s="98"/>
      <c r="K3" s="103" t="s">
        <v>6</v>
      </c>
      <c r="L3" s="103"/>
      <c r="M3" s="103"/>
      <c r="N3" s="103"/>
      <c r="O3" s="103"/>
      <c r="P3" s="103"/>
      <c r="Q3" s="103"/>
      <c r="R3" s="103"/>
      <c r="S3" s="103"/>
      <c r="T3" s="103"/>
      <c r="U3" s="104"/>
    </row>
    <row r="4" spans="1:22" s="1" customFormat="1" ht="12.75" customHeight="1" x14ac:dyDescent="0.2">
      <c r="A4" s="96"/>
      <c r="B4" s="94"/>
      <c r="C4" s="102" t="s">
        <v>68</v>
      </c>
      <c r="D4" s="102" t="s">
        <v>69</v>
      </c>
      <c r="E4" s="102" t="s">
        <v>70</v>
      </c>
      <c r="F4" s="114" t="s">
        <v>3</v>
      </c>
      <c r="G4" s="88" t="s">
        <v>8</v>
      </c>
      <c r="H4" s="98" t="s">
        <v>4</v>
      </c>
      <c r="I4" s="98"/>
      <c r="J4" s="98"/>
      <c r="K4" s="87" t="s">
        <v>9</v>
      </c>
      <c r="L4" s="87"/>
      <c r="M4" s="54"/>
      <c r="N4" s="87" t="s">
        <v>10</v>
      </c>
      <c r="O4" s="87"/>
      <c r="P4" s="54"/>
      <c r="Q4" s="54"/>
      <c r="R4" s="87" t="s">
        <v>11</v>
      </c>
      <c r="S4" s="87"/>
      <c r="T4" s="54"/>
      <c r="U4" s="60"/>
      <c r="V4"/>
    </row>
    <row r="5" spans="1:22" s="1" customFormat="1" ht="12.75" customHeight="1" x14ac:dyDescent="0.2">
      <c r="A5" s="96"/>
      <c r="B5" s="94"/>
      <c r="C5" s="102"/>
      <c r="D5" s="102"/>
      <c r="E5" s="102"/>
      <c r="F5" s="114"/>
      <c r="G5" s="88"/>
      <c r="H5" s="88" t="s">
        <v>2</v>
      </c>
      <c r="I5" s="90"/>
      <c r="J5" s="91"/>
      <c r="K5" s="89" t="s">
        <v>148</v>
      </c>
      <c r="L5" s="89" t="s">
        <v>89</v>
      </c>
      <c r="M5" s="66"/>
      <c r="N5" s="89" t="s">
        <v>151</v>
      </c>
      <c r="O5" s="89" t="s">
        <v>154</v>
      </c>
      <c r="P5" s="84" t="s">
        <v>171</v>
      </c>
      <c r="Q5" s="66"/>
      <c r="R5" s="89" t="s">
        <v>155</v>
      </c>
      <c r="S5" s="89" t="s">
        <v>156</v>
      </c>
      <c r="T5" s="84" t="s">
        <v>172</v>
      </c>
      <c r="U5" s="84" t="s">
        <v>168</v>
      </c>
      <c r="V5"/>
    </row>
    <row r="6" spans="1:22" s="1" customFormat="1" ht="65.25" customHeight="1" x14ac:dyDescent="0.2">
      <c r="A6" s="97"/>
      <c r="B6" s="94"/>
      <c r="C6" s="102"/>
      <c r="D6" s="102"/>
      <c r="E6" s="102"/>
      <c r="F6" s="114"/>
      <c r="G6" s="88"/>
      <c r="H6" s="88"/>
      <c r="I6" s="35" t="s">
        <v>146</v>
      </c>
      <c r="J6" s="2" t="s">
        <v>5</v>
      </c>
      <c r="K6" s="89"/>
      <c r="L6" s="89"/>
      <c r="M6" s="66" t="s">
        <v>177</v>
      </c>
      <c r="N6" s="89"/>
      <c r="O6" s="89"/>
      <c r="P6" s="85"/>
      <c r="Q6" s="66" t="s">
        <v>167</v>
      </c>
      <c r="R6" s="89"/>
      <c r="S6" s="89"/>
      <c r="T6" s="85"/>
      <c r="U6" s="86"/>
      <c r="V6"/>
    </row>
    <row r="7" spans="1:22" s="1" customFormat="1" ht="12.75" customHeight="1" x14ac:dyDescent="0.2">
      <c r="A7" s="22">
        <v>1</v>
      </c>
      <c r="B7" s="21">
        <v>2</v>
      </c>
      <c r="C7" s="45"/>
      <c r="D7" s="45"/>
      <c r="E7" s="21">
        <v>3</v>
      </c>
      <c r="F7" s="71">
        <v>4</v>
      </c>
      <c r="G7" s="21">
        <v>5</v>
      </c>
      <c r="H7" s="21">
        <v>6</v>
      </c>
      <c r="I7" s="36">
        <v>7</v>
      </c>
      <c r="J7" s="21">
        <v>8</v>
      </c>
      <c r="K7" s="39">
        <v>9</v>
      </c>
      <c r="L7" s="39">
        <v>10</v>
      </c>
      <c r="M7" s="55">
        <v>11</v>
      </c>
      <c r="N7" s="39">
        <v>12</v>
      </c>
      <c r="O7" s="39">
        <v>13</v>
      </c>
      <c r="P7" s="69">
        <v>14</v>
      </c>
      <c r="Q7" s="55">
        <v>15</v>
      </c>
      <c r="R7" s="39">
        <v>16</v>
      </c>
      <c r="S7" s="39">
        <v>17</v>
      </c>
      <c r="T7" s="53">
        <v>18</v>
      </c>
      <c r="U7" s="70">
        <v>19</v>
      </c>
      <c r="V7"/>
    </row>
    <row r="8" spans="1:22" s="1" customFormat="1" ht="12.75" hidden="1" customHeight="1" x14ac:dyDescent="0.2">
      <c r="A8" s="6" t="s">
        <v>12</v>
      </c>
      <c r="B8" s="7" t="s">
        <v>13</v>
      </c>
      <c r="C8" s="7"/>
      <c r="D8" s="7"/>
      <c r="E8" s="8"/>
      <c r="F8" s="30"/>
      <c r="G8" s="8"/>
      <c r="H8" s="8"/>
      <c r="I8" s="8"/>
      <c r="J8" s="8"/>
      <c r="K8" s="25"/>
      <c r="L8" s="25"/>
      <c r="M8" s="30"/>
      <c r="N8" s="26"/>
      <c r="O8" s="26"/>
      <c r="P8" s="30"/>
      <c r="Q8" s="30"/>
      <c r="R8" s="27"/>
      <c r="S8" s="27"/>
      <c r="T8" s="30"/>
      <c r="U8" s="60"/>
      <c r="V8"/>
    </row>
    <row r="9" spans="1:22" s="61" customFormat="1" ht="25.5" x14ac:dyDescent="0.2">
      <c r="A9" s="62" t="s">
        <v>74</v>
      </c>
      <c r="B9" s="63" t="s">
        <v>14</v>
      </c>
      <c r="C9" s="63">
        <f>C10+C20</f>
        <v>2</v>
      </c>
      <c r="D9" s="63">
        <f t="shared" ref="D9:E9" si="0">D10+D20</f>
        <v>8</v>
      </c>
      <c r="E9" s="63">
        <f t="shared" si="0"/>
        <v>6</v>
      </c>
      <c r="F9" s="28">
        <v>2106</v>
      </c>
      <c r="G9" s="28">
        <f>G10+G20</f>
        <v>702</v>
      </c>
      <c r="H9" s="28">
        <f t="shared" ref="H9:I9" si="1">H10+H20</f>
        <v>1404</v>
      </c>
      <c r="I9" s="28">
        <f t="shared" si="1"/>
        <v>636</v>
      </c>
      <c r="J9" s="28"/>
      <c r="K9" s="28">
        <v>576</v>
      </c>
      <c r="L9" s="28">
        <v>828</v>
      </c>
      <c r="M9" s="67">
        <f>M20+M10</f>
        <v>1277</v>
      </c>
      <c r="N9" s="67">
        <f t="shared" ref="N9:U9" si="2">N20+N10</f>
        <v>127</v>
      </c>
      <c r="O9" s="67">
        <f t="shared" si="2"/>
        <v>0</v>
      </c>
      <c r="P9" s="67"/>
      <c r="Q9" s="67">
        <f>Q20+Q10+P9</f>
        <v>127</v>
      </c>
      <c r="R9" s="67">
        <f t="shared" si="2"/>
        <v>0</v>
      </c>
      <c r="S9" s="67">
        <f t="shared" si="2"/>
        <v>0</v>
      </c>
      <c r="T9" s="67"/>
      <c r="U9" s="67">
        <f t="shared" si="2"/>
        <v>0</v>
      </c>
      <c r="V9" s="59"/>
    </row>
    <row r="10" spans="1:22" s="61" customFormat="1" x14ac:dyDescent="0.2">
      <c r="A10" s="62"/>
      <c r="B10" s="63" t="s">
        <v>59</v>
      </c>
      <c r="C10" s="63">
        <v>1</v>
      </c>
      <c r="D10" s="63">
        <v>5</v>
      </c>
      <c r="E10" s="64">
        <v>4</v>
      </c>
      <c r="F10" s="28">
        <f>G10+H10</f>
        <v>1311</v>
      </c>
      <c r="G10" s="28">
        <f>SUM(G11:G19)</f>
        <v>437</v>
      </c>
      <c r="H10" s="28">
        <f t="shared" ref="H10:I10" si="3">SUM(H11:H19)</f>
        <v>874</v>
      </c>
      <c r="I10" s="28">
        <f t="shared" si="3"/>
        <v>391</v>
      </c>
      <c r="J10" s="56"/>
      <c r="K10" s="67">
        <v>430</v>
      </c>
      <c r="L10" s="67">
        <v>444</v>
      </c>
      <c r="M10" s="67">
        <f>SUM(M11:M19)</f>
        <v>819</v>
      </c>
      <c r="N10" s="67">
        <f t="shared" ref="N10:U10" si="4">SUM(N11:N19)</f>
        <v>55</v>
      </c>
      <c r="O10" s="67">
        <f t="shared" si="4"/>
        <v>0</v>
      </c>
      <c r="P10" s="67"/>
      <c r="Q10" s="67">
        <f t="shared" si="4"/>
        <v>55</v>
      </c>
      <c r="R10" s="67">
        <f t="shared" si="4"/>
        <v>0</v>
      </c>
      <c r="S10" s="67">
        <f t="shared" si="4"/>
        <v>0</v>
      </c>
      <c r="T10" s="67"/>
      <c r="U10" s="67">
        <f t="shared" si="4"/>
        <v>0</v>
      </c>
      <c r="V10" s="59"/>
    </row>
    <row r="11" spans="1:22" s="1" customFormat="1" x14ac:dyDescent="0.2">
      <c r="A11" s="47" t="s">
        <v>75</v>
      </c>
      <c r="B11" s="18" t="s">
        <v>71</v>
      </c>
      <c r="C11" s="24"/>
      <c r="D11" s="24"/>
      <c r="E11" s="24" t="s">
        <v>150</v>
      </c>
      <c r="F11" s="28">
        <f t="shared" ref="F11:F34" si="5">G11+H11</f>
        <v>270</v>
      </c>
      <c r="G11" s="8">
        <v>75</v>
      </c>
      <c r="H11" s="8">
        <v>195</v>
      </c>
      <c r="I11" s="38">
        <v>64</v>
      </c>
      <c r="J11" s="32"/>
      <c r="K11" s="40">
        <v>48</v>
      </c>
      <c r="L11" s="40">
        <v>92</v>
      </c>
      <c r="M11" s="67">
        <f t="shared" ref="M11:M72" si="6">K11+L11</f>
        <v>140</v>
      </c>
      <c r="N11" s="40">
        <v>55</v>
      </c>
      <c r="O11" s="40"/>
      <c r="P11" s="30"/>
      <c r="Q11" s="67">
        <f>SUM(N11:P11)</f>
        <v>55</v>
      </c>
      <c r="R11" s="40"/>
      <c r="S11" s="40"/>
      <c r="T11" s="30"/>
      <c r="U11" s="67">
        <f t="shared" ref="U11:U19" si="7">R11+S11</f>
        <v>0</v>
      </c>
      <c r="V11"/>
    </row>
    <row r="12" spans="1:22" s="1" customFormat="1" x14ac:dyDescent="0.2">
      <c r="A12" s="47" t="s">
        <v>76</v>
      </c>
      <c r="B12" s="18" t="s">
        <v>15</v>
      </c>
      <c r="C12" s="24"/>
      <c r="D12" s="24" t="s">
        <v>144</v>
      </c>
      <c r="E12" s="24"/>
      <c r="F12" s="28">
        <f t="shared" si="5"/>
        <v>175</v>
      </c>
      <c r="G12" s="8">
        <v>58</v>
      </c>
      <c r="H12" s="8">
        <v>117</v>
      </c>
      <c r="I12" s="38">
        <v>117</v>
      </c>
      <c r="J12" s="8"/>
      <c r="K12" s="40">
        <v>48</v>
      </c>
      <c r="L12" s="40">
        <v>69</v>
      </c>
      <c r="M12" s="67">
        <f t="shared" si="6"/>
        <v>117</v>
      </c>
      <c r="N12" s="40"/>
      <c r="O12" s="40"/>
      <c r="P12" s="30"/>
      <c r="Q12" s="67">
        <f t="shared" ref="Q12:Q19" si="8">SUM(N12:P12)</f>
        <v>0</v>
      </c>
      <c r="R12" s="40"/>
      <c r="S12" s="40"/>
      <c r="T12" s="30"/>
      <c r="U12" s="67">
        <f t="shared" si="7"/>
        <v>0</v>
      </c>
      <c r="V12"/>
    </row>
    <row r="13" spans="1:22" s="1" customFormat="1" ht="12" customHeight="1" x14ac:dyDescent="0.2">
      <c r="A13" s="47" t="s">
        <v>77</v>
      </c>
      <c r="B13" s="18" t="s">
        <v>23</v>
      </c>
      <c r="C13" s="24"/>
      <c r="D13" s="24"/>
      <c r="E13" s="24" t="s">
        <v>145</v>
      </c>
      <c r="F13" s="28">
        <f t="shared" si="5"/>
        <v>175</v>
      </c>
      <c r="G13" s="8">
        <v>58</v>
      </c>
      <c r="H13" s="8">
        <v>117</v>
      </c>
      <c r="I13" s="38">
        <v>49</v>
      </c>
      <c r="J13" s="8"/>
      <c r="K13" s="40">
        <v>117</v>
      </c>
      <c r="L13" s="40"/>
      <c r="M13" s="67">
        <f t="shared" si="6"/>
        <v>117</v>
      </c>
      <c r="N13" s="40"/>
      <c r="O13" s="40"/>
      <c r="P13" s="30"/>
      <c r="Q13" s="67">
        <f t="shared" si="8"/>
        <v>0</v>
      </c>
      <c r="R13" s="40"/>
      <c r="S13" s="40"/>
      <c r="T13" s="30"/>
      <c r="U13" s="67">
        <f t="shared" si="7"/>
        <v>0</v>
      </c>
      <c r="V13"/>
    </row>
    <row r="14" spans="1:22" s="1" customFormat="1" x14ac:dyDescent="0.2">
      <c r="A14" s="47" t="s">
        <v>78</v>
      </c>
      <c r="B14" s="18" t="s">
        <v>16</v>
      </c>
      <c r="C14" s="24" t="s">
        <v>149</v>
      </c>
      <c r="D14" s="24" t="s">
        <v>144</v>
      </c>
      <c r="E14" s="24"/>
      <c r="F14" s="28">
        <f t="shared" si="5"/>
        <v>234</v>
      </c>
      <c r="G14" s="8">
        <v>117</v>
      </c>
      <c r="H14" s="8">
        <v>117</v>
      </c>
      <c r="I14" s="38">
        <v>117</v>
      </c>
      <c r="J14" s="8"/>
      <c r="K14" s="40">
        <v>47</v>
      </c>
      <c r="L14" s="40">
        <v>70</v>
      </c>
      <c r="M14" s="67">
        <f t="shared" si="6"/>
        <v>117</v>
      </c>
      <c r="N14" s="40"/>
      <c r="O14" s="40"/>
      <c r="P14" s="30"/>
      <c r="Q14" s="67">
        <f t="shared" si="8"/>
        <v>0</v>
      </c>
      <c r="R14" s="40"/>
      <c r="S14" s="40"/>
      <c r="T14" s="30"/>
      <c r="U14" s="67">
        <f t="shared" si="7"/>
        <v>0</v>
      </c>
      <c r="V14"/>
    </row>
    <row r="15" spans="1:22" s="1" customFormat="1" ht="27" customHeight="1" x14ac:dyDescent="0.2">
      <c r="A15" s="47" t="s">
        <v>79</v>
      </c>
      <c r="B15" s="18" t="s">
        <v>17</v>
      </c>
      <c r="C15" s="24"/>
      <c r="D15" s="24" t="s">
        <v>144</v>
      </c>
      <c r="E15" s="24"/>
      <c r="F15" s="28">
        <f t="shared" si="5"/>
        <v>100</v>
      </c>
      <c r="G15" s="8">
        <v>30</v>
      </c>
      <c r="H15" s="8">
        <v>70</v>
      </c>
      <c r="I15" s="38">
        <v>20</v>
      </c>
      <c r="J15" s="8"/>
      <c r="K15" s="40">
        <v>35</v>
      </c>
      <c r="L15" s="40">
        <v>35</v>
      </c>
      <c r="M15" s="67">
        <f t="shared" si="6"/>
        <v>70</v>
      </c>
      <c r="N15" s="40"/>
      <c r="O15" s="40"/>
      <c r="P15" s="30"/>
      <c r="Q15" s="67">
        <f t="shared" si="8"/>
        <v>0</v>
      </c>
      <c r="R15" s="40"/>
      <c r="S15" s="40"/>
      <c r="T15" s="30"/>
      <c r="U15" s="67">
        <f t="shared" si="7"/>
        <v>0</v>
      </c>
      <c r="V15"/>
    </row>
    <row r="16" spans="1:22" s="1" customFormat="1" x14ac:dyDescent="0.2">
      <c r="A16" s="47" t="s">
        <v>114</v>
      </c>
      <c r="B16" s="18" t="s">
        <v>90</v>
      </c>
      <c r="C16" s="24"/>
      <c r="D16" s="24"/>
      <c r="E16" s="24" t="s">
        <v>144</v>
      </c>
      <c r="F16" s="28">
        <f t="shared" si="5"/>
        <v>108</v>
      </c>
      <c r="G16" s="8">
        <v>30</v>
      </c>
      <c r="H16" s="8">
        <v>78</v>
      </c>
      <c r="I16" s="38">
        <v>18</v>
      </c>
      <c r="J16" s="8"/>
      <c r="K16" s="40">
        <v>32</v>
      </c>
      <c r="L16" s="40">
        <v>46</v>
      </c>
      <c r="M16" s="67">
        <f t="shared" si="6"/>
        <v>78</v>
      </c>
      <c r="N16" s="40"/>
      <c r="O16" s="40"/>
      <c r="P16" s="30"/>
      <c r="Q16" s="67">
        <f t="shared" si="8"/>
        <v>0</v>
      </c>
      <c r="R16" s="40"/>
      <c r="S16" s="40"/>
      <c r="T16" s="30"/>
      <c r="U16" s="67">
        <f t="shared" si="7"/>
        <v>0</v>
      </c>
      <c r="V16"/>
    </row>
    <row r="17" spans="1:22" s="1" customFormat="1" x14ac:dyDescent="0.2">
      <c r="A17" s="47" t="s">
        <v>80</v>
      </c>
      <c r="B17" s="18" t="s">
        <v>91</v>
      </c>
      <c r="C17" s="24"/>
      <c r="D17" s="24"/>
      <c r="E17" s="24" t="s">
        <v>144</v>
      </c>
      <c r="F17" s="28">
        <f t="shared" si="5"/>
        <v>141</v>
      </c>
      <c r="G17" s="8">
        <v>33</v>
      </c>
      <c r="H17" s="8">
        <v>108</v>
      </c>
      <c r="I17" s="38">
        <v>6</v>
      </c>
      <c r="J17" s="8"/>
      <c r="K17" s="40">
        <v>33</v>
      </c>
      <c r="L17" s="40">
        <v>75</v>
      </c>
      <c r="M17" s="67">
        <f t="shared" si="6"/>
        <v>108</v>
      </c>
      <c r="N17" s="40"/>
      <c r="O17" s="40"/>
      <c r="P17" s="30"/>
      <c r="Q17" s="67">
        <f t="shared" si="8"/>
        <v>0</v>
      </c>
      <c r="R17" s="40"/>
      <c r="S17" s="40"/>
      <c r="T17" s="30"/>
      <c r="U17" s="67">
        <f t="shared" si="7"/>
        <v>0</v>
      </c>
      <c r="V17"/>
    </row>
    <row r="18" spans="1:22" s="1" customFormat="1" x14ac:dyDescent="0.2">
      <c r="A18" s="47" t="s">
        <v>81</v>
      </c>
      <c r="B18" s="18" t="s">
        <v>87</v>
      </c>
      <c r="C18" s="24"/>
      <c r="D18" s="24" t="s">
        <v>145</v>
      </c>
      <c r="E18" s="24"/>
      <c r="F18" s="28">
        <f t="shared" si="5"/>
        <v>54</v>
      </c>
      <c r="G18" s="8">
        <v>18</v>
      </c>
      <c r="H18" s="8">
        <v>36</v>
      </c>
      <c r="I18" s="38"/>
      <c r="J18" s="8"/>
      <c r="K18" s="40">
        <v>36</v>
      </c>
      <c r="L18" s="40"/>
      <c r="M18" s="67">
        <f t="shared" si="6"/>
        <v>36</v>
      </c>
      <c r="N18" s="40"/>
      <c r="O18" s="40"/>
      <c r="P18" s="30"/>
      <c r="Q18" s="67">
        <f t="shared" si="8"/>
        <v>0</v>
      </c>
      <c r="R18" s="40"/>
      <c r="S18" s="40"/>
      <c r="T18" s="30"/>
      <c r="U18" s="67">
        <f t="shared" si="7"/>
        <v>0</v>
      </c>
      <c r="V18"/>
    </row>
    <row r="19" spans="1:22" s="1" customFormat="1" x14ac:dyDescent="0.2">
      <c r="A19" s="47" t="s">
        <v>82</v>
      </c>
      <c r="B19" s="18" t="s">
        <v>73</v>
      </c>
      <c r="C19" s="24"/>
      <c r="D19" s="24" t="s">
        <v>144</v>
      </c>
      <c r="E19" s="24"/>
      <c r="F19" s="28">
        <f t="shared" si="5"/>
        <v>54</v>
      </c>
      <c r="G19" s="8">
        <v>18</v>
      </c>
      <c r="H19" s="8">
        <v>36</v>
      </c>
      <c r="I19" s="38"/>
      <c r="J19" s="8"/>
      <c r="K19" s="40"/>
      <c r="L19" s="40">
        <v>36</v>
      </c>
      <c r="M19" s="67">
        <f t="shared" si="6"/>
        <v>36</v>
      </c>
      <c r="N19" s="40"/>
      <c r="O19" s="40"/>
      <c r="P19" s="30"/>
      <c r="Q19" s="67">
        <f t="shared" si="8"/>
        <v>0</v>
      </c>
      <c r="R19" s="40"/>
      <c r="S19" s="40"/>
      <c r="T19" s="30"/>
      <c r="U19" s="67">
        <f t="shared" si="7"/>
        <v>0</v>
      </c>
      <c r="V19"/>
    </row>
    <row r="20" spans="1:22" s="61" customFormat="1" ht="25.5" x14ac:dyDescent="0.2">
      <c r="A20" s="30"/>
      <c r="B20" s="63" t="s">
        <v>60</v>
      </c>
      <c r="C20" s="63">
        <v>1</v>
      </c>
      <c r="D20" s="63">
        <v>3</v>
      </c>
      <c r="E20" s="64">
        <v>2</v>
      </c>
      <c r="F20" s="28">
        <f>SUM(F21:F26)</f>
        <v>795</v>
      </c>
      <c r="G20" s="28">
        <f t="shared" ref="G20:L20" si="9">SUM(G21:G26)</f>
        <v>265</v>
      </c>
      <c r="H20" s="28">
        <f t="shared" si="9"/>
        <v>530</v>
      </c>
      <c r="I20" s="28">
        <f t="shared" si="9"/>
        <v>245</v>
      </c>
      <c r="J20" s="28">
        <f t="shared" si="9"/>
        <v>0</v>
      </c>
      <c r="K20" s="28">
        <f t="shared" si="9"/>
        <v>103</v>
      </c>
      <c r="L20" s="28">
        <f t="shared" si="9"/>
        <v>355</v>
      </c>
      <c r="M20" s="67">
        <f>SUM(M21:M26)</f>
        <v>458</v>
      </c>
      <c r="N20" s="67">
        <f t="shared" ref="N20:U20" si="10">SUM(N21:N26)</f>
        <v>72</v>
      </c>
      <c r="O20" s="67">
        <f t="shared" si="10"/>
        <v>0</v>
      </c>
      <c r="P20" s="67"/>
      <c r="Q20" s="67">
        <f>N20+O20+P20</f>
        <v>72</v>
      </c>
      <c r="R20" s="67">
        <f t="shared" si="10"/>
        <v>0</v>
      </c>
      <c r="S20" s="67">
        <f t="shared" si="10"/>
        <v>0</v>
      </c>
      <c r="T20" s="67"/>
      <c r="U20" s="67">
        <f t="shared" si="10"/>
        <v>0</v>
      </c>
      <c r="V20" s="59"/>
    </row>
    <row r="21" spans="1:22" s="1" customFormat="1" ht="48" customHeight="1" x14ac:dyDescent="0.2">
      <c r="A21" s="47" t="s">
        <v>83</v>
      </c>
      <c r="B21" s="18" t="s">
        <v>72</v>
      </c>
      <c r="C21" s="5"/>
      <c r="D21" s="5"/>
      <c r="E21" s="49">
        <v>3</v>
      </c>
      <c r="F21" s="28">
        <f t="shared" si="5"/>
        <v>334</v>
      </c>
      <c r="G21" s="8">
        <v>100</v>
      </c>
      <c r="H21" s="8">
        <v>234</v>
      </c>
      <c r="I21" s="8">
        <v>100</v>
      </c>
      <c r="J21" s="8"/>
      <c r="K21" s="40">
        <v>64</v>
      </c>
      <c r="L21" s="40">
        <v>98</v>
      </c>
      <c r="M21" s="67">
        <f t="shared" si="6"/>
        <v>162</v>
      </c>
      <c r="N21" s="40">
        <v>72</v>
      </c>
      <c r="O21" s="40"/>
      <c r="P21" s="30"/>
      <c r="Q21" s="67">
        <f>SUM(N21:P21)</f>
        <v>72</v>
      </c>
      <c r="R21" s="40"/>
      <c r="S21" s="40"/>
      <c r="T21" s="30"/>
      <c r="U21" s="67">
        <f t="shared" ref="U21:U26" si="11">R21+S21</f>
        <v>0</v>
      </c>
      <c r="V21"/>
    </row>
    <row r="22" spans="1:22" s="1" customFormat="1" x14ac:dyDescent="0.2">
      <c r="A22" s="47" t="s">
        <v>84</v>
      </c>
      <c r="B22" s="12" t="s">
        <v>65</v>
      </c>
      <c r="C22" s="12"/>
      <c r="D22" s="18">
        <v>2</v>
      </c>
      <c r="E22" s="49"/>
      <c r="F22" s="28">
        <f t="shared" si="5"/>
        <v>145</v>
      </c>
      <c r="G22" s="8">
        <v>45</v>
      </c>
      <c r="H22" s="8">
        <v>100</v>
      </c>
      <c r="I22" s="38">
        <v>100</v>
      </c>
      <c r="J22" s="8"/>
      <c r="K22" s="40"/>
      <c r="L22" s="40">
        <v>100</v>
      </c>
      <c r="M22" s="67">
        <f t="shared" si="6"/>
        <v>100</v>
      </c>
      <c r="N22" s="40"/>
      <c r="O22" s="40"/>
      <c r="P22" s="30"/>
      <c r="Q22" s="67">
        <f t="shared" ref="Q22:Q26" si="12">SUM(N22:P22)</f>
        <v>0</v>
      </c>
      <c r="R22" s="40"/>
      <c r="S22" s="40"/>
      <c r="T22" s="30"/>
      <c r="U22" s="67">
        <f t="shared" si="11"/>
        <v>0</v>
      </c>
      <c r="V22"/>
    </row>
    <row r="23" spans="1:22" s="1" customFormat="1" x14ac:dyDescent="0.2">
      <c r="A23" s="47" t="s">
        <v>85</v>
      </c>
      <c r="B23" s="12" t="s">
        <v>110</v>
      </c>
      <c r="C23" s="12"/>
      <c r="D23" s="18">
        <v>2</v>
      </c>
      <c r="E23" s="49"/>
      <c r="F23" s="28">
        <f t="shared" si="5"/>
        <v>130</v>
      </c>
      <c r="G23" s="8">
        <v>45</v>
      </c>
      <c r="H23" s="8">
        <v>85</v>
      </c>
      <c r="I23" s="38">
        <v>15</v>
      </c>
      <c r="J23" s="8"/>
      <c r="K23" s="40"/>
      <c r="L23" s="40">
        <v>85</v>
      </c>
      <c r="M23" s="67">
        <f t="shared" si="6"/>
        <v>85</v>
      </c>
      <c r="N23" s="40"/>
      <c r="O23" s="40"/>
      <c r="P23" s="30"/>
      <c r="Q23" s="67">
        <f t="shared" si="12"/>
        <v>0</v>
      </c>
      <c r="R23" s="40"/>
      <c r="S23" s="40"/>
      <c r="T23" s="30"/>
      <c r="U23" s="67">
        <f t="shared" si="11"/>
        <v>0</v>
      </c>
      <c r="V23"/>
    </row>
    <row r="24" spans="1:22" s="1" customFormat="1" x14ac:dyDescent="0.2">
      <c r="A24" s="47" t="s">
        <v>86</v>
      </c>
      <c r="B24" s="18" t="s">
        <v>104</v>
      </c>
      <c r="C24" s="12"/>
      <c r="D24" s="18"/>
      <c r="E24" s="49">
        <v>2</v>
      </c>
      <c r="F24" s="28">
        <f t="shared" si="5"/>
        <v>108</v>
      </c>
      <c r="G24" s="8">
        <v>36</v>
      </c>
      <c r="H24" s="8">
        <v>72</v>
      </c>
      <c r="I24" s="38">
        <v>30</v>
      </c>
      <c r="J24" s="8"/>
      <c r="K24" s="40"/>
      <c r="L24" s="40">
        <v>72</v>
      </c>
      <c r="M24" s="67">
        <f t="shared" si="6"/>
        <v>72</v>
      </c>
      <c r="N24" s="40"/>
      <c r="O24" s="40"/>
      <c r="P24" s="30"/>
      <c r="Q24" s="67">
        <f t="shared" si="12"/>
        <v>0</v>
      </c>
      <c r="R24" s="40"/>
      <c r="S24" s="40"/>
      <c r="T24" s="30"/>
      <c r="U24" s="67">
        <f t="shared" si="11"/>
        <v>0</v>
      </c>
      <c r="V24"/>
    </row>
    <row r="25" spans="1:22" s="1" customFormat="1" ht="38.25" x14ac:dyDescent="0.2">
      <c r="A25" s="47" t="s">
        <v>142</v>
      </c>
      <c r="B25" s="18" t="s">
        <v>141</v>
      </c>
      <c r="C25" s="12"/>
      <c r="D25" s="18">
        <v>1</v>
      </c>
      <c r="E25" s="49"/>
      <c r="F25" s="28">
        <f t="shared" si="5"/>
        <v>58</v>
      </c>
      <c r="G25" s="8">
        <v>19</v>
      </c>
      <c r="H25" s="8">
        <v>39</v>
      </c>
      <c r="I25" s="38"/>
      <c r="J25" s="8"/>
      <c r="K25" s="40">
        <v>39</v>
      </c>
      <c r="L25" s="40"/>
      <c r="M25" s="67">
        <f t="shared" si="6"/>
        <v>39</v>
      </c>
      <c r="N25" s="40"/>
      <c r="O25" s="40"/>
      <c r="P25" s="30"/>
      <c r="Q25" s="67">
        <f t="shared" si="12"/>
        <v>0</v>
      </c>
      <c r="R25" s="40"/>
      <c r="S25" s="40"/>
      <c r="T25" s="30"/>
      <c r="U25" s="67">
        <f t="shared" si="11"/>
        <v>0</v>
      </c>
      <c r="V25"/>
    </row>
    <row r="26" spans="1:22" s="1" customFormat="1" x14ac:dyDescent="0.2">
      <c r="B26" s="17" t="s">
        <v>143</v>
      </c>
      <c r="C26" s="46">
        <v>2</v>
      </c>
      <c r="D26" s="46"/>
      <c r="E26" s="49"/>
      <c r="F26" s="28">
        <f t="shared" si="5"/>
        <v>20</v>
      </c>
      <c r="G26" s="8">
        <v>20</v>
      </c>
      <c r="H26" s="8"/>
      <c r="I26" s="38"/>
      <c r="J26" s="8"/>
      <c r="K26" s="40"/>
      <c r="L26" s="40"/>
      <c r="M26" s="67">
        <f t="shared" si="6"/>
        <v>0</v>
      </c>
      <c r="N26" s="40"/>
      <c r="O26" s="40"/>
      <c r="P26" s="30"/>
      <c r="Q26" s="67">
        <f t="shared" si="12"/>
        <v>0</v>
      </c>
      <c r="R26" s="40"/>
      <c r="S26" s="40"/>
      <c r="T26" s="30"/>
      <c r="U26" s="67">
        <f t="shared" si="11"/>
        <v>0</v>
      </c>
      <c r="V26"/>
    </row>
    <row r="27" spans="1:22" s="61" customFormat="1" ht="38.25" x14ac:dyDescent="0.2">
      <c r="A27" s="62" t="s">
        <v>18</v>
      </c>
      <c r="B27" s="72" t="s">
        <v>19</v>
      </c>
      <c r="C27" s="28">
        <v>3</v>
      </c>
      <c r="D27" s="28">
        <v>4</v>
      </c>
      <c r="E27" s="28"/>
      <c r="F27" s="28">
        <f>SUM(F29:F31)</f>
        <v>426</v>
      </c>
      <c r="G27" s="28">
        <f t="shared" ref="G27:I27" si="13">SUM(G29:G31)</f>
        <v>142</v>
      </c>
      <c r="H27" s="28">
        <f>SUM(H28:H31)</f>
        <v>332</v>
      </c>
      <c r="I27" s="28">
        <f t="shared" si="13"/>
        <v>218</v>
      </c>
      <c r="J27" s="28"/>
      <c r="K27" s="28"/>
      <c r="L27" s="28"/>
      <c r="M27" s="67">
        <f>SUM(M28:M31)</f>
        <v>0</v>
      </c>
      <c r="N27" s="67">
        <f t="shared" ref="N27:O27" si="14">SUM(N28:N31)</f>
        <v>160</v>
      </c>
      <c r="O27" s="67">
        <f t="shared" si="14"/>
        <v>88</v>
      </c>
      <c r="P27" s="67"/>
      <c r="Q27" s="67">
        <f>N27+O27+P27</f>
        <v>248</v>
      </c>
      <c r="R27" s="67">
        <f t="shared" ref="R27:S27" si="15">SUM(R28:R31)</f>
        <v>48</v>
      </c>
      <c r="S27" s="67">
        <f t="shared" si="15"/>
        <v>36</v>
      </c>
      <c r="T27" s="67"/>
      <c r="U27" s="67">
        <f>SUM(U28:U31)</f>
        <v>84</v>
      </c>
      <c r="V27" s="59"/>
    </row>
    <row r="28" spans="1:22" s="1" customFormat="1" x14ac:dyDescent="0.2">
      <c r="A28" s="14" t="s">
        <v>20</v>
      </c>
      <c r="B28" s="13" t="s">
        <v>21</v>
      </c>
      <c r="C28" s="13"/>
      <c r="D28" s="24" t="s">
        <v>150</v>
      </c>
      <c r="E28" s="24"/>
      <c r="F28" s="28">
        <f t="shared" si="5"/>
        <v>72</v>
      </c>
      <c r="G28" s="8">
        <v>24</v>
      </c>
      <c r="H28" s="8">
        <v>48</v>
      </c>
      <c r="I28" s="38"/>
      <c r="J28" s="4"/>
      <c r="K28" s="40"/>
      <c r="L28" s="40"/>
      <c r="M28" s="67">
        <f t="shared" si="6"/>
        <v>0</v>
      </c>
      <c r="N28" s="40">
        <v>48</v>
      </c>
      <c r="O28" s="40"/>
      <c r="P28" s="30"/>
      <c r="Q28" s="67">
        <f>SUM(N28:P28)</f>
        <v>48</v>
      </c>
      <c r="R28" s="40"/>
      <c r="S28" s="40"/>
      <c r="T28" s="30"/>
      <c r="U28" s="67">
        <f>R28+S28</f>
        <v>0</v>
      </c>
      <c r="V28"/>
    </row>
    <row r="29" spans="1:22" s="1" customFormat="1" x14ac:dyDescent="0.2">
      <c r="A29" s="14" t="s">
        <v>22</v>
      </c>
      <c r="B29" s="13" t="s">
        <v>23</v>
      </c>
      <c r="C29" s="13"/>
      <c r="D29" s="24" t="s">
        <v>150</v>
      </c>
      <c r="E29" s="24"/>
      <c r="F29" s="28">
        <f t="shared" si="5"/>
        <v>72</v>
      </c>
      <c r="G29" s="8">
        <v>24</v>
      </c>
      <c r="H29" s="8">
        <v>48</v>
      </c>
      <c r="I29" s="38">
        <v>12</v>
      </c>
      <c r="J29" s="4"/>
      <c r="K29" s="40"/>
      <c r="L29" s="40"/>
      <c r="M29" s="67">
        <f t="shared" si="6"/>
        <v>0</v>
      </c>
      <c r="N29" s="40">
        <v>48</v>
      </c>
      <c r="O29" s="40"/>
      <c r="P29" s="30"/>
      <c r="Q29" s="67">
        <f t="shared" ref="Q29:Q31" si="16">SUM(N29:P29)</f>
        <v>48</v>
      </c>
      <c r="R29" s="40"/>
      <c r="S29" s="40"/>
      <c r="T29" s="30"/>
      <c r="U29" s="67">
        <f>R29+S29</f>
        <v>0</v>
      </c>
      <c r="V29"/>
    </row>
    <row r="30" spans="1:22" s="1" customFormat="1" x14ac:dyDescent="0.2">
      <c r="A30" s="14" t="s">
        <v>64</v>
      </c>
      <c r="B30" s="13" t="s">
        <v>15</v>
      </c>
      <c r="C30" s="14"/>
      <c r="D30" s="24" t="s">
        <v>153</v>
      </c>
      <c r="E30" s="24"/>
      <c r="F30" s="28">
        <f t="shared" si="5"/>
        <v>177</v>
      </c>
      <c r="G30" s="8">
        <v>59</v>
      </c>
      <c r="H30" s="8">
        <v>118</v>
      </c>
      <c r="I30" s="38">
        <v>118</v>
      </c>
      <c r="J30" s="4"/>
      <c r="K30" s="40"/>
      <c r="L30" s="40"/>
      <c r="M30" s="67">
        <f t="shared" si="6"/>
        <v>0</v>
      </c>
      <c r="N30" s="40">
        <v>32</v>
      </c>
      <c r="O30" s="40">
        <v>44</v>
      </c>
      <c r="P30" s="30"/>
      <c r="Q30" s="67">
        <f t="shared" si="16"/>
        <v>76</v>
      </c>
      <c r="R30" s="40">
        <v>24</v>
      </c>
      <c r="S30" s="40">
        <v>18</v>
      </c>
      <c r="T30" s="30"/>
      <c r="U30" s="67">
        <f>R30+S30</f>
        <v>42</v>
      </c>
      <c r="V30"/>
    </row>
    <row r="31" spans="1:22" s="1" customFormat="1" x14ac:dyDescent="0.2">
      <c r="A31" s="14" t="s">
        <v>103</v>
      </c>
      <c r="B31" s="14" t="s">
        <v>16</v>
      </c>
      <c r="C31" s="18" t="s">
        <v>152</v>
      </c>
      <c r="D31" s="24" t="s">
        <v>153</v>
      </c>
      <c r="E31" s="13"/>
      <c r="F31" s="28">
        <f t="shared" si="5"/>
        <v>177</v>
      </c>
      <c r="G31" s="8">
        <v>59</v>
      </c>
      <c r="H31" s="8">
        <v>118</v>
      </c>
      <c r="I31" s="38">
        <v>88</v>
      </c>
      <c r="J31" s="4"/>
      <c r="K31" s="40"/>
      <c r="L31" s="40"/>
      <c r="M31" s="67">
        <f t="shared" si="6"/>
        <v>0</v>
      </c>
      <c r="N31" s="40">
        <v>32</v>
      </c>
      <c r="O31" s="40">
        <v>44</v>
      </c>
      <c r="P31" s="30"/>
      <c r="Q31" s="67">
        <f t="shared" si="16"/>
        <v>76</v>
      </c>
      <c r="R31" s="40">
        <v>24</v>
      </c>
      <c r="S31" s="40">
        <v>18</v>
      </c>
      <c r="T31" s="30"/>
      <c r="U31" s="67">
        <f>R31+S31</f>
        <v>42</v>
      </c>
      <c r="V31"/>
    </row>
    <row r="32" spans="1:22" s="61" customFormat="1" ht="51" x14ac:dyDescent="0.2">
      <c r="A32" s="62" t="s">
        <v>24</v>
      </c>
      <c r="B32" s="73" t="s">
        <v>25</v>
      </c>
      <c r="C32" s="28"/>
      <c r="D32" s="28">
        <v>2</v>
      </c>
      <c r="E32" s="64"/>
      <c r="F32" s="28">
        <f>SUM(F33:F34)</f>
        <v>173</v>
      </c>
      <c r="G32" s="28">
        <f t="shared" ref="G32:I32" si="17">SUM(G33:G34)</f>
        <v>57</v>
      </c>
      <c r="H32" s="28">
        <f t="shared" si="17"/>
        <v>116</v>
      </c>
      <c r="I32" s="28">
        <f t="shared" si="17"/>
        <v>60</v>
      </c>
      <c r="J32" s="28"/>
      <c r="K32" s="28"/>
      <c r="L32" s="28"/>
      <c r="M32" s="67">
        <f>SUM(M33:M34)</f>
        <v>0</v>
      </c>
      <c r="N32" s="67">
        <f t="shared" ref="N32:U32" si="18">SUM(N33:N34)</f>
        <v>53</v>
      </c>
      <c r="O32" s="67">
        <f t="shared" si="18"/>
        <v>63</v>
      </c>
      <c r="P32" s="67"/>
      <c r="Q32" s="67">
        <f>N32+O32+P32</f>
        <v>116</v>
      </c>
      <c r="R32" s="67">
        <f t="shared" si="18"/>
        <v>0</v>
      </c>
      <c r="S32" s="67">
        <f t="shared" si="18"/>
        <v>0</v>
      </c>
      <c r="T32" s="67"/>
      <c r="U32" s="67">
        <f t="shared" si="18"/>
        <v>0</v>
      </c>
      <c r="V32" s="59"/>
    </row>
    <row r="33" spans="1:22" s="1" customFormat="1" ht="27.75" customHeight="1" x14ac:dyDescent="0.2">
      <c r="A33" s="16" t="s">
        <v>26</v>
      </c>
      <c r="B33" s="19" t="s">
        <v>115</v>
      </c>
      <c r="C33" s="19"/>
      <c r="D33" s="24" t="s">
        <v>158</v>
      </c>
      <c r="E33" s="24"/>
      <c r="F33" s="28">
        <f t="shared" si="5"/>
        <v>94</v>
      </c>
      <c r="G33" s="20">
        <v>31</v>
      </c>
      <c r="H33" s="37">
        <v>63</v>
      </c>
      <c r="I33" s="38">
        <v>26</v>
      </c>
      <c r="J33" s="20"/>
      <c r="K33" s="40"/>
      <c r="L33" s="40"/>
      <c r="M33" s="67">
        <f t="shared" si="6"/>
        <v>0</v>
      </c>
      <c r="N33" s="40"/>
      <c r="O33" s="40">
        <v>63</v>
      </c>
      <c r="P33" s="30"/>
      <c r="Q33" s="67">
        <f t="shared" ref="Q33:Q34" si="19">SUM(N33:P33)</f>
        <v>63</v>
      </c>
      <c r="R33" s="40"/>
      <c r="S33" s="40"/>
      <c r="T33" s="30"/>
      <c r="U33" s="67">
        <f>R33+S33</f>
        <v>0</v>
      </c>
      <c r="V33"/>
    </row>
    <row r="34" spans="1:22" s="1" customFormat="1" ht="48.75" customHeight="1" x14ac:dyDescent="0.2">
      <c r="A34" s="11" t="s">
        <v>111</v>
      </c>
      <c r="B34" s="18" t="s">
        <v>97</v>
      </c>
      <c r="C34" s="18"/>
      <c r="D34" s="24" t="s">
        <v>150</v>
      </c>
      <c r="E34" s="24"/>
      <c r="F34" s="28">
        <f t="shared" si="5"/>
        <v>79</v>
      </c>
      <c r="G34" s="37">
        <v>26</v>
      </c>
      <c r="H34" s="37">
        <v>53</v>
      </c>
      <c r="I34" s="37">
        <v>34</v>
      </c>
      <c r="J34" s="37"/>
      <c r="K34" s="40"/>
      <c r="L34" s="40"/>
      <c r="M34" s="67">
        <f t="shared" si="6"/>
        <v>0</v>
      </c>
      <c r="N34" s="40">
        <v>53</v>
      </c>
      <c r="O34" s="40"/>
      <c r="P34" s="30"/>
      <c r="Q34" s="67">
        <f t="shared" si="19"/>
        <v>53</v>
      </c>
      <c r="R34" s="40"/>
      <c r="S34" s="40"/>
      <c r="T34" s="30"/>
      <c r="U34" s="67">
        <f>R34+S34</f>
        <v>0</v>
      </c>
      <c r="V34" s="17"/>
    </row>
    <row r="35" spans="1:22" s="61" customFormat="1" ht="25.5" x14ac:dyDescent="0.2">
      <c r="A35" s="28" t="s">
        <v>27</v>
      </c>
      <c r="B35" s="63" t="s">
        <v>28</v>
      </c>
      <c r="C35" s="28"/>
      <c r="D35" s="28">
        <v>18</v>
      </c>
      <c r="E35" s="28">
        <v>17</v>
      </c>
      <c r="F35" s="28">
        <v>2483</v>
      </c>
      <c r="G35" s="28">
        <v>828</v>
      </c>
      <c r="H35" s="28">
        <f>H36+H51</f>
        <v>2036</v>
      </c>
      <c r="I35" s="28">
        <v>531</v>
      </c>
      <c r="J35" s="28"/>
      <c r="K35" s="28"/>
      <c r="L35" s="28"/>
      <c r="M35" s="67">
        <f>M36+M51</f>
        <v>127</v>
      </c>
      <c r="N35" s="67">
        <f t="shared" ref="N35:U35" si="20">N36+N51</f>
        <v>236</v>
      </c>
      <c r="O35" s="67">
        <f t="shared" si="20"/>
        <v>605</v>
      </c>
      <c r="P35" s="67"/>
      <c r="Q35" s="67">
        <f>N35+O35+P35</f>
        <v>841</v>
      </c>
      <c r="R35" s="67">
        <f t="shared" si="20"/>
        <v>528</v>
      </c>
      <c r="S35" s="67">
        <f t="shared" si="20"/>
        <v>324</v>
      </c>
      <c r="T35" s="67"/>
      <c r="U35" s="67">
        <f t="shared" si="20"/>
        <v>852</v>
      </c>
      <c r="V35" s="59"/>
    </row>
    <row r="36" spans="1:22" s="59" customFormat="1" ht="25.5" x14ac:dyDescent="0.2">
      <c r="A36" s="62" t="s">
        <v>29</v>
      </c>
      <c r="B36" s="73" t="s">
        <v>30</v>
      </c>
      <c r="C36" s="74"/>
      <c r="D36" s="74" t="s">
        <v>178</v>
      </c>
      <c r="E36" s="74" t="s">
        <v>178</v>
      </c>
      <c r="F36" s="28">
        <f>SUM(F37:F50)</f>
        <v>1075</v>
      </c>
      <c r="G36" s="28">
        <f t="shared" ref="G36:L36" si="21">SUM(G37:G50)</f>
        <v>357</v>
      </c>
      <c r="H36" s="28">
        <f>SUM(H37:H50)</f>
        <v>718</v>
      </c>
      <c r="I36" s="28">
        <f t="shared" si="21"/>
        <v>221</v>
      </c>
      <c r="J36" s="28">
        <f t="shared" si="21"/>
        <v>0</v>
      </c>
      <c r="K36" s="28">
        <f t="shared" si="21"/>
        <v>77</v>
      </c>
      <c r="L36" s="28">
        <f t="shared" si="21"/>
        <v>50</v>
      </c>
      <c r="M36" s="67">
        <f>SUM(M37:M50)</f>
        <v>127</v>
      </c>
      <c r="N36" s="67">
        <f t="shared" ref="N36:U36" si="22">SUM(N37:N50)</f>
        <v>236</v>
      </c>
      <c r="O36" s="67">
        <f t="shared" si="22"/>
        <v>319</v>
      </c>
      <c r="P36" s="67"/>
      <c r="Q36" s="67">
        <f t="shared" si="22"/>
        <v>555</v>
      </c>
      <c r="R36" s="67">
        <f t="shared" si="22"/>
        <v>0</v>
      </c>
      <c r="S36" s="67">
        <f t="shared" si="22"/>
        <v>36</v>
      </c>
      <c r="T36" s="67"/>
      <c r="U36" s="67">
        <f t="shared" si="22"/>
        <v>36</v>
      </c>
    </row>
    <row r="37" spans="1:22" s="17" customFormat="1" ht="27" customHeight="1" x14ac:dyDescent="0.2">
      <c r="A37" s="11" t="s">
        <v>31</v>
      </c>
      <c r="B37" s="18" t="s">
        <v>93</v>
      </c>
      <c r="C37" s="18"/>
      <c r="D37" s="24" t="s">
        <v>144</v>
      </c>
      <c r="E37" s="24"/>
      <c r="F37" s="28">
        <f t="shared" ref="F37:F52" si="23">G37+H37</f>
        <v>75</v>
      </c>
      <c r="G37" s="37">
        <v>25</v>
      </c>
      <c r="H37" s="8">
        <v>50</v>
      </c>
      <c r="I37" s="38">
        <v>30</v>
      </c>
      <c r="J37" s="8"/>
      <c r="K37" s="40"/>
      <c r="L37" s="40">
        <v>50</v>
      </c>
      <c r="M37" s="67">
        <f t="shared" si="6"/>
        <v>50</v>
      </c>
      <c r="N37" s="40"/>
      <c r="O37" s="40"/>
      <c r="P37" s="30"/>
      <c r="Q37" s="67">
        <f t="shared" ref="Q37:Q50" si="24">SUM(N37:P37)</f>
        <v>0</v>
      </c>
      <c r="R37" s="40"/>
      <c r="S37" s="40"/>
      <c r="T37" s="30"/>
      <c r="U37" s="67">
        <f t="shared" ref="U37:U48" si="25">R37+S37</f>
        <v>0</v>
      </c>
    </row>
    <row r="38" spans="1:22" x14ac:dyDescent="0.2">
      <c r="A38" s="16" t="s">
        <v>32</v>
      </c>
      <c r="B38" s="18" t="s">
        <v>92</v>
      </c>
      <c r="C38" s="19"/>
      <c r="D38" s="24"/>
      <c r="E38" s="23" t="s">
        <v>150</v>
      </c>
      <c r="F38" s="28">
        <f t="shared" si="23"/>
        <v>48</v>
      </c>
      <c r="G38" s="8">
        <v>16</v>
      </c>
      <c r="H38" s="8">
        <v>32</v>
      </c>
      <c r="I38" s="38">
        <v>12</v>
      </c>
      <c r="J38" s="4"/>
      <c r="K38" s="40"/>
      <c r="L38" s="40"/>
      <c r="M38" s="67">
        <f t="shared" si="6"/>
        <v>0</v>
      </c>
      <c r="N38" s="40">
        <v>32</v>
      </c>
      <c r="O38" s="40"/>
      <c r="P38" s="30"/>
      <c r="Q38" s="67">
        <f t="shared" si="24"/>
        <v>32</v>
      </c>
      <c r="R38" s="40"/>
      <c r="S38" s="40"/>
      <c r="T38" s="30"/>
      <c r="U38" s="67">
        <f t="shared" si="25"/>
        <v>0</v>
      </c>
    </row>
    <row r="39" spans="1:22" x14ac:dyDescent="0.2">
      <c r="A39" s="16" t="s">
        <v>33</v>
      </c>
      <c r="B39" s="18" t="s">
        <v>94</v>
      </c>
      <c r="C39" s="19"/>
      <c r="D39" s="24"/>
      <c r="E39" s="23" t="s">
        <v>145</v>
      </c>
      <c r="F39" s="28">
        <f t="shared" si="23"/>
        <v>67</v>
      </c>
      <c r="G39" s="8">
        <v>22</v>
      </c>
      <c r="H39" s="8">
        <v>45</v>
      </c>
      <c r="I39" s="38">
        <v>15</v>
      </c>
      <c r="J39" s="4"/>
      <c r="K39" s="40">
        <v>45</v>
      </c>
      <c r="L39" s="40"/>
      <c r="M39" s="67">
        <f t="shared" si="6"/>
        <v>45</v>
      </c>
      <c r="N39" s="40"/>
      <c r="O39" s="40"/>
      <c r="P39" s="30"/>
      <c r="Q39" s="67">
        <f t="shared" si="24"/>
        <v>0</v>
      </c>
      <c r="R39" s="40"/>
      <c r="S39" s="40"/>
      <c r="T39" s="30"/>
      <c r="U39" s="67">
        <f t="shared" si="25"/>
        <v>0</v>
      </c>
    </row>
    <row r="40" spans="1:22" ht="25.5" x14ac:dyDescent="0.2">
      <c r="A40" s="16" t="s">
        <v>34</v>
      </c>
      <c r="B40" s="50" t="s">
        <v>95</v>
      </c>
      <c r="C40" s="18"/>
      <c r="D40" s="24" t="s">
        <v>145</v>
      </c>
      <c r="E40" s="23"/>
      <c r="F40" s="28">
        <f t="shared" si="23"/>
        <v>48</v>
      </c>
      <c r="G40" s="8">
        <v>16</v>
      </c>
      <c r="H40" s="8">
        <v>32</v>
      </c>
      <c r="I40" s="38">
        <v>12</v>
      </c>
      <c r="J40" s="4"/>
      <c r="K40" s="40">
        <v>32</v>
      </c>
      <c r="L40" s="40"/>
      <c r="M40" s="67">
        <f t="shared" si="6"/>
        <v>32</v>
      </c>
      <c r="N40" s="40"/>
      <c r="O40" s="40"/>
      <c r="P40" s="30"/>
      <c r="Q40" s="67">
        <f t="shared" si="24"/>
        <v>0</v>
      </c>
      <c r="R40" s="40"/>
      <c r="S40" s="40"/>
      <c r="T40" s="30"/>
      <c r="U40" s="67">
        <f t="shared" si="25"/>
        <v>0</v>
      </c>
    </row>
    <row r="41" spans="1:22" ht="42.75" customHeight="1" x14ac:dyDescent="0.2">
      <c r="A41" s="16" t="s">
        <v>35</v>
      </c>
      <c r="B41" s="12" t="s">
        <v>96</v>
      </c>
      <c r="C41" s="18"/>
      <c r="D41" s="24" t="s">
        <v>158</v>
      </c>
      <c r="E41" s="23"/>
      <c r="F41" s="28">
        <f t="shared" si="23"/>
        <v>78</v>
      </c>
      <c r="G41" s="8">
        <v>26</v>
      </c>
      <c r="H41" s="8">
        <v>52</v>
      </c>
      <c r="I41" s="8">
        <v>12</v>
      </c>
      <c r="J41" s="4"/>
      <c r="K41" s="40"/>
      <c r="L41" s="40"/>
      <c r="M41" s="67">
        <f t="shared" si="6"/>
        <v>0</v>
      </c>
      <c r="N41" s="40">
        <v>32</v>
      </c>
      <c r="O41" s="40">
        <v>20</v>
      </c>
      <c r="P41" s="30"/>
      <c r="Q41" s="67">
        <f t="shared" si="24"/>
        <v>52</v>
      </c>
      <c r="R41" s="40"/>
      <c r="S41" s="40"/>
      <c r="T41" s="30"/>
      <c r="U41" s="67">
        <f t="shared" si="25"/>
        <v>0</v>
      </c>
    </row>
    <row r="42" spans="1:22" ht="25.5" customHeight="1" x14ac:dyDescent="0.2">
      <c r="A42" s="16" t="s">
        <v>36</v>
      </c>
      <c r="B42" s="50" t="s">
        <v>105</v>
      </c>
      <c r="C42" s="15"/>
      <c r="D42" s="24"/>
      <c r="E42" s="23" t="s">
        <v>158</v>
      </c>
      <c r="F42" s="28">
        <f t="shared" si="23"/>
        <v>96</v>
      </c>
      <c r="G42" s="8">
        <v>32</v>
      </c>
      <c r="H42" s="8">
        <v>64</v>
      </c>
      <c r="I42" s="8">
        <v>14</v>
      </c>
      <c r="J42" s="4"/>
      <c r="K42" s="40"/>
      <c r="L42" s="40"/>
      <c r="M42" s="67">
        <f t="shared" si="6"/>
        <v>0</v>
      </c>
      <c r="N42" s="40"/>
      <c r="O42" s="40">
        <v>64</v>
      </c>
      <c r="P42" s="30"/>
      <c r="Q42" s="67">
        <f t="shared" si="24"/>
        <v>64</v>
      </c>
      <c r="R42" s="40"/>
      <c r="S42" s="40"/>
      <c r="T42" s="30"/>
      <c r="U42" s="67">
        <f t="shared" si="25"/>
        <v>0</v>
      </c>
    </row>
    <row r="43" spans="1:22" ht="23.25" customHeight="1" x14ac:dyDescent="0.2">
      <c r="A43" s="16" t="s">
        <v>37</v>
      </c>
      <c r="B43" s="12" t="s">
        <v>112</v>
      </c>
      <c r="C43" s="15"/>
      <c r="D43" s="24"/>
      <c r="E43" s="23" t="s">
        <v>158</v>
      </c>
      <c r="F43" s="28">
        <f t="shared" si="23"/>
        <v>96</v>
      </c>
      <c r="G43" s="8">
        <v>32</v>
      </c>
      <c r="H43" s="8">
        <v>64</v>
      </c>
      <c r="I43" s="8">
        <v>14</v>
      </c>
      <c r="J43" s="8"/>
      <c r="K43" s="40"/>
      <c r="L43" s="40"/>
      <c r="M43" s="67">
        <f t="shared" si="6"/>
        <v>0</v>
      </c>
      <c r="N43" s="40"/>
      <c r="O43" s="40">
        <v>64</v>
      </c>
      <c r="P43" s="30"/>
      <c r="Q43" s="67">
        <f t="shared" si="24"/>
        <v>64</v>
      </c>
      <c r="R43" s="40"/>
      <c r="S43" s="40"/>
      <c r="T43" s="30"/>
      <c r="U43" s="67">
        <f t="shared" si="25"/>
        <v>0</v>
      </c>
    </row>
    <row r="44" spans="1:22" ht="19.5" customHeight="1" x14ac:dyDescent="0.2">
      <c r="A44" s="16" t="s">
        <v>45</v>
      </c>
      <c r="B44" s="12" t="s">
        <v>166</v>
      </c>
      <c r="C44" s="15"/>
      <c r="D44" s="24"/>
      <c r="E44" s="23" t="s">
        <v>158</v>
      </c>
      <c r="F44" s="28">
        <f t="shared" si="23"/>
        <v>112</v>
      </c>
      <c r="G44" s="8">
        <v>37</v>
      </c>
      <c r="H44" s="8">
        <v>75</v>
      </c>
      <c r="I44" s="8">
        <v>25</v>
      </c>
      <c r="J44" s="8"/>
      <c r="K44" s="40"/>
      <c r="L44" s="40"/>
      <c r="M44" s="67">
        <f t="shared" si="6"/>
        <v>0</v>
      </c>
      <c r="N44" s="40">
        <v>16</v>
      </c>
      <c r="O44" s="40">
        <v>59</v>
      </c>
      <c r="P44" s="30"/>
      <c r="Q44" s="67">
        <f t="shared" si="24"/>
        <v>75</v>
      </c>
      <c r="R44" s="40"/>
      <c r="S44" s="40"/>
      <c r="T44" s="30"/>
      <c r="U44" s="67">
        <f t="shared" si="25"/>
        <v>0</v>
      </c>
    </row>
    <row r="45" spans="1:22" ht="15" customHeight="1" x14ac:dyDescent="0.2">
      <c r="A45" s="16" t="s">
        <v>38</v>
      </c>
      <c r="B45" s="18" t="s">
        <v>116</v>
      </c>
      <c r="C45" s="12"/>
      <c r="D45" s="24" t="s">
        <v>153</v>
      </c>
      <c r="E45" s="23"/>
      <c r="F45" s="28">
        <f t="shared" si="23"/>
        <v>54</v>
      </c>
      <c r="G45" s="8">
        <v>18</v>
      </c>
      <c r="H45" s="8">
        <v>36</v>
      </c>
      <c r="I45" s="8">
        <v>6</v>
      </c>
      <c r="J45" s="8"/>
      <c r="K45" s="40"/>
      <c r="L45" s="40"/>
      <c r="M45" s="67">
        <f t="shared" si="6"/>
        <v>0</v>
      </c>
      <c r="N45" s="40"/>
      <c r="O45" s="40"/>
      <c r="P45" s="30"/>
      <c r="Q45" s="67">
        <f t="shared" si="24"/>
        <v>0</v>
      </c>
      <c r="R45" s="40"/>
      <c r="S45" s="40">
        <v>36</v>
      </c>
      <c r="T45" s="30"/>
      <c r="U45" s="67">
        <f t="shared" si="25"/>
        <v>36</v>
      </c>
    </row>
    <row r="46" spans="1:22" ht="42" customHeight="1" x14ac:dyDescent="0.2">
      <c r="A46" s="16" t="s">
        <v>61</v>
      </c>
      <c r="B46" s="51" t="s">
        <v>106</v>
      </c>
      <c r="C46" s="18"/>
      <c r="D46" s="24"/>
      <c r="E46" s="23" t="s">
        <v>150</v>
      </c>
      <c r="F46" s="28">
        <f t="shared" si="23"/>
        <v>76</v>
      </c>
      <c r="G46" s="8">
        <v>25</v>
      </c>
      <c r="H46" s="8">
        <v>51</v>
      </c>
      <c r="I46" s="8">
        <v>11</v>
      </c>
      <c r="J46" s="8"/>
      <c r="K46" s="40"/>
      <c r="L46" s="40"/>
      <c r="M46" s="67">
        <f t="shared" si="6"/>
        <v>0</v>
      </c>
      <c r="N46" s="40">
        <v>51</v>
      </c>
      <c r="O46" s="40"/>
      <c r="P46" s="30"/>
      <c r="Q46" s="67">
        <f t="shared" si="24"/>
        <v>51</v>
      </c>
      <c r="R46" s="40"/>
      <c r="S46" s="40"/>
      <c r="T46" s="30"/>
      <c r="U46" s="67">
        <f t="shared" si="25"/>
        <v>0</v>
      </c>
    </row>
    <row r="47" spans="1:22" ht="26.25" customHeight="1" x14ac:dyDescent="0.2">
      <c r="A47" s="16" t="s">
        <v>113</v>
      </c>
      <c r="B47" s="18" t="s">
        <v>98</v>
      </c>
      <c r="C47" s="18"/>
      <c r="D47" s="24" t="s">
        <v>158</v>
      </c>
      <c r="E47" s="23"/>
      <c r="F47" s="28">
        <f t="shared" si="23"/>
        <v>111</v>
      </c>
      <c r="G47" s="8">
        <v>37</v>
      </c>
      <c r="H47" s="8">
        <v>74</v>
      </c>
      <c r="I47" s="8">
        <v>24</v>
      </c>
      <c r="J47" s="4"/>
      <c r="K47" s="40"/>
      <c r="L47" s="40"/>
      <c r="M47" s="67">
        <f t="shared" si="6"/>
        <v>0</v>
      </c>
      <c r="N47" s="40">
        <v>52</v>
      </c>
      <c r="O47" s="40">
        <v>22</v>
      </c>
      <c r="P47" s="30"/>
      <c r="Q47" s="67">
        <f t="shared" si="24"/>
        <v>74</v>
      </c>
      <c r="R47" s="40"/>
      <c r="S47" s="40"/>
      <c r="T47" s="30"/>
      <c r="U47" s="67">
        <f t="shared" si="25"/>
        <v>0</v>
      </c>
    </row>
    <row r="48" spans="1:22" s="17" customFormat="1" ht="20.25" customHeight="1" x14ac:dyDescent="0.2">
      <c r="A48" s="11" t="s">
        <v>62</v>
      </c>
      <c r="B48" s="18" t="s">
        <v>117</v>
      </c>
      <c r="C48" s="18"/>
      <c r="D48" s="24"/>
      <c r="E48" s="23" t="s">
        <v>150</v>
      </c>
      <c r="F48" s="28">
        <f t="shared" si="23"/>
        <v>79</v>
      </c>
      <c r="G48" s="8">
        <v>26</v>
      </c>
      <c r="H48" s="8">
        <v>53</v>
      </c>
      <c r="I48" s="8">
        <v>26</v>
      </c>
      <c r="J48" s="8"/>
      <c r="K48" s="40"/>
      <c r="L48" s="40"/>
      <c r="M48" s="67">
        <f t="shared" si="6"/>
        <v>0</v>
      </c>
      <c r="N48" s="40">
        <v>53</v>
      </c>
      <c r="O48" s="40"/>
      <c r="P48" s="30"/>
      <c r="Q48" s="67">
        <f t="shared" si="24"/>
        <v>53</v>
      </c>
      <c r="R48" s="40"/>
      <c r="S48" s="40"/>
      <c r="T48" s="30"/>
      <c r="U48" s="67">
        <f t="shared" si="25"/>
        <v>0</v>
      </c>
    </row>
    <row r="49" spans="1:21" ht="20.25" customHeight="1" x14ac:dyDescent="0.2">
      <c r="A49" s="11" t="s">
        <v>173</v>
      </c>
      <c r="B49" s="18" t="s">
        <v>169</v>
      </c>
      <c r="C49" s="18"/>
      <c r="D49" s="24" t="s">
        <v>158</v>
      </c>
      <c r="E49" s="23"/>
      <c r="F49" s="28">
        <f t="shared" si="23"/>
        <v>54</v>
      </c>
      <c r="G49" s="8">
        <v>18</v>
      </c>
      <c r="H49" s="8">
        <v>36</v>
      </c>
      <c r="I49" s="8"/>
      <c r="J49" s="8"/>
      <c r="K49" s="40"/>
      <c r="L49" s="40"/>
      <c r="M49" s="67"/>
      <c r="N49" s="40"/>
      <c r="O49" s="40">
        <v>36</v>
      </c>
      <c r="P49" s="30"/>
      <c r="Q49" s="67">
        <f t="shared" si="24"/>
        <v>36</v>
      </c>
      <c r="R49" s="40"/>
      <c r="S49" s="40"/>
      <c r="T49" s="30"/>
      <c r="U49" s="67"/>
    </row>
    <row r="50" spans="1:21" ht="38.25" customHeight="1" x14ac:dyDescent="0.2">
      <c r="A50" s="11" t="s">
        <v>174</v>
      </c>
      <c r="B50" s="18" t="s">
        <v>170</v>
      </c>
      <c r="C50" s="18"/>
      <c r="D50" s="24" t="s">
        <v>158</v>
      </c>
      <c r="E50" s="23"/>
      <c r="F50" s="28">
        <f t="shared" si="23"/>
        <v>81</v>
      </c>
      <c r="G50" s="8">
        <v>27</v>
      </c>
      <c r="H50" s="8">
        <v>54</v>
      </c>
      <c r="I50" s="8">
        <v>20</v>
      </c>
      <c r="J50" s="8"/>
      <c r="K50" s="40"/>
      <c r="L50" s="40"/>
      <c r="M50" s="67"/>
      <c r="N50" s="40"/>
      <c r="O50" s="40">
        <v>54</v>
      </c>
      <c r="P50" s="30"/>
      <c r="Q50" s="67">
        <f t="shared" si="24"/>
        <v>54</v>
      </c>
      <c r="R50" s="40"/>
      <c r="S50" s="40"/>
      <c r="T50" s="30"/>
      <c r="U50" s="67"/>
    </row>
    <row r="51" spans="1:21" s="59" customFormat="1" ht="25.5" x14ac:dyDescent="0.2">
      <c r="A51" s="62" t="s">
        <v>39</v>
      </c>
      <c r="B51" s="72" t="s">
        <v>40</v>
      </c>
      <c r="C51" s="28"/>
      <c r="D51" s="28">
        <v>11</v>
      </c>
      <c r="E51" s="28">
        <v>10</v>
      </c>
      <c r="F51" s="28">
        <v>1437</v>
      </c>
      <c r="G51" s="28">
        <v>479</v>
      </c>
      <c r="H51" s="28">
        <f>H52+H56+H61+H66+H70</f>
        <v>1318</v>
      </c>
      <c r="I51" s="28">
        <v>330</v>
      </c>
      <c r="J51" s="28"/>
      <c r="K51" s="28"/>
      <c r="L51" s="28"/>
      <c r="M51" s="67">
        <f>M52+M56+M61+M70+M66</f>
        <v>0</v>
      </c>
      <c r="N51" s="67">
        <f>N52+N56+N61+N70+N66</f>
        <v>0</v>
      </c>
      <c r="O51" s="67">
        <f>O52+O56+O61+O70+O66</f>
        <v>286</v>
      </c>
      <c r="P51" s="67">
        <f>P52+P56+P61+P70+P66</f>
        <v>72</v>
      </c>
      <c r="Q51" s="67">
        <f>N51+O51+P51</f>
        <v>358</v>
      </c>
      <c r="R51" s="67">
        <f>R52+R56+R61+R70+R66</f>
        <v>528</v>
      </c>
      <c r="S51" s="67">
        <f>S52+S56+S61+S70+S66</f>
        <v>288</v>
      </c>
      <c r="T51" s="67">
        <f>T52+T56+T61+T66</f>
        <v>144</v>
      </c>
      <c r="U51" s="67">
        <f>U52+U56+U61+U70+U66</f>
        <v>816</v>
      </c>
    </row>
    <row r="52" spans="1:21" s="59" customFormat="1" ht="89.25" x14ac:dyDescent="0.2">
      <c r="A52" s="67" t="s">
        <v>41</v>
      </c>
      <c r="B52" s="75" t="s">
        <v>118</v>
      </c>
      <c r="C52" s="63"/>
      <c r="D52" s="63"/>
      <c r="E52" s="76" t="s">
        <v>161</v>
      </c>
      <c r="F52" s="28">
        <f t="shared" si="23"/>
        <v>492</v>
      </c>
      <c r="G52" s="77">
        <f>SUM(G53:G55)</f>
        <v>140</v>
      </c>
      <c r="H52" s="77">
        <f>SUM(H53:H55)</f>
        <v>352</v>
      </c>
      <c r="I52" s="77">
        <f>SUM(I53:I55)</f>
        <v>80</v>
      </c>
      <c r="J52" s="77">
        <f>SUM(J53:J55)</f>
        <v>20</v>
      </c>
      <c r="K52" s="77"/>
      <c r="L52" s="77"/>
      <c r="M52" s="67">
        <f>SUM(M53:M55)</f>
        <v>0</v>
      </c>
      <c r="N52" s="67">
        <f>SUM(N53:N55)</f>
        <v>0</v>
      </c>
      <c r="O52" s="67">
        <f>SUM(O53:O55)</f>
        <v>92</v>
      </c>
      <c r="P52" s="67"/>
      <c r="Q52" s="67">
        <f>SUM(Q53:Q55)</f>
        <v>92</v>
      </c>
      <c r="R52" s="67">
        <f>SUM(R53:R55)</f>
        <v>260</v>
      </c>
      <c r="S52" s="67">
        <f>SUM(S53:S55)</f>
        <v>0</v>
      </c>
      <c r="T52" s="67">
        <f>SUM(T53:T55)</f>
        <v>0</v>
      </c>
      <c r="U52" s="67">
        <f>SUM(U53:U55)</f>
        <v>260</v>
      </c>
    </row>
    <row r="53" spans="1:21" ht="50.25" customHeight="1" x14ac:dyDescent="0.2">
      <c r="A53" s="11" t="s">
        <v>42</v>
      </c>
      <c r="B53" s="52" t="s">
        <v>119</v>
      </c>
      <c r="C53" s="18"/>
      <c r="D53" s="24"/>
      <c r="E53" s="23" t="s">
        <v>159</v>
      </c>
      <c r="F53" s="28">
        <f t="shared" ref="F53:F54" si="26">G53+H53</f>
        <v>276</v>
      </c>
      <c r="G53" s="8">
        <v>92</v>
      </c>
      <c r="H53" s="8">
        <v>184</v>
      </c>
      <c r="I53" s="8">
        <v>60</v>
      </c>
      <c r="J53" s="8">
        <v>20</v>
      </c>
      <c r="K53" s="40"/>
      <c r="L53" s="40"/>
      <c r="M53" s="67">
        <f t="shared" si="6"/>
        <v>0</v>
      </c>
      <c r="N53" s="40"/>
      <c r="O53" s="40">
        <v>92</v>
      </c>
      <c r="P53" s="30"/>
      <c r="Q53" s="67">
        <f t="shared" ref="Q53:Q55" si="27">SUM(N53:P53)</f>
        <v>92</v>
      </c>
      <c r="R53" s="40">
        <v>92</v>
      </c>
      <c r="S53" s="40"/>
      <c r="T53" s="30"/>
      <c r="U53" s="67">
        <f>R53+S53</f>
        <v>92</v>
      </c>
    </row>
    <row r="54" spans="1:21" ht="41.25" customHeight="1" x14ac:dyDescent="0.2">
      <c r="A54" s="11" t="s">
        <v>120</v>
      </c>
      <c r="B54" s="52" t="s">
        <v>121</v>
      </c>
      <c r="C54" s="18"/>
      <c r="D54" s="24"/>
      <c r="E54" s="23" t="s">
        <v>159</v>
      </c>
      <c r="F54" s="28">
        <f t="shared" si="26"/>
        <v>144</v>
      </c>
      <c r="G54" s="8">
        <v>48</v>
      </c>
      <c r="H54" s="8">
        <v>96</v>
      </c>
      <c r="I54" s="48">
        <v>20</v>
      </c>
      <c r="J54" s="8"/>
      <c r="K54" s="40"/>
      <c r="L54" s="40"/>
      <c r="M54" s="67">
        <f t="shared" si="6"/>
        <v>0</v>
      </c>
      <c r="N54" s="40"/>
      <c r="O54" s="40"/>
      <c r="P54" s="30"/>
      <c r="Q54" s="67">
        <f t="shared" si="27"/>
        <v>0</v>
      </c>
      <c r="R54" s="5">
        <v>96</v>
      </c>
      <c r="S54" s="41"/>
      <c r="T54" s="83"/>
      <c r="U54" s="67">
        <f>R54+S54</f>
        <v>96</v>
      </c>
    </row>
    <row r="55" spans="1:21" ht="18.75" customHeight="1" x14ac:dyDescent="0.2">
      <c r="A55" s="11" t="s">
        <v>122</v>
      </c>
      <c r="B55" s="52" t="s">
        <v>108</v>
      </c>
      <c r="C55" s="18"/>
      <c r="D55" s="24" t="s">
        <v>153</v>
      </c>
      <c r="E55" s="23"/>
      <c r="F55" s="30"/>
      <c r="G55" s="8"/>
      <c r="H55" s="8">
        <v>72</v>
      </c>
      <c r="I55" s="48"/>
      <c r="J55" s="8"/>
      <c r="K55" s="40"/>
      <c r="L55" s="40"/>
      <c r="M55" s="67">
        <f t="shared" si="6"/>
        <v>0</v>
      </c>
      <c r="N55" s="40"/>
      <c r="O55" s="40"/>
      <c r="P55" s="30"/>
      <c r="Q55" s="67">
        <f t="shared" si="27"/>
        <v>0</v>
      </c>
      <c r="R55" s="5">
        <v>72</v>
      </c>
      <c r="S55" s="41"/>
      <c r="T55" s="83"/>
      <c r="U55" s="67">
        <f>R55+S55</f>
        <v>72</v>
      </c>
    </row>
    <row r="56" spans="1:21" s="59" customFormat="1" ht="63.75" customHeight="1" x14ac:dyDescent="0.2">
      <c r="A56" s="28" t="s">
        <v>43</v>
      </c>
      <c r="B56" s="75" t="s">
        <v>123</v>
      </c>
      <c r="C56" s="63"/>
      <c r="D56" s="78"/>
      <c r="E56" s="76" t="s">
        <v>161</v>
      </c>
      <c r="F56" s="28">
        <f t="shared" ref="F56:F59" si="28">G56+H56</f>
        <v>477</v>
      </c>
      <c r="G56" s="28">
        <f>SUM(G57:G60)</f>
        <v>123</v>
      </c>
      <c r="H56" s="28">
        <f>SUM(H57:H60)</f>
        <v>354</v>
      </c>
      <c r="I56" s="28">
        <f>SUM(I57:I60)</f>
        <v>86</v>
      </c>
      <c r="J56" s="28"/>
      <c r="K56" s="28"/>
      <c r="L56" s="28"/>
      <c r="M56" s="67">
        <f t="shared" ref="M56:U56" si="29">SUM(M57:M60)</f>
        <v>0</v>
      </c>
      <c r="N56" s="67">
        <f t="shared" si="29"/>
        <v>0</v>
      </c>
      <c r="O56" s="67">
        <f t="shared" si="29"/>
        <v>114</v>
      </c>
      <c r="P56" s="67">
        <f t="shared" si="29"/>
        <v>36</v>
      </c>
      <c r="Q56" s="67">
        <f t="shared" si="29"/>
        <v>150</v>
      </c>
      <c r="R56" s="67">
        <f t="shared" si="29"/>
        <v>204</v>
      </c>
      <c r="S56" s="67">
        <f t="shared" si="29"/>
        <v>0</v>
      </c>
      <c r="T56" s="67">
        <f t="shared" si="29"/>
        <v>0</v>
      </c>
      <c r="U56" s="67">
        <f t="shared" si="29"/>
        <v>204</v>
      </c>
    </row>
    <row r="57" spans="1:21" ht="63" customHeight="1" x14ac:dyDescent="0.2">
      <c r="A57" s="11" t="s">
        <v>107</v>
      </c>
      <c r="B57" s="52" t="s">
        <v>124</v>
      </c>
      <c r="C57" s="12"/>
      <c r="D57" s="24"/>
      <c r="E57" s="23" t="s">
        <v>158</v>
      </c>
      <c r="F57" s="28">
        <f t="shared" si="28"/>
        <v>171</v>
      </c>
      <c r="G57" s="8">
        <v>57</v>
      </c>
      <c r="H57" s="8">
        <v>114</v>
      </c>
      <c r="I57" s="8">
        <v>30</v>
      </c>
      <c r="J57" s="8"/>
      <c r="K57" s="40"/>
      <c r="L57" s="40"/>
      <c r="M57" s="67">
        <f t="shared" si="6"/>
        <v>0</v>
      </c>
      <c r="N57" s="40"/>
      <c r="O57" s="40">
        <v>114</v>
      </c>
      <c r="P57" s="30"/>
      <c r="Q57" s="67">
        <f t="shared" ref="Q57:Q60" si="30">SUM(N57:P57)</f>
        <v>114</v>
      </c>
      <c r="R57" s="40"/>
      <c r="S57" s="40"/>
      <c r="T57" s="30"/>
      <c r="U57" s="67">
        <f>R57+S57</f>
        <v>0</v>
      </c>
    </row>
    <row r="58" spans="1:21" ht="63" customHeight="1" x14ac:dyDescent="0.2">
      <c r="A58" s="11" t="s">
        <v>125</v>
      </c>
      <c r="B58" s="52" t="s">
        <v>126</v>
      </c>
      <c r="C58" s="12"/>
      <c r="D58" s="24"/>
      <c r="E58" s="23" t="s">
        <v>159</v>
      </c>
      <c r="F58" s="28">
        <f t="shared" si="28"/>
        <v>63</v>
      </c>
      <c r="G58" s="8">
        <v>21</v>
      </c>
      <c r="H58" s="8">
        <v>42</v>
      </c>
      <c r="I58" s="48">
        <v>20</v>
      </c>
      <c r="J58" s="8"/>
      <c r="K58" s="40"/>
      <c r="L58" s="40"/>
      <c r="M58" s="67">
        <f t="shared" si="6"/>
        <v>0</v>
      </c>
      <c r="N58" s="40"/>
      <c r="O58" s="40"/>
      <c r="P58" s="30"/>
      <c r="Q58" s="67">
        <f t="shared" si="30"/>
        <v>0</v>
      </c>
      <c r="R58" s="40">
        <v>42</v>
      </c>
      <c r="S58" s="40"/>
      <c r="T58" s="30"/>
      <c r="U58" s="67">
        <f>R58+S58</f>
        <v>42</v>
      </c>
    </row>
    <row r="59" spans="1:21" ht="63" customHeight="1" x14ac:dyDescent="0.2">
      <c r="A59" s="11" t="s">
        <v>127</v>
      </c>
      <c r="B59" s="52" t="s">
        <v>128</v>
      </c>
      <c r="C59" s="12"/>
      <c r="D59" s="24"/>
      <c r="E59" s="23" t="s">
        <v>159</v>
      </c>
      <c r="F59" s="28">
        <f t="shared" si="28"/>
        <v>135</v>
      </c>
      <c r="G59" s="8">
        <v>45</v>
      </c>
      <c r="H59" s="8">
        <v>90</v>
      </c>
      <c r="I59" s="48">
        <v>36</v>
      </c>
      <c r="J59" s="8"/>
      <c r="K59" s="40"/>
      <c r="L59" s="40"/>
      <c r="M59" s="67">
        <f t="shared" si="6"/>
        <v>0</v>
      </c>
      <c r="N59" s="40"/>
      <c r="O59" s="40"/>
      <c r="P59" s="30"/>
      <c r="Q59" s="67">
        <f t="shared" si="30"/>
        <v>0</v>
      </c>
      <c r="R59" s="40">
        <v>90</v>
      </c>
      <c r="S59" s="40"/>
      <c r="T59" s="30"/>
      <c r="U59" s="67">
        <f>R59+S59</f>
        <v>90</v>
      </c>
    </row>
    <row r="60" spans="1:21" ht="38.25" x14ac:dyDescent="0.2">
      <c r="A60" s="11" t="s">
        <v>129</v>
      </c>
      <c r="B60" s="52" t="s">
        <v>101</v>
      </c>
      <c r="C60" s="18"/>
      <c r="D60" s="24" t="s">
        <v>153</v>
      </c>
      <c r="E60" s="23"/>
      <c r="F60" s="30"/>
      <c r="G60" s="8"/>
      <c r="H60" s="43">
        <v>108</v>
      </c>
      <c r="I60" s="38"/>
      <c r="J60" s="5"/>
      <c r="K60" s="42"/>
      <c r="L60" s="42"/>
      <c r="M60" s="67">
        <f t="shared" si="6"/>
        <v>0</v>
      </c>
      <c r="N60" s="43"/>
      <c r="O60" s="43"/>
      <c r="P60" s="79">
        <v>36</v>
      </c>
      <c r="Q60" s="67">
        <f t="shared" si="30"/>
        <v>36</v>
      </c>
      <c r="R60" s="42">
        <v>72</v>
      </c>
      <c r="S60" s="40"/>
      <c r="T60" s="30"/>
      <c r="U60" s="67">
        <f>R60+S60</f>
        <v>72</v>
      </c>
    </row>
    <row r="61" spans="1:21" s="59" customFormat="1" ht="87" customHeight="1" x14ac:dyDescent="0.2">
      <c r="A61" s="28" t="s">
        <v>102</v>
      </c>
      <c r="B61" s="75" t="s">
        <v>130</v>
      </c>
      <c r="C61" s="73"/>
      <c r="D61" s="73"/>
      <c r="E61" s="74" t="s">
        <v>162</v>
      </c>
      <c r="F61" s="28">
        <f t="shared" ref="F61:F63" si="31">G61+H61</f>
        <v>387</v>
      </c>
      <c r="G61" s="28">
        <f>SUM(G62:G65)</f>
        <v>105</v>
      </c>
      <c r="H61" s="28">
        <f t="shared" ref="H61:J61" si="32">SUM(H62:H65)</f>
        <v>282</v>
      </c>
      <c r="I61" s="28">
        <f t="shared" si="32"/>
        <v>70</v>
      </c>
      <c r="J61" s="28">
        <f t="shared" si="32"/>
        <v>20</v>
      </c>
      <c r="K61" s="28"/>
      <c r="L61" s="28"/>
      <c r="M61" s="67">
        <f>SUM(M62:M65)</f>
        <v>0</v>
      </c>
      <c r="N61" s="67">
        <f t="shared" ref="N61:U61" si="33">SUM(N62:N65)</f>
        <v>0</v>
      </c>
      <c r="O61" s="67">
        <f t="shared" si="33"/>
        <v>0</v>
      </c>
      <c r="P61" s="67"/>
      <c r="Q61" s="67">
        <f t="shared" si="33"/>
        <v>0</v>
      </c>
      <c r="R61" s="67">
        <f t="shared" si="33"/>
        <v>48</v>
      </c>
      <c r="S61" s="67">
        <f t="shared" si="33"/>
        <v>162</v>
      </c>
      <c r="T61" s="67">
        <f>SUM(T62:T65)</f>
        <v>72</v>
      </c>
      <c r="U61" s="67">
        <f t="shared" si="33"/>
        <v>210</v>
      </c>
    </row>
    <row r="62" spans="1:21" ht="41.25" customHeight="1" x14ac:dyDescent="0.2">
      <c r="A62" s="12" t="s">
        <v>48</v>
      </c>
      <c r="B62" s="52" t="s">
        <v>131</v>
      </c>
      <c r="C62" s="18"/>
      <c r="D62" s="24" t="s">
        <v>153</v>
      </c>
      <c r="E62" s="23"/>
      <c r="F62" s="28">
        <f t="shared" si="31"/>
        <v>141</v>
      </c>
      <c r="G62" s="8">
        <v>47</v>
      </c>
      <c r="H62" s="8">
        <v>94</v>
      </c>
      <c r="I62" s="8">
        <v>30</v>
      </c>
      <c r="J62" s="8"/>
      <c r="K62" s="40"/>
      <c r="L62" s="40"/>
      <c r="M62" s="67">
        <f t="shared" si="6"/>
        <v>0</v>
      </c>
      <c r="N62" s="40"/>
      <c r="O62" s="40"/>
      <c r="P62" s="30"/>
      <c r="Q62" s="67">
        <f t="shared" ref="Q62:Q65" si="34">SUM(N62:P62)</f>
        <v>0</v>
      </c>
      <c r="R62" s="40">
        <v>24</v>
      </c>
      <c r="S62" s="40">
        <v>70</v>
      </c>
      <c r="T62" s="30"/>
      <c r="U62" s="67">
        <f>R62+S62</f>
        <v>94</v>
      </c>
    </row>
    <row r="63" spans="1:21" ht="41.25" customHeight="1" x14ac:dyDescent="0.2">
      <c r="A63" s="12" t="s">
        <v>132</v>
      </c>
      <c r="B63" s="52" t="s">
        <v>133</v>
      </c>
      <c r="C63" s="18"/>
      <c r="D63" s="24" t="s">
        <v>153</v>
      </c>
      <c r="E63" s="23"/>
      <c r="F63" s="28">
        <f t="shared" si="31"/>
        <v>174</v>
      </c>
      <c r="G63" s="8">
        <v>58</v>
      </c>
      <c r="H63" s="8">
        <v>116</v>
      </c>
      <c r="I63" s="48">
        <v>40</v>
      </c>
      <c r="J63" s="8">
        <v>20</v>
      </c>
      <c r="K63" s="40"/>
      <c r="L63" s="40"/>
      <c r="M63" s="67">
        <f t="shared" si="6"/>
        <v>0</v>
      </c>
      <c r="N63" s="40"/>
      <c r="O63" s="40"/>
      <c r="P63" s="30"/>
      <c r="Q63" s="67">
        <f t="shared" si="34"/>
        <v>0</v>
      </c>
      <c r="R63" s="40">
        <v>24</v>
      </c>
      <c r="S63" s="40">
        <v>92</v>
      </c>
      <c r="T63" s="30"/>
      <c r="U63" s="67">
        <f>R63+S63</f>
        <v>116</v>
      </c>
    </row>
    <row r="64" spans="1:21" ht="18.75" customHeight="1" x14ac:dyDescent="0.2">
      <c r="A64" s="11" t="s">
        <v>134</v>
      </c>
      <c r="B64" s="52" t="s">
        <v>108</v>
      </c>
      <c r="C64" s="18"/>
      <c r="D64" s="24" t="s">
        <v>153</v>
      </c>
      <c r="E64" s="23"/>
      <c r="F64" s="30"/>
      <c r="G64" s="8"/>
      <c r="H64" s="8">
        <v>36</v>
      </c>
      <c r="I64" s="48"/>
      <c r="J64" s="8"/>
      <c r="K64" s="40"/>
      <c r="L64" s="40"/>
      <c r="M64" s="67">
        <f t="shared" si="6"/>
        <v>0</v>
      </c>
      <c r="N64" s="40"/>
      <c r="O64" s="40"/>
      <c r="P64" s="30"/>
      <c r="Q64" s="67">
        <f t="shared" si="34"/>
        <v>0</v>
      </c>
      <c r="R64" s="5"/>
      <c r="S64" s="41"/>
      <c r="T64" s="83">
        <v>36</v>
      </c>
      <c r="U64" s="67">
        <f>R64+S64</f>
        <v>0</v>
      </c>
    </row>
    <row r="65" spans="1:22" ht="38.25" x14ac:dyDescent="0.2">
      <c r="A65" s="11" t="s">
        <v>135</v>
      </c>
      <c r="B65" s="52" t="s">
        <v>101</v>
      </c>
      <c r="C65" s="18"/>
      <c r="D65" s="24" t="s">
        <v>153</v>
      </c>
      <c r="E65" s="23"/>
      <c r="F65" s="30"/>
      <c r="G65" s="8"/>
      <c r="H65" s="43">
        <v>36</v>
      </c>
      <c r="I65" s="38"/>
      <c r="J65" s="5"/>
      <c r="K65" s="42"/>
      <c r="L65" s="42"/>
      <c r="M65" s="67">
        <f t="shared" si="6"/>
        <v>0</v>
      </c>
      <c r="N65" s="43"/>
      <c r="O65" s="43"/>
      <c r="P65" s="79"/>
      <c r="Q65" s="67">
        <f t="shared" si="34"/>
        <v>0</v>
      </c>
      <c r="R65" s="42"/>
      <c r="S65" s="40"/>
      <c r="T65" s="30">
        <v>36</v>
      </c>
      <c r="U65" s="67">
        <f>R65+S65</f>
        <v>0</v>
      </c>
    </row>
    <row r="66" spans="1:22" s="59" customFormat="1" ht="52.5" customHeight="1" x14ac:dyDescent="0.2">
      <c r="A66" s="62" t="s">
        <v>44</v>
      </c>
      <c r="B66" s="75" t="s">
        <v>136</v>
      </c>
      <c r="C66" s="73"/>
      <c r="D66" s="28"/>
      <c r="E66" s="74" t="s">
        <v>162</v>
      </c>
      <c r="F66" s="28">
        <f t="shared" ref="F66:F67" si="35">G66+H66</f>
        <v>285</v>
      </c>
      <c r="G66" s="28">
        <f>SUM(G67:G69)</f>
        <v>71</v>
      </c>
      <c r="H66" s="28">
        <f t="shared" ref="H66:I66" si="36">SUM(H67:H69)</f>
        <v>214</v>
      </c>
      <c r="I66" s="28">
        <f t="shared" si="36"/>
        <v>54</v>
      </c>
      <c r="J66" s="28"/>
      <c r="K66" s="28"/>
      <c r="L66" s="28"/>
      <c r="M66" s="67">
        <f>SUM(M67:M69)</f>
        <v>0</v>
      </c>
      <c r="N66" s="67">
        <f t="shared" ref="N66:U66" si="37">SUM(N67:N69)</f>
        <v>0</v>
      </c>
      <c r="O66" s="67">
        <f t="shared" si="37"/>
        <v>0</v>
      </c>
      <c r="P66" s="67"/>
      <c r="Q66" s="67">
        <f t="shared" si="37"/>
        <v>0</v>
      </c>
      <c r="R66" s="67">
        <f t="shared" si="37"/>
        <v>16</v>
      </c>
      <c r="S66" s="67">
        <f t="shared" si="37"/>
        <v>126</v>
      </c>
      <c r="T66" s="67">
        <f>SUM(T67:T69)</f>
        <v>72</v>
      </c>
      <c r="U66" s="67">
        <f t="shared" si="37"/>
        <v>142</v>
      </c>
    </row>
    <row r="67" spans="1:22" s="59" customFormat="1" ht="63.75" customHeight="1" x14ac:dyDescent="0.2">
      <c r="A67" s="81" t="s">
        <v>109</v>
      </c>
      <c r="B67" s="79" t="s">
        <v>137</v>
      </c>
      <c r="C67" s="79"/>
      <c r="D67" s="78" t="s">
        <v>153</v>
      </c>
      <c r="E67" s="79"/>
      <c r="F67" s="28">
        <f t="shared" si="35"/>
        <v>213</v>
      </c>
      <c r="G67" s="30">
        <v>71</v>
      </c>
      <c r="H67" s="34">
        <v>142</v>
      </c>
      <c r="I67" s="34">
        <v>54</v>
      </c>
      <c r="J67" s="30"/>
      <c r="K67" s="30"/>
      <c r="L67" s="30"/>
      <c r="M67" s="67">
        <f t="shared" si="6"/>
        <v>0</v>
      </c>
      <c r="N67" s="30"/>
      <c r="O67" s="30"/>
      <c r="P67" s="30"/>
      <c r="Q67" s="67">
        <f t="shared" ref="Q67:Q69" si="38">SUM(N67:P67)</f>
        <v>0</v>
      </c>
      <c r="R67" s="30">
        <v>16</v>
      </c>
      <c r="S67" s="31">
        <v>126</v>
      </c>
      <c r="T67" s="31"/>
      <c r="U67" s="67">
        <f>R67+S67</f>
        <v>142</v>
      </c>
      <c r="V67" s="58"/>
    </row>
    <row r="68" spans="1:22" s="17" customFormat="1" x14ac:dyDescent="0.2">
      <c r="A68" s="29" t="s">
        <v>138</v>
      </c>
      <c r="B68" s="12" t="s">
        <v>108</v>
      </c>
      <c r="C68" s="18"/>
      <c r="D68" s="24" t="s">
        <v>153</v>
      </c>
      <c r="E68" s="18"/>
      <c r="F68" s="28"/>
      <c r="G68" s="28"/>
      <c r="H68" s="41">
        <v>36</v>
      </c>
      <c r="I68" s="34"/>
      <c r="J68" s="31"/>
      <c r="K68" s="42"/>
      <c r="L68" s="41"/>
      <c r="M68" s="67">
        <f t="shared" si="6"/>
        <v>0</v>
      </c>
      <c r="N68" s="40"/>
      <c r="O68" s="44"/>
      <c r="P68" s="31"/>
      <c r="Q68" s="67">
        <f t="shared" si="38"/>
        <v>0</v>
      </c>
      <c r="R68" s="40"/>
      <c r="S68" s="41"/>
      <c r="T68" s="83">
        <v>36</v>
      </c>
      <c r="U68" s="67">
        <f>R68+S68</f>
        <v>0</v>
      </c>
      <c r="V68"/>
    </row>
    <row r="69" spans="1:22" ht="38.25" x14ac:dyDescent="0.2">
      <c r="A69" s="11" t="s">
        <v>139</v>
      </c>
      <c r="B69" s="52" t="s">
        <v>101</v>
      </c>
      <c r="C69" s="18"/>
      <c r="D69" s="24" t="s">
        <v>153</v>
      </c>
      <c r="E69" s="23"/>
      <c r="F69" s="30"/>
      <c r="G69" s="8"/>
      <c r="H69" s="43">
        <v>36</v>
      </c>
      <c r="I69" s="38"/>
      <c r="J69" s="5"/>
      <c r="K69" s="42"/>
      <c r="L69" s="42"/>
      <c r="M69" s="67">
        <f t="shared" si="6"/>
        <v>0</v>
      </c>
      <c r="N69" s="43"/>
      <c r="O69" s="43"/>
      <c r="P69" s="79"/>
      <c r="Q69" s="67">
        <f t="shared" si="38"/>
        <v>0</v>
      </c>
      <c r="R69" s="42"/>
      <c r="S69" s="40"/>
      <c r="T69" s="30">
        <v>36</v>
      </c>
      <c r="U69" s="67">
        <f>R69+S69</f>
        <v>0</v>
      </c>
    </row>
    <row r="70" spans="1:22" s="59" customFormat="1" x14ac:dyDescent="0.2">
      <c r="A70" s="62" t="s">
        <v>99</v>
      </c>
      <c r="B70" s="73" t="s">
        <v>157</v>
      </c>
      <c r="C70" s="79"/>
      <c r="D70" s="78"/>
      <c r="E70" s="74" t="s">
        <v>163</v>
      </c>
      <c r="F70" s="28">
        <f t="shared" ref="F70:F71" si="39">G70+H70</f>
        <v>156</v>
      </c>
      <c r="G70" s="28">
        <f>SUM(G71:G72)</f>
        <v>40</v>
      </c>
      <c r="H70" s="28">
        <f>SUM(H71:H72)</f>
        <v>116</v>
      </c>
      <c r="I70" s="28">
        <f>SUM(I71:I72)</f>
        <v>40</v>
      </c>
      <c r="J70" s="28"/>
      <c r="K70" s="28"/>
      <c r="L70" s="28"/>
      <c r="M70" s="67">
        <f t="shared" ref="M70:O70" si="40">M71+M72</f>
        <v>0</v>
      </c>
      <c r="N70" s="67">
        <f t="shared" si="40"/>
        <v>0</v>
      </c>
      <c r="O70" s="67">
        <f t="shared" si="40"/>
        <v>80</v>
      </c>
      <c r="P70" s="67">
        <f>P71+P72</f>
        <v>36</v>
      </c>
      <c r="Q70" s="67">
        <f t="shared" ref="Q70:U70" si="41">Q71+Q72</f>
        <v>116</v>
      </c>
      <c r="R70" s="67">
        <f t="shared" si="41"/>
        <v>0</v>
      </c>
      <c r="S70" s="67">
        <f t="shared" si="41"/>
        <v>0</v>
      </c>
      <c r="T70" s="67">
        <f t="shared" si="41"/>
        <v>0</v>
      </c>
      <c r="U70" s="67">
        <f t="shared" si="41"/>
        <v>0</v>
      </c>
      <c r="V70" s="58"/>
    </row>
    <row r="71" spans="1:22" s="17" customFormat="1" x14ac:dyDescent="0.2">
      <c r="A71" s="29" t="s">
        <v>100</v>
      </c>
      <c r="B71" s="12" t="s">
        <v>157</v>
      </c>
      <c r="C71" s="18"/>
      <c r="D71" s="24" t="s">
        <v>158</v>
      </c>
      <c r="E71" s="18"/>
      <c r="F71" s="28">
        <f t="shared" si="39"/>
        <v>120</v>
      </c>
      <c r="G71" s="30">
        <v>40</v>
      </c>
      <c r="H71" s="41">
        <v>80</v>
      </c>
      <c r="I71" s="34">
        <v>40</v>
      </c>
      <c r="J71" s="31"/>
      <c r="K71" s="42"/>
      <c r="L71" s="41"/>
      <c r="M71" s="67">
        <f t="shared" si="6"/>
        <v>0</v>
      </c>
      <c r="N71" s="40"/>
      <c r="O71" s="44">
        <v>80</v>
      </c>
      <c r="P71" s="31"/>
      <c r="Q71" s="67">
        <f t="shared" ref="Q71:Q72" si="42">SUM(N71:P71)</f>
        <v>80</v>
      </c>
      <c r="R71" s="40"/>
      <c r="S71" s="41"/>
      <c r="T71" s="83"/>
      <c r="U71" s="67">
        <f>R71+S71</f>
        <v>0</v>
      </c>
      <c r="V71"/>
    </row>
    <row r="72" spans="1:22" s="17" customFormat="1" ht="38.25" x14ac:dyDescent="0.2">
      <c r="A72" s="29" t="s">
        <v>140</v>
      </c>
      <c r="B72" s="12" t="s">
        <v>101</v>
      </c>
      <c r="C72" s="18"/>
      <c r="D72" s="24" t="s">
        <v>158</v>
      </c>
      <c r="E72" s="18"/>
      <c r="F72" s="28"/>
      <c r="G72" s="28"/>
      <c r="H72" s="41">
        <v>36</v>
      </c>
      <c r="I72" s="34"/>
      <c r="J72" s="31"/>
      <c r="K72" s="42"/>
      <c r="L72" s="41"/>
      <c r="M72" s="67">
        <f t="shared" si="6"/>
        <v>0</v>
      </c>
      <c r="N72" s="40"/>
      <c r="O72" s="44"/>
      <c r="P72" s="31">
        <v>36</v>
      </c>
      <c r="Q72" s="67">
        <f t="shared" si="42"/>
        <v>36</v>
      </c>
      <c r="R72" s="40"/>
      <c r="S72" s="41"/>
      <c r="T72" s="83"/>
      <c r="U72" s="67">
        <f t="shared" ref="U72" si="43">R72+S72</f>
        <v>0</v>
      </c>
      <c r="V72"/>
    </row>
    <row r="73" spans="1:22" s="59" customFormat="1" x14ac:dyDescent="0.2">
      <c r="A73" s="62"/>
      <c r="B73" s="80" t="s">
        <v>49</v>
      </c>
      <c r="C73" s="80"/>
      <c r="D73" s="80"/>
      <c r="E73" s="80"/>
      <c r="F73" s="56">
        <f>F9+F27+F32+F35</f>
        <v>5188</v>
      </c>
      <c r="G73" s="56">
        <f>G9+G27+G32+G35</f>
        <v>1729</v>
      </c>
      <c r="H73" s="56">
        <f>H35+H32+H27+H9</f>
        <v>3888</v>
      </c>
      <c r="I73" s="28"/>
      <c r="J73" s="28"/>
      <c r="K73" s="67">
        <f>K9+K27+K32+K35</f>
        <v>576</v>
      </c>
      <c r="L73" s="67">
        <f>L9+L27+L32+L35</f>
        <v>828</v>
      </c>
      <c r="M73" s="67">
        <f>M9+M27+M32+M35</f>
        <v>1404</v>
      </c>
      <c r="N73" s="67">
        <f>N9+N27+N32+N35</f>
        <v>576</v>
      </c>
      <c r="O73" s="67">
        <f>O9+O27+O32+O35</f>
        <v>756</v>
      </c>
      <c r="P73" s="67">
        <f>P51</f>
        <v>72</v>
      </c>
      <c r="Q73" s="67">
        <f>Q9+Q27+Q32+Q35+P73</f>
        <v>1404</v>
      </c>
      <c r="R73" s="67">
        <f>R9+R27+R32+R35</f>
        <v>576</v>
      </c>
      <c r="S73" s="67">
        <f>S9+S27+S32+S35</f>
        <v>360</v>
      </c>
      <c r="T73" s="67">
        <f>T51</f>
        <v>144</v>
      </c>
      <c r="U73" s="67">
        <f>SUM(R73:T73)</f>
        <v>1080</v>
      </c>
    </row>
    <row r="74" spans="1:22" s="17" customFormat="1" ht="38.25" x14ac:dyDescent="0.2">
      <c r="A74" s="9" t="s">
        <v>46</v>
      </c>
      <c r="B74" s="10" t="s">
        <v>47</v>
      </c>
      <c r="C74" s="10"/>
      <c r="D74" s="10"/>
      <c r="E74" s="3"/>
      <c r="F74" s="31"/>
      <c r="G74" s="3"/>
      <c r="H74" s="3"/>
      <c r="I74" s="33"/>
      <c r="J74" s="3"/>
      <c r="K74" s="5"/>
      <c r="L74" s="3"/>
      <c r="M74" s="31"/>
      <c r="N74" s="3"/>
      <c r="O74" s="3"/>
      <c r="P74" s="31"/>
      <c r="Q74" s="31"/>
      <c r="R74" s="3"/>
      <c r="S74" s="3"/>
      <c r="T74" s="31"/>
      <c r="U74" s="60" t="s">
        <v>176</v>
      </c>
      <c r="V74"/>
    </row>
    <row r="75" spans="1:22" ht="25.5" x14ac:dyDescent="0.2">
      <c r="A75" s="9" t="s">
        <v>50</v>
      </c>
      <c r="B75" s="10" t="s">
        <v>51</v>
      </c>
      <c r="C75" s="10"/>
      <c r="D75" s="10"/>
      <c r="E75" s="3"/>
      <c r="F75" s="31"/>
      <c r="G75" s="3"/>
      <c r="H75" s="3"/>
      <c r="I75" s="33"/>
      <c r="J75" s="3"/>
      <c r="K75" s="5"/>
      <c r="L75" s="3"/>
      <c r="M75" s="31"/>
      <c r="N75" s="5"/>
      <c r="O75" s="5"/>
      <c r="P75" s="60"/>
      <c r="Q75" s="60"/>
      <c r="R75" s="5"/>
      <c r="S75" s="3"/>
      <c r="T75" s="31"/>
      <c r="U75" s="60" t="s">
        <v>160</v>
      </c>
    </row>
    <row r="76" spans="1:22" ht="26.25" customHeight="1" x14ac:dyDescent="0.2">
      <c r="A76" s="105" t="s">
        <v>165</v>
      </c>
      <c r="B76" s="106"/>
      <c r="C76" s="106"/>
      <c r="D76" s="106"/>
      <c r="E76" s="106"/>
      <c r="F76" s="106"/>
      <c r="G76" s="107"/>
      <c r="H76" s="115" t="s">
        <v>56</v>
      </c>
      <c r="I76" s="118" t="s">
        <v>52</v>
      </c>
      <c r="J76" s="119"/>
      <c r="K76" s="8">
        <v>576</v>
      </c>
      <c r="L76" s="4">
        <v>828</v>
      </c>
      <c r="M76" s="57"/>
      <c r="N76" s="8">
        <v>576</v>
      </c>
      <c r="O76" s="4">
        <v>756</v>
      </c>
      <c r="P76" s="57"/>
      <c r="Q76" s="57"/>
      <c r="R76" s="8">
        <v>432</v>
      </c>
      <c r="S76" s="4">
        <v>360</v>
      </c>
      <c r="T76" s="57"/>
      <c r="U76" s="60"/>
    </row>
    <row r="77" spans="1:22" ht="25.5" customHeight="1" x14ac:dyDescent="0.2">
      <c r="A77" s="108"/>
      <c r="B77" s="109"/>
      <c r="C77" s="109"/>
      <c r="D77" s="109"/>
      <c r="E77" s="109"/>
      <c r="F77" s="109"/>
      <c r="G77" s="110"/>
      <c r="H77" s="116"/>
      <c r="I77" s="118" t="s">
        <v>53</v>
      </c>
      <c r="J77" s="119"/>
      <c r="K77" s="5"/>
      <c r="L77" s="3"/>
      <c r="M77" s="31"/>
      <c r="N77" s="5"/>
      <c r="O77" s="4"/>
      <c r="P77" s="57"/>
      <c r="Q77" s="57"/>
      <c r="R77" s="5">
        <v>72</v>
      </c>
      <c r="S77" s="3"/>
      <c r="T77" s="31">
        <v>72</v>
      </c>
      <c r="U77" s="60"/>
    </row>
    <row r="78" spans="1:22" ht="28.5" customHeight="1" x14ac:dyDescent="0.2">
      <c r="A78" s="108"/>
      <c r="B78" s="109"/>
      <c r="C78" s="109"/>
      <c r="D78" s="109"/>
      <c r="E78" s="109"/>
      <c r="F78" s="109"/>
      <c r="G78" s="110"/>
      <c r="H78" s="116"/>
      <c r="I78" s="118" t="s">
        <v>58</v>
      </c>
      <c r="J78" s="119"/>
      <c r="K78" s="5"/>
      <c r="L78" s="3"/>
      <c r="M78" s="31"/>
      <c r="N78" s="5"/>
      <c r="O78" s="4"/>
      <c r="P78" s="57">
        <v>72</v>
      </c>
      <c r="Q78" s="57"/>
      <c r="R78" s="5">
        <v>72</v>
      </c>
      <c r="S78" s="3"/>
      <c r="T78" s="31">
        <v>72</v>
      </c>
      <c r="U78" s="60"/>
    </row>
    <row r="79" spans="1:22" ht="25.5" customHeight="1" x14ac:dyDescent="0.2">
      <c r="A79" s="108"/>
      <c r="B79" s="109"/>
      <c r="C79" s="109"/>
      <c r="D79" s="109"/>
      <c r="E79" s="109"/>
      <c r="F79" s="109"/>
      <c r="G79" s="110"/>
      <c r="H79" s="116"/>
      <c r="I79" s="118" t="s">
        <v>54</v>
      </c>
      <c r="J79" s="119"/>
      <c r="K79" s="5"/>
      <c r="L79" s="3"/>
      <c r="M79" s="31"/>
      <c r="N79" s="5"/>
      <c r="O79" s="3"/>
      <c r="P79" s="31"/>
      <c r="Q79" s="31"/>
      <c r="R79" s="5"/>
      <c r="S79" s="3"/>
      <c r="T79" s="60" t="s">
        <v>176</v>
      </c>
      <c r="U79" s="60"/>
    </row>
    <row r="80" spans="1:22" ht="50.25" customHeight="1" x14ac:dyDescent="0.2">
      <c r="A80" s="108"/>
      <c r="B80" s="109"/>
      <c r="C80" s="109"/>
      <c r="D80" s="109"/>
      <c r="E80" s="109"/>
      <c r="F80" s="109"/>
      <c r="G80" s="110"/>
      <c r="H80" s="116"/>
      <c r="I80" s="120" t="s">
        <v>63</v>
      </c>
      <c r="J80" s="119"/>
      <c r="K80" s="8">
        <v>2</v>
      </c>
      <c r="L80" s="4">
        <v>3</v>
      </c>
      <c r="M80" s="57"/>
      <c r="N80" s="8">
        <v>4</v>
      </c>
      <c r="O80" s="4">
        <v>4</v>
      </c>
      <c r="P80" s="57"/>
      <c r="Q80" s="57"/>
      <c r="R80" s="8">
        <v>4</v>
      </c>
      <c r="S80" s="4">
        <v>2</v>
      </c>
      <c r="T80" s="57"/>
      <c r="U80" s="60"/>
    </row>
    <row r="81" spans="1:21" ht="25.5" customHeight="1" x14ac:dyDescent="0.2">
      <c r="A81" s="108"/>
      <c r="B81" s="109"/>
      <c r="C81" s="109"/>
      <c r="D81" s="109"/>
      <c r="E81" s="109"/>
      <c r="F81" s="109"/>
      <c r="G81" s="110"/>
      <c r="H81" s="116"/>
      <c r="I81" s="118" t="s">
        <v>57</v>
      </c>
      <c r="J81" s="119"/>
      <c r="K81" s="8">
        <v>3</v>
      </c>
      <c r="L81" s="8" t="s">
        <v>175</v>
      </c>
      <c r="M81" s="30"/>
      <c r="N81" s="8">
        <v>3</v>
      </c>
      <c r="O81" s="4">
        <v>7</v>
      </c>
      <c r="P81" s="57"/>
      <c r="Q81" s="57"/>
      <c r="R81" s="8"/>
      <c r="S81" s="8" t="s">
        <v>179</v>
      </c>
      <c r="T81" s="30"/>
      <c r="U81" s="60"/>
    </row>
    <row r="82" spans="1:21" x14ac:dyDescent="0.2">
      <c r="A82" s="111"/>
      <c r="B82" s="112"/>
      <c r="C82" s="112"/>
      <c r="D82" s="112"/>
      <c r="E82" s="112"/>
      <c r="F82" s="112"/>
      <c r="G82" s="113"/>
      <c r="H82" s="117"/>
      <c r="I82" s="118" t="s">
        <v>55</v>
      </c>
      <c r="J82" s="119"/>
      <c r="K82" s="8" t="s">
        <v>164</v>
      </c>
      <c r="L82" s="8">
        <v>1</v>
      </c>
      <c r="M82" s="30"/>
      <c r="N82" s="8" t="s">
        <v>164</v>
      </c>
      <c r="O82" s="5" t="s">
        <v>164</v>
      </c>
      <c r="P82" s="60"/>
      <c r="Q82" s="60"/>
      <c r="R82" s="8" t="s">
        <v>164</v>
      </c>
      <c r="S82" s="8"/>
      <c r="T82" s="30"/>
      <c r="U82" s="60"/>
    </row>
    <row r="84" spans="1:21" x14ac:dyDescent="0.2">
      <c r="I84" t="s">
        <v>66</v>
      </c>
    </row>
    <row r="85" spans="1:21" x14ac:dyDescent="0.2">
      <c r="I85" s="17" t="s">
        <v>88</v>
      </c>
    </row>
    <row r="93" spans="1:21" s="17" customFormat="1" ht="57" customHeight="1" x14ac:dyDescent="0.2">
      <c r="A93"/>
      <c r="B93"/>
      <c r="C93"/>
      <c r="D93"/>
      <c r="E93"/>
      <c r="F93" s="58"/>
      <c r="G93"/>
      <c r="H93"/>
      <c r="M93" s="59"/>
      <c r="P93" s="59"/>
      <c r="Q93" s="59"/>
      <c r="T93" s="59"/>
      <c r="U93" s="82"/>
    </row>
    <row r="94" spans="1:21" s="17" customFormat="1" x14ac:dyDescent="0.2">
      <c r="A94"/>
      <c r="B94"/>
      <c r="C94"/>
      <c r="D94"/>
      <c r="E94"/>
      <c r="F94" s="58"/>
      <c r="G94"/>
      <c r="H94"/>
      <c r="M94" s="59"/>
      <c r="P94" s="59"/>
      <c r="Q94" s="59"/>
      <c r="T94" s="59"/>
      <c r="U94" s="82"/>
    </row>
    <row r="95" spans="1:21" s="17" customFormat="1" x14ac:dyDescent="0.2">
      <c r="A95"/>
      <c r="B95"/>
      <c r="C95"/>
      <c r="D95"/>
      <c r="E95"/>
      <c r="F95" s="58"/>
      <c r="G95"/>
      <c r="H95"/>
      <c r="M95" s="59"/>
      <c r="P95" s="59"/>
      <c r="Q95" s="59"/>
      <c r="T95" s="59"/>
      <c r="U95" s="82"/>
    </row>
  </sheetData>
  <mergeCells count="36">
    <mergeCell ref="A76:G82"/>
    <mergeCell ref="F4:F6"/>
    <mergeCell ref="H76:H82"/>
    <mergeCell ref="I76:J76"/>
    <mergeCell ref="I77:J77"/>
    <mergeCell ref="I78:J78"/>
    <mergeCell ref="I79:J79"/>
    <mergeCell ref="I80:J80"/>
    <mergeCell ref="I81:J81"/>
    <mergeCell ref="I82:J82"/>
    <mergeCell ref="A1:S1"/>
    <mergeCell ref="A2:S2"/>
    <mergeCell ref="B3:B6"/>
    <mergeCell ref="A3:A6"/>
    <mergeCell ref="R4:S4"/>
    <mergeCell ref="F3:J3"/>
    <mergeCell ref="H4:J4"/>
    <mergeCell ref="K4:L4"/>
    <mergeCell ref="S5:S6"/>
    <mergeCell ref="O5:O6"/>
    <mergeCell ref="R5:R6"/>
    <mergeCell ref="C3:E3"/>
    <mergeCell ref="C4:C6"/>
    <mergeCell ref="D4:D6"/>
    <mergeCell ref="E4:E6"/>
    <mergeCell ref="K3:U3"/>
    <mergeCell ref="P5:P6"/>
    <mergeCell ref="T5:T6"/>
    <mergeCell ref="U5:U6"/>
    <mergeCell ref="N4:O4"/>
    <mergeCell ref="G4:G6"/>
    <mergeCell ref="H5:H6"/>
    <mergeCell ref="K5:K6"/>
    <mergeCell ref="L5:L6"/>
    <mergeCell ref="N5:N6"/>
    <mergeCell ref="I5:J5"/>
  </mergeCells>
  <phoneticPr fontId="0" type="noConversion"/>
  <pageMargins left="0.39370078740157483" right="0.23622047244094491" top="1.3779527559055118" bottom="0.78740157480314965" header="0.31496062992125984" footer="0.31496062992125984"/>
  <pageSetup paperSize="9" scale="75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Тит с печ</vt:lpstr>
      <vt:lpstr>КУГ</vt:lpstr>
      <vt:lpstr>Сводные</vt:lpstr>
      <vt:lpstr>УП_оптики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MetodKab</cp:lastModifiedBy>
  <cp:lastPrinted>2018-11-08T14:29:22Z</cp:lastPrinted>
  <dcterms:created xsi:type="dcterms:W3CDTF">1996-10-08T23:32:33Z</dcterms:created>
  <dcterms:modified xsi:type="dcterms:W3CDTF">2019-05-14T08:13:16Z</dcterms:modified>
</cp:coreProperties>
</file>