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К аккредит нояб 2020\23 02 03 ОПОП заочка\"/>
    </mc:Choice>
  </mc:AlternateContent>
  <bookViews>
    <workbookView xWindow="0" yWindow="0" windowWidth="28800" windowHeight="12345"/>
  </bookViews>
  <sheets>
    <sheet name="Тит с печ" sheetId="11" r:id="rId1"/>
    <sheet name="Тит" sheetId="9" r:id="rId2"/>
    <sheet name="КУГ" sheetId="10" r:id="rId3"/>
    <sheet name="Сводные данные" sheetId="5" r:id="rId4"/>
    <sheet name="План" sheetId="1" r:id="rId5"/>
    <sheet name="Кабинеты" sheetId="6" r:id="rId6"/>
    <sheet name="Пояснительая записка" sheetId="7" r:id="rId7"/>
  </sheets>
  <externalReferences>
    <externalReference r:id="rId8"/>
  </externalReferences>
  <definedNames>
    <definedName name="Допустимое_уменьшение_нагрузки_меньше_32_часов_для_некоторых_циклов">[1]Рабочий!$AA$12</definedName>
    <definedName name="МаксКолЗачВГоду">[1]Нормы!$B$12</definedName>
    <definedName name="МаксКолЭкзВГоду">[1]Нормы!$B$11</definedName>
    <definedName name="ОбязУчебНагрузка">[1]Нормы!$B$3</definedName>
    <definedName name="ОтклонениеПоЦиклам">[1]План!$EB$6</definedName>
    <definedName name="Сроки_МинКолЧасовПоДисц">[1]Нормы!$B$6</definedName>
  </definedNames>
  <calcPr calcId="162913"/>
</workbook>
</file>

<file path=xl/calcChain.xml><?xml version="1.0" encoding="utf-8"?>
<calcChain xmlns="http://schemas.openxmlformats.org/spreadsheetml/2006/main">
  <c r="Y32" i="1" l="1"/>
  <c r="Y33" i="1"/>
  <c r="Y34" i="1"/>
  <c r="Y36" i="1"/>
  <c r="Y37" i="1"/>
  <c r="Y38" i="1"/>
  <c r="Y39" i="1"/>
  <c r="Y41" i="1"/>
  <c r="Y42" i="1"/>
  <c r="Y43" i="1"/>
  <c r="Y44" i="1"/>
  <c r="Y46" i="1"/>
  <c r="Y27" i="1"/>
  <c r="Y28" i="1"/>
  <c r="Y29" i="1"/>
  <c r="Y30" i="1"/>
  <c r="Y31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8" i="1"/>
  <c r="Y50" i="1"/>
  <c r="G41" i="1"/>
  <c r="G36" i="1"/>
  <c r="G30" i="1"/>
  <c r="K41" i="1" l="1"/>
  <c r="L41" i="1"/>
  <c r="M41" i="1"/>
  <c r="N41" i="1"/>
  <c r="O41" i="1"/>
  <c r="P41" i="1"/>
  <c r="Q41" i="1"/>
  <c r="R41" i="1"/>
  <c r="S41" i="1"/>
  <c r="T41" i="1"/>
  <c r="U41" i="1"/>
  <c r="V41" i="1"/>
  <c r="W41" i="1"/>
  <c r="J36" i="1"/>
  <c r="K36" i="1"/>
  <c r="L36" i="1"/>
  <c r="M36" i="1"/>
  <c r="N36" i="1"/>
  <c r="O36" i="1"/>
  <c r="O29" i="1" s="1"/>
  <c r="P36" i="1"/>
  <c r="Q36" i="1"/>
  <c r="R36" i="1"/>
  <c r="S36" i="1"/>
  <c r="S29" i="1" s="1"/>
  <c r="S17" i="1" s="1"/>
  <c r="S46" i="1" s="1"/>
  <c r="T36" i="1"/>
  <c r="U36" i="1"/>
  <c r="V36" i="1"/>
  <c r="W36" i="1"/>
  <c r="W29" i="1" s="1"/>
  <c r="G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J16" i="1"/>
  <c r="I16" i="1"/>
  <c r="H16" i="1"/>
  <c r="E16" i="1"/>
  <c r="J28" i="1"/>
  <c r="I28" i="1"/>
  <c r="H28" i="1"/>
  <c r="E28" i="1"/>
  <c r="G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J42" i="1"/>
  <c r="J41" i="1" s="1"/>
  <c r="I42" i="1"/>
  <c r="I41" i="1" s="1"/>
  <c r="H42" i="1"/>
  <c r="H41" i="1" s="1"/>
  <c r="E42" i="1"/>
  <c r="E41" i="1" s="1"/>
  <c r="I37" i="1"/>
  <c r="I36" i="1" s="1"/>
  <c r="H37" i="1"/>
  <c r="H36" i="1" s="1"/>
  <c r="E37" i="1"/>
  <c r="M30" i="1"/>
  <c r="N30" i="1"/>
  <c r="N29" i="1" s="1"/>
  <c r="O30" i="1"/>
  <c r="P30" i="1"/>
  <c r="P29" i="1" s="1"/>
  <c r="P17" i="1" s="1"/>
  <c r="Q30" i="1"/>
  <c r="R30" i="1"/>
  <c r="R29" i="1" s="1"/>
  <c r="S30" i="1"/>
  <c r="T30" i="1"/>
  <c r="U30" i="1"/>
  <c r="V30" i="1"/>
  <c r="V29" i="1" s="1"/>
  <c r="W30" i="1"/>
  <c r="I32" i="1"/>
  <c r="H32" i="1"/>
  <c r="J31" i="1"/>
  <c r="J30" i="1" s="1"/>
  <c r="J29" i="1" s="1"/>
  <c r="I31" i="1"/>
  <c r="I30" i="1" s="1"/>
  <c r="H31" i="1"/>
  <c r="H30" i="1"/>
  <c r="E32" i="1"/>
  <c r="E31" i="1"/>
  <c r="E20" i="1"/>
  <c r="E21" i="1"/>
  <c r="F21" i="1" s="1"/>
  <c r="E22" i="1"/>
  <c r="E23" i="1"/>
  <c r="E24" i="1"/>
  <c r="E25" i="1"/>
  <c r="F25" i="1" s="1"/>
  <c r="E26" i="1"/>
  <c r="E27" i="1"/>
  <c r="E19" i="1"/>
  <c r="J20" i="1"/>
  <c r="J21" i="1"/>
  <c r="J22" i="1"/>
  <c r="J23" i="1"/>
  <c r="J24" i="1"/>
  <c r="J25" i="1"/>
  <c r="J26" i="1"/>
  <c r="J27" i="1"/>
  <c r="J19" i="1"/>
  <c r="I20" i="1"/>
  <c r="I21" i="1"/>
  <c r="I22" i="1"/>
  <c r="I23" i="1"/>
  <c r="I24" i="1"/>
  <c r="I25" i="1"/>
  <c r="I26" i="1"/>
  <c r="I27" i="1"/>
  <c r="I19" i="1"/>
  <c r="H20" i="1"/>
  <c r="H21" i="1"/>
  <c r="H22" i="1"/>
  <c r="H23" i="1"/>
  <c r="F23" i="1" s="1"/>
  <c r="H24" i="1"/>
  <c r="H25" i="1"/>
  <c r="H26" i="1"/>
  <c r="H27" i="1"/>
  <c r="H19" i="1"/>
  <c r="F19" i="1" s="1"/>
  <c r="J15" i="1"/>
  <c r="I15" i="1"/>
  <c r="H15" i="1"/>
  <c r="H14" i="1"/>
  <c r="J14" i="1"/>
  <c r="I14" i="1"/>
  <c r="I13" i="1" s="1"/>
  <c r="J10" i="1"/>
  <c r="J11" i="1"/>
  <c r="J12" i="1"/>
  <c r="J9" i="1"/>
  <c r="I10" i="1"/>
  <c r="I11" i="1"/>
  <c r="I12" i="1"/>
  <c r="I9" i="1"/>
  <c r="E15" i="1"/>
  <c r="E14" i="1"/>
  <c r="F14" i="1" s="1"/>
  <c r="H10" i="1"/>
  <c r="H11" i="1"/>
  <c r="F11" i="1" s="1"/>
  <c r="H12" i="1"/>
  <c r="F12" i="1" s="1"/>
  <c r="H9" i="1"/>
  <c r="F9" i="1" s="1"/>
  <c r="M8" i="1"/>
  <c r="N8" i="1"/>
  <c r="O8" i="1"/>
  <c r="P8" i="1"/>
  <c r="Q8" i="1"/>
  <c r="R8" i="1"/>
  <c r="S8" i="1"/>
  <c r="T8" i="1"/>
  <c r="U8" i="1"/>
  <c r="V8" i="1"/>
  <c r="W8" i="1"/>
  <c r="L8" i="1"/>
  <c r="G8" i="1"/>
  <c r="AP10" i="5"/>
  <c r="AP9" i="5"/>
  <c r="Y11" i="5"/>
  <c r="AP8" i="5"/>
  <c r="K11" i="5"/>
  <c r="AP7" i="5"/>
  <c r="K30" i="1"/>
  <c r="L30" i="1"/>
  <c r="Y55" i="1"/>
  <c r="Y54" i="1"/>
  <c r="Y53" i="1"/>
  <c r="B11" i="5"/>
  <c r="Z11" i="5"/>
  <c r="AI11" i="5"/>
  <c r="E8" i="1"/>
  <c r="T29" i="1"/>
  <c r="L29" i="1"/>
  <c r="M29" i="1"/>
  <c r="M17" i="1" s="1"/>
  <c r="M46" i="1" s="1"/>
  <c r="G29" i="1"/>
  <c r="G17" i="1" s="1"/>
  <c r="U29" i="1"/>
  <c r="U17" i="1" s="1"/>
  <c r="J13" i="1"/>
  <c r="F32" i="1"/>
  <c r="H13" i="1"/>
  <c r="F24" i="1"/>
  <c r="F15" i="1"/>
  <c r="F27" i="1"/>
  <c r="Y51" i="1"/>
  <c r="Z49" i="1" s="1"/>
  <c r="E36" i="1"/>
  <c r="F10" i="1"/>
  <c r="F26" i="1" l="1"/>
  <c r="J18" i="1"/>
  <c r="J8" i="1"/>
  <c r="I8" i="1" s="1"/>
  <c r="F22" i="1"/>
  <c r="F18" i="1" s="1"/>
  <c r="F8" i="1"/>
  <c r="W17" i="1"/>
  <c r="W46" i="1" s="1"/>
  <c r="H18" i="1"/>
  <c r="H17" i="1" s="1"/>
  <c r="H46" i="1" s="1"/>
  <c r="H8" i="1"/>
  <c r="F20" i="1"/>
  <c r="V17" i="1"/>
  <c r="V46" i="1" s="1"/>
  <c r="R17" i="1"/>
  <c r="R46" i="1" s="1"/>
  <c r="R49" i="1" s="1"/>
  <c r="I29" i="1"/>
  <c r="O17" i="1"/>
  <c r="K29" i="1"/>
  <c r="K17" i="1" s="1"/>
  <c r="K46" i="1" s="1"/>
  <c r="F13" i="1"/>
  <c r="F31" i="1"/>
  <c r="F30" i="1" s="1"/>
  <c r="E30" i="1"/>
  <c r="E29" i="1" s="1"/>
  <c r="F37" i="1"/>
  <c r="F36" i="1" s="1"/>
  <c r="F28" i="1"/>
  <c r="F16" i="1"/>
  <c r="Q29" i="1"/>
  <c r="Q17" i="1" s="1"/>
  <c r="Q46" i="1" s="1"/>
  <c r="F42" i="1"/>
  <c r="F41" i="1" s="1"/>
  <c r="H29" i="1"/>
  <c r="E18" i="1"/>
  <c r="I18" i="1"/>
  <c r="I17" i="1" s="1"/>
  <c r="P46" i="1"/>
  <c r="T17" i="1"/>
  <c r="T46" i="1" s="1"/>
  <c r="L17" i="1"/>
  <c r="L46" i="1" s="1"/>
  <c r="G46" i="1"/>
  <c r="AP11" i="5"/>
  <c r="J17" i="1"/>
  <c r="N17" i="1"/>
  <c r="N46" i="1" s="1"/>
  <c r="U46" i="1"/>
  <c r="U49" i="1" s="1"/>
  <c r="O46" i="1"/>
  <c r="E13" i="1"/>
  <c r="J46" i="1" l="1"/>
  <c r="F29" i="1"/>
  <c r="F17" i="1" s="1"/>
  <c r="F46" i="1" s="1"/>
  <c r="E17" i="1"/>
  <c r="E46" i="1" s="1"/>
  <c r="I46" i="1"/>
  <c r="O49" i="1"/>
  <c r="L49" i="1"/>
  <c r="Y49" i="1" s="1"/>
</calcChain>
</file>

<file path=xl/sharedStrings.xml><?xml version="1.0" encoding="utf-8"?>
<sst xmlns="http://schemas.openxmlformats.org/spreadsheetml/2006/main" count="446" uniqueCount="270">
  <si>
    <t>Индекс</t>
  </si>
  <si>
    <t>Всего</t>
  </si>
  <si>
    <t>1 курс</t>
  </si>
  <si>
    <t>2 курс</t>
  </si>
  <si>
    <t>3 курс</t>
  </si>
  <si>
    <t>4 курс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</si>
  <si>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</si>
  <si>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</si>
  <si>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</si>
  <si>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</si>
  <si>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</si>
  <si>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</si>
  <si>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</si>
  <si>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культкра</t>
  </si>
  <si>
    <t>ЕН.00</t>
  </si>
  <si>
    <t>ЕН.01</t>
  </si>
  <si>
    <t>ЕН.02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</si>
  <si>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</si>
  <si>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</si>
  <si>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</si>
  <si>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</si>
  <si>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</si>
  <si>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</si>
  <si>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ПМ.03</t>
  </si>
  <si>
    <t>Математика</t>
  </si>
  <si>
    <t>Математический и общий естественно-научный цикл</t>
  </si>
  <si>
    <t>Учебная практика</t>
  </si>
  <si>
    <t>ОГСЭ.00</t>
  </si>
  <si>
    <t>Общий гуманитарный и социально-экономический цикл</t>
  </si>
  <si>
    <t>П.00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</si>
  <si>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</si>
  <si>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</si>
  <si>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</si>
  <si>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</si>
  <si>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</si>
  <si>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</si>
  <si>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</si>
  <si>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</si>
  <si>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</si>
  <si>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</si>
  <si>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</si>
  <si>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</si>
  <si>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Техническая механика</t>
  </si>
  <si>
    <t>Материаловедение</t>
  </si>
  <si>
    <t>Охрана труда</t>
  </si>
  <si>
    <t>МДК.01.01</t>
  </si>
  <si>
    <t>МДК.01.02</t>
  </si>
  <si>
    <t>МДК.02.01</t>
  </si>
  <si>
    <t>МДК.03.01</t>
  </si>
  <si>
    <t>Производственная практика</t>
  </si>
  <si>
    <t>Каникулы</t>
  </si>
  <si>
    <t>Курсы</t>
  </si>
  <si>
    <t>2курс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</si>
  <si>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</si>
  <si>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</si>
  <si>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Обязательная аудиторная</t>
  </si>
  <si>
    <t>в том числе</t>
  </si>
  <si>
    <t>Учебная нагрузка обучающихся (час.)</t>
  </si>
  <si>
    <t>УП.01</t>
  </si>
  <si>
    <t>УП.02</t>
  </si>
  <si>
    <t>ПП.02</t>
  </si>
  <si>
    <t>УП.03</t>
  </si>
  <si>
    <t>ПДП</t>
  </si>
  <si>
    <t>Преддипломная практика</t>
  </si>
  <si>
    <t>ГИА</t>
  </si>
  <si>
    <t>Государственная итоговая аттестация</t>
  </si>
  <si>
    <t>1. Программа базовой подготовки</t>
  </si>
  <si>
    <t>1.1. Дипломный проект</t>
  </si>
  <si>
    <t>Выполнение дипломного проекта с 18 мая по 14 июня  (всего 4 недели)</t>
  </si>
  <si>
    <t>Защита дипломного проекта с 15 июня по 28 июня  (всего 2 недели)</t>
  </si>
  <si>
    <t>4 нед.</t>
  </si>
  <si>
    <t>6 нед.</t>
  </si>
  <si>
    <t>1. Сводные данные по бюджету времени (в неделях)</t>
  </si>
  <si>
    <t>Всего                                    (по курсам)</t>
  </si>
  <si>
    <t>Распределение обязательной нагрузки по курсам и семестрам (часов в семестр)</t>
  </si>
  <si>
    <t xml:space="preserve">Всего 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</si>
  <si>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</si>
  <si>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</si>
  <si>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</si>
  <si>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</si>
  <si>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</si>
  <si>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</si>
  <si>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№</t>
  </si>
  <si>
    <t>Наименование</t>
  </si>
  <si>
    <t>Кабинеты:</t>
  </si>
  <si>
    <t>Социально-экономических дисциплин</t>
  </si>
  <si>
    <t>Иностранного языка</t>
  </si>
  <si>
    <t>Математики</t>
  </si>
  <si>
    <t>Инженерной графики</t>
  </si>
  <si>
    <t>Безопасности жизнедеятельности и охраны труда</t>
  </si>
  <si>
    <t>Технической механики</t>
  </si>
  <si>
    <t>Материаловедения</t>
  </si>
  <si>
    <t>Лаборатории:</t>
  </si>
  <si>
    <t>Электротехники и электроники</t>
  </si>
  <si>
    <t>Мастерские:</t>
  </si>
  <si>
    <t>Слесарная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</si>
  <si>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</si>
  <si>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</si>
  <si>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</si>
  <si>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(место для стрельбы) </t>
  </si>
  <si>
    <t>Залы:</t>
  </si>
  <si>
    <t>Библиотека, читальный зал с выходом в сеть Интернет</t>
  </si>
  <si>
    <t>Актовый зал</t>
  </si>
  <si>
    <t>ПП.03</t>
  </si>
  <si>
    <t xml:space="preserve">Производственная практика </t>
  </si>
  <si>
    <t>Организация учебного процесса</t>
  </si>
  <si>
    <t xml:space="preserve">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дисциплины, междисциплинарного курса или практики. </t>
  </si>
  <si>
    <t xml:space="preserve">Промежуточная аттестация в форме экзамена проводится по учебной дисциплине или междисциплинарному курсу в день, освобожденный от других форм учебной нагрузки. </t>
  </si>
  <si>
    <t>Промежуточная аттестация в форме квалификационного экзамена проводится по профессиональному модулю в  день, освобожденный от других форм учебной нагрузки.</t>
  </si>
  <si>
    <t xml:space="preserve">Количество экзаменов, в том числе квалификационных,  в каждом учебном году не превышает  8, а количество зачетов и дифференцированных зачетов – 10  (в их количество не входит дисциплина «Физическая культура»). </t>
  </si>
  <si>
    <t xml:space="preserve">Промежуточная аттестация проводятся в форме зачета, дифференцированного зачета, экзамена и квалификационного экзамена. </t>
  </si>
  <si>
    <t>2. Сводные данные по бюджету времени (в неделях)</t>
  </si>
  <si>
    <t>3. План учебного процесса</t>
  </si>
  <si>
    <t xml:space="preserve">4. Перечень кабинетов, лабораторий, мастерских для подготовки по специальности СПО </t>
  </si>
  <si>
    <t>1. Пояснительная записка</t>
  </si>
  <si>
    <t>4</t>
  </si>
  <si>
    <t>Информатика</t>
  </si>
  <si>
    <t>Электротехника и электроника</t>
  </si>
  <si>
    <t>Правила безопасности дорожного движения</t>
  </si>
  <si>
    <t>Правовое  обеспечение профессиональной деятельности</t>
  </si>
  <si>
    <t>Метрология, стандартизация и сертификация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</si>
  <si>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</si>
  <si>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</si>
  <si>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</si>
  <si>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Организация деятельности коллектива исполнителей</t>
  </si>
  <si>
    <t>Управление коллективом исполнителей</t>
  </si>
  <si>
    <t>ПП.01</t>
  </si>
  <si>
    <t>ОП.10</t>
  </si>
  <si>
    <t>Экономика отрасли</t>
  </si>
  <si>
    <t>-/3/-</t>
  </si>
  <si>
    <t>Информатики</t>
  </si>
  <si>
    <t>Правил безопасности дорожного движения</t>
  </si>
  <si>
    <t>Устройства автомобилей</t>
  </si>
  <si>
    <t>Технического обслуживания и ремонтаавтомобилей</t>
  </si>
  <si>
    <t>Методический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</si>
  <si>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</si>
  <si>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</si>
  <si>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</si>
  <si>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</si>
  <si>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</si>
  <si>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</si>
  <si>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</si>
  <si>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Токарно-механические</t>
  </si>
  <si>
    <t>Кузнечно-сварочные</t>
  </si>
  <si>
    <t>Демонтажно-монтажные</t>
  </si>
  <si>
    <t>Производственная практика (преддипломная)</t>
  </si>
  <si>
    <t>Государстственная итоговая аттестация</t>
  </si>
  <si>
    <t>Количество контрольных работ по дисциплине, МДК</t>
  </si>
  <si>
    <t>Обязательная  при очной форме обучения</t>
  </si>
  <si>
    <t>Самостоятельная</t>
  </si>
  <si>
    <t xml:space="preserve">всего </t>
  </si>
  <si>
    <t>обзорные и установочные занятия</t>
  </si>
  <si>
    <t>лабораторные и практические занятия</t>
  </si>
  <si>
    <t>курсовые работы (проекты)</t>
  </si>
  <si>
    <t>Консультации из расчета 4 часа в год на каждого обучающегося</t>
  </si>
  <si>
    <t>контрольные работы</t>
  </si>
  <si>
    <t>Максимальная</t>
  </si>
  <si>
    <t>Слесарь по ремонту автомобилей</t>
  </si>
  <si>
    <t>ЕН. 03</t>
  </si>
  <si>
    <t>Экологичкские требования на автомобильном транспорте</t>
  </si>
  <si>
    <t>1</t>
  </si>
  <si>
    <t>3</t>
  </si>
  <si>
    <t>10</t>
  </si>
  <si>
    <t>2</t>
  </si>
  <si>
    <t>6</t>
  </si>
  <si>
    <t>16</t>
  </si>
  <si>
    <t>24</t>
  </si>
  <si>
    <t>ДЗ</t>
  </si>
  <si>
    <t>Э</t>
  </si>
  <si>
    <t>-/4/6</t>
  </si>
  <si>
    <t>ДЗ,Э</t>
  </si>
  <si>
    <t>ДЗ,ДЗ</t>
  </si>
  <si>
    <t>З,З,З,ДЗ</t>
  </si>
  <si>
    <t>ДЗ,ДЗ,ДЗ,ДЗ</t>
  </si>
  <si>
    <t>Максимальный объем аудиторной нагрузки обучающихся в год составляет 160 часов (обязательные учебные занятия). Максимальная учебная  нагрузка обучающихся 54 часа в неделю и включает все виды аудиторной  и внеаудиторной учебной нагрузки.</t>
  </si>
  <si>
    <t xml:space="preserve">Выполнение курсового проета (работы) рассматривается как вид учебной деятельности по дисциплине,  профессиональному модулю и реализуется в пределах времени, отведенного на их изучение. На весь период обучения запланировано два курсовых проета (работы) по профессиональному модулю ПМ.01 Техническое обслуживание и ремонт автотранспорта и ПМ.02 Организация деятельности коллектива исполнителей. На выполнение курсового  проекта (работы) отводится по 20 часов на каждый профессиональный модуль. </t>
  </si>
  <si>
    <t xml:space="preserve">Консультации предусматрены  в объеме 4 часов на одного обучающегося на каждый учебный год. Формы проведения консультаций: групповые и индивидуальные,  письменные и устные. </t>
  </si>
  <si>
    <t xml:space="preserve"> Формирование вариативной части ОПОП</t>
  </si>
  <si>
    <r>
      <t>1. Новые  учебные дисциплины: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Экологические требования на автомобильном транспорте, Экономика отрасли.</t>
    </r>
  </si>
  <si>
    <t>2. Увеличение объема времени дисциплин циклов  ОП и профессиональных модулей.</t>
  </si>
  <si>
    <t>Вариативная часть учебных циклов ППССЗ  использована на:</t>
  </si>
  <si>
    <t xml:space="preserve"> Формы проведения консультаций</t>
  </si>
  <si>
    <t>Формы проведения промежуточной аттестации</t>
  </si>
  <si>
    <t xml:space="preserve"> Формы проведения государственной итоговой аттестации</t>
  </si>
  <si>
    <t>Государственная итоговая аттестация включает подготовку  (4 недели) и защиту (2 недели) выпускной квалификационной работы (дипломный проект), тематика которой соответствует содержанию одного или нескольких профессиональных модулей.</t>
  </si>
  <si>
    <t xml:space="preserve"> Получение рабочих профессий</t>
  </si>
  <si>
    <t>Согласно перечня профессий рабочих, должностей служащих, рекомендуемых к освоению в рамках  программы подготовки специалистов среднего звена, обучающиеся проходят  профессиональную подготовку по профессии 18511 Слесарь по ремонту автомобилей.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</si>
  <si>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</si>
  <si>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</si>
  <si>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</si>
  <si>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</si>
  <si>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</si>
  <si>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</si>
  <si>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</si>
  <si>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</si>
  <si>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</si>
  <si>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</si>
  <si>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</si>
  <si>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</si>
  <si>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</si>
  <si>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</si>
  <si>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</si>
  <si>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</si>
  <si>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</si>
  <si>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</si>
  <si>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</si>
  <si>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</si>
  <si>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</si>
  <si>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</si>
  <si>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</si>
  <si>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</si>
  <si>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</si>
  <si>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</si>
  <si>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</si>
  <si>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</si>
  <si>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</si>
  <si>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</si>
  <si>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</si>
  <si>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</si>
  <si>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</si>
  <si>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</si>
  <si>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</si>
  <si>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</si>
  <si>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</si>
  <si>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</si>
  <si>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</si>
  <si>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</si>
  <si>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</si>
  <si>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</si>
  <si>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</si>
  <si>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</si>
  <si>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</si>
  <si>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</si>
  <si>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</si>
  <si>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</si>
  <si>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</si>
  <si>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П</t>
  </si>
  <si>
    <t>У</t>
  </si>
  <si>
    <t>Х</t>
  </si>
  <si>
    <t>∆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</si>
  <si>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</si>
  <si>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</si>
  <si>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</si>
  <si>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</si>
  <si>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</si>
  <si>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</si>
  <si>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подготовка  к  государственной  (итоговой)  аттестации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</si>
  <si>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</si>
  <si>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</si>
  <si>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</si>
  <si>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>Учебный план по специальности 23.02.03 Техническое обслуживание и ремонт автомобильного транспорта ,базовой подготовки, разработан в соответствии с  Федеральным государственным образовательным стандартом среднего профессионального образования , утвержденного приказом Министерства образования и науки Российской Федерации  № 383 от 22 апреля 2014 года, зарегистрированного Минюстом России 27 июня 2014года, регистрационный номер 32878.</t>
  </si>
  <si>
    <t xml:space="preserve"> Начало учебных занятий на всех курсах - 1 сентября, окончание учебных занятий на каждом курсе в соответствии с графиком учебного процесса. Продолжительность  учебной недели – шестидневная. Для всех видов аудиторных занятий академический час устанавливается продолжительностью 45 минут.</t>
  </si>
  <si>
    <t>Каждая сессия предполагает и обучение, и промежуточную аттестацию.
Сроки сессии чуть больше чем 30 дней (на 1-2 курсе), 40 дней (на 3-4 курсе).
1 сессия = 3 нед. = 21 день 
2 сессия = 1 нед. (7 дней ) + 2 дня (на пятой неделе).
Дисциплина «Иностранный язык» реализуется в течение всего периода обучения. По дисциплине «Физическая культура» предусмотрены занятия в объеме 8 часов, которые проводятся как установочные..
При проведении лабораторных работ, практических работ   группа может делиться на подгруппы численностью 12-13 человек</t>
  </si>
  <si>
    <t>Практика является обязательным разделом программы подготовки специалистов среднего звена. Практика может быть концентрированная или рассредоточенная. Порядок проведения практики отражен в календарном графике учебного процесса.
Производственная практика (преддипломная) проводится после последней сессии и предшествует государственной итоговой аттестации.</t>
  </si>
  <si>
    <t>Учебная практика Производственная практика (по профилю специаль-ности)</t>
  </si>
  <si>
    <t>Обучение по дисциплинам и междисциплинарным курсам</t>
  </si>
  <si>
    <t>-/5/1</t>
  </si>
  <si>
    <t>Котрольных работ</t>
  </si>
  <si>
    <r>
      <rPr>
        <b/>
        <sz val="8"/>
        <rFont val="Calibri"/>
        <family val="2"/>
        <charset val="204"/>
      </rPr>
      <t>−</t>
    </r>
    <r>
      <rPr>
        <b/>
        <sz val="8"/>
        <rFont val="Times New Roman"/>
        <family val="1"/>
        <charset val="204"/>
      </rPr>
      <t>/3/1</t>
    </r>
  </si>
  <si>
    <r>
      <rPr>
        <b/>
        <sz val="8"/>
        <rFont val="Calibri"/>
        <family val="2"/>
        <charset val="204"/>
      </rPr>
      <t>−</t>
    </r>
    <r>
      <rPr>
        <b/>
        <sz val="8"/>
        <rFont val="Times New Roman"/>
        <family val="1"/>
        <charset val="204"/>
      </rPr>
      <t>/5/2</t>
    </r>
  </si>
  <si>
    <t>-/11/4</t>
  </si>
  <si>
    <t>-/16/10</t>
  </si>
  <si>
    <t>-/24/11</t>
  </si>
  <si>
    <t>Выполнение работ по  одной или нескольким профессиям рабочих, служащих 18511 Слесарь по ремонту автомобилей</t>
  </si>
  <si>
    <t>Экзамен по модулю</t>
  </si>
  <si>
    <t>ПМ.1.Э</t>
  </si>
  <si>
    <t>ПМ.2.Э</t>
  </si>
  <si>
    <t>ПМ.3.КЭ</t>
  </si>
  <si>
    <t>Квалификационный экзамен по профессии 18511 Слесарь по ремонту автомобилей</t>
  </si>
  <si>
    <t>КЭ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</si>
</sst>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4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i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0" fontId="24" fillId="0" borderId="0"/>
  </cellStyleXfs>
  <cellXfs count="391">
    <xf numFmtId="0" fontId="0" fillId="0" borderId="0" xfId="0"/>
    <xf numFmtId="0" fontId="8" fillId="0" borderId="0" xfId="0" applyFont="1"/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4" fillId="0" borderId="5" xfId="0" applyFont="1" applyBorder="1" applyAlignment="1"/>
    <xf numFmtId="0" fontId="0" fillId="0" borderId="6" xfId="0" applyBorder="1" applyAlignment="1"/>
    <xf numFmtId="0" fontId="4" fillId="0" borderId="6" xfId="0" applyFont="1" applyFill="1" applyBorder="1" applyAlignment="1">
      <alignment horizontal="center" vertical="center" textRotation="90"/>
    </xf>
    <xf numFmtId="0" fontId="0" fillId="0" borderId="7" xfId="0" applyBorder="1"/>
    <xf numFmtId="49" fontId="2" fillId="0" borderId="7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center"/>
    </xf>
    <xf numFmtId="0" fontId="0" fillId="0" borderId="0" xfId="0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0" fillId="0" borderId="0" xfId="0" applyNumberFormat="1"/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13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3" fillId="0" borderId="0" xfId="0" applyNumberFormat="1" applyFont="1" applyAlignment="1">
      <alignment horizontal="justify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1" fontId="0" fillId="0" borderId="7" xfId="0" applyNumberFormat="1" applyBorder="1"/>
    <xf numFmtId="1" fontId="4" fillId="0" borderId="0" xfId="0" applyNumberFormat="1" applyFont="1"/>
    <xf numFmtId="49" fontId="2" fillId="0" borderId="16" xfId="0" applyNumberFormat="1" applyFont="1" applyFill="1" applyBorder="1" applyAlignment="1" applyProtection="1">
      <alignment vertical="center"/>
      <protection hidden="1"/>
    </xf>
    <xf numFmtId="49" fontId="2" fillId="0" borderId="17" xfId="0" applyNumberFormat="1" applyFont="1" applyFill="1" applyBorder="1" applyAlignment="1" applyProtection="1">
      <alignment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2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/>
    <xf numFmtId="0" fontId="0" fillId="0" borderId="20" xfId="0" applyBorder="1" applyAlignment="1">
      <alignment wrapText="1"/>
    </xf>
    <xf numFmtId="1" fontId="6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>
      <alignment wrapText="1"/>
    </xf>
    <xf numFmtId="49" fontId="17" fillId="2" borderId="1" xfId="0" applyNumberFormat="1" applyFont="1" applyFill="1" applyBorder="1" applyAlignment="1" applyProtection="1">
      <alignment horizontal="left" vertical="center"/>
      <protection hidden="1"/>
    </xf>
    <xf numFmtId="49" fontId="17" fillId="2" borderId="2" xfId="0" applyNumberFormat="1" applyFont="1" applyFill="1" applyBorder="1" applyAlignment="1" applyProtection="1">
      <alignment horizontal="left" vertical="center" wrapText="1"/>
      <protection hidden="1"/>
    </xf>
    <xf numFmtId="1" fontId="17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2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21" xfId="0" applyNumberFormat="1" applyFont="1" applyFill="1" applyBorder="1" applyAlignment="1" applyProtection="1">
      <alignment horizontal="left" vertical="center"/>
      <protection hidden="1"/>
    </xf>
    <xf numFmtId="49" fontId="10" fillId="3" borderId="17" xfId="0" applyNumberFormat="1" applyFont="1" applyFill="1" applyBorder="1" applyAlignment="1" applyProtection="1">
      <alignment horizontal="left" vertical="top" wrapText="1"/>
      <protection locked="0"/>
    </xf>
    <xf numFmtId="49" fontId="10" fillId="3" borderId="17" xfId="0" applyNumberFormat="1" applyFont="1" applyFill="1" applyBorder="1" applyAlignment="1" applyProtection="1">
      <alignment horizontal="center" vertical="top" wrapText="1"/>
      <protection locked="0"/>
    </xf>
    <xf numFmtId="1" fontId="10" fillId="3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>
      <alignment horizontal="center" vertical="center" wrapText="1"/>
    </xf>
    <xf numFmtId="1" fontId="10" fillId="5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1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" xfId="0" applyNumberFormat="1" applyFont="1" applyFill="1" applyBorder="1" applyAlignment="1" applyProtection="1">
      <alignment horizontal="left" vertical="center"/>
      <protection hidden="1"/>
    </xf>
    <xf numFmtId="49" fontId="10" fillId="3" borderId="7" xfId="0" applyNumberFormat="1" applyFont="1" applyFill="1" applyBorder="1" applyAlignment="1" applyProtection="1">
      <alignment horizontal="left" vertical="top" wrapText="1"/>
      <protection locked="0"/>
    </xf>
    <xf numFmtId="49" fontId="10" fillId="3" borderId="7" xfId="0" applyNumberFormat="1" applyFont="1" applyFill="1" applyBorder="1" applyAlignment="1" applyProtection="1">
      <alignment horizontal="center" vertical="top" wrapText="1"/>
      <protection locked="0"/>
    </xf>
    <xf numFmtId="1" fontId="10" fillId="5" borderId="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6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7" xfId="0" applyNumberFormat="1" applyFont="1" applyFill="1" applyBorder="1" applyAlignment="1" applyProtection="1">
      <alignment horizontal="left" vertical="center"/>
      <protection hidden="1"/>
    </xf>
    <xf numFmtId="49" fontId="10" fillId="9" borderId="16" xfId="0" applyNumberFormat="1" applyFont="1" applyFill="1" applyBorder="1" applyAlignment="1" applyProtection="1">
      <alignment horizontal="left" vertical="top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5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7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9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/>
      <protection hidden="1"/>
    </xf>
    <xf numFmtId="49" fontId="10" fillId="3" borderId="5" xfId="0" applyNumberFormat="1" applyFont="1" applyFill="1" applyBorder="1" applyAlignment="1" applyProtection="1">
      <alignment horizontal="left" vertical="top" wrapText="1"/>
      <protection locked="0"/>
    </xf>
    <xf numFmtId="49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1" fontId="10" fillId="3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4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17" fillId="6" borderId="2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2" xfId="0" applyNumberFormat="1" applyFont="1" applyFill="1" applyBorder="1" applyAlignment="1" applyProtection="1">
      <alignment horizontal="left" vertical="top" wrapText="1"/>
      <protection hidden="1"/>
    </xf>
    <xf numFmtId="1" fontId="17" fillId="2" borderId="2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5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1" xfId="0" applyNumberFormat="1" applyFont="1" applyFill="1" applyBorder="1" applyAlignment="1" applyProtection="1">
      <alignment horizontal="left" vertical="center"/>
      <protection hidden="1"/>
    </xf>
    <xf numFmtId="49" fontId="17" fillId="7" borderId="17" xfId="0" applyNumberFormat="1" applyFont="1" applyFill="1" applyBorder="1" applyAlignment="1" applyProtection="1">
      <alignment horizontal="left" vertical="top" wrapText="1"/>
      <protection locked="0"/>
    </xf>
    <xf numFmtId="1" fontId="17" fillId="7" borderId="17" xfId="0" applyNumberFormat="1" applyFont="1" applyFill="1" applyBorder="1" applyAlignment="1" applyProtection="1">
      <alignment horizontal="center" vertical="center" shrinkToFit="1"/>
      <protection hidden="1"/>
    </xf>
    <xf numFmtId="1" fontId="17" fillId="7" borderId="21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17" xfId="0" applyNumberFormat="1" applyFont="1" applyFill="1" applyBorder="1" applyAlignment="1">
      <alignment horizontal="center" vertical="center" wrapText="1"/>
    </xf>
    <xf numFmtId="49" fontId="17" fillId="7" borderId="8" xfId="0" applyNumberFormat="1" applyFont="1" applyFill="1" applyBorder="1" applyAlignment="1" applyProtection="1">
      <alignment horizontal="left" vertical="center"/>
      <protection hidden="1"/>
    </xf>
    <xf numFmtId="49" fontId="17" fillId="7" borderId="7" xfId="0" applyNumberFormat="1" applyFont="1" applyFill="1" applyBorder="1" applyAlignment="1" applyProtection="1">
      <alignment horizontal="left" vertical="top" wrapText="1"/>
      <protection locked="0"/>
    </xf>
    <xf numFmtId="1" fontId="10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4" borderId="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49" fontId="17" fillId="3" borderId="36" xfId="0" applyNumberFormat="1" applyFont="1" applyFill="1" applyBorder="1" applyAlignment="1" applyProtection="1">
      <alignment horizontal="left" vertical="center"/>
      <protection hidden="1"/>
    </xf>
    <xf numFmtId="49" fontId="17" fillId="3" borderId="6" xfId="0" applyNumberFormat="1" applyFont="1" applyFill="1" applyBorder="1" applyAlignment="1" applyProtection="1">
      <alignment horizontal="left" vertical="top" wrapText="1"/>
      <protection hidden="1"/>
    </xf>
    <xf numFmtId="1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6" xfId="0" applyNumberFormat="1" applyFont="1" applyFill="1" applyBorder="1" applyAlignment="1" applyProtection="1">
      <alignment horizontal="center" vertical="center" shrinkToFit="1"/>
      <protection hidden="1"/>
    </xf>
    <xf numFmtId="2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1" xfId="0" applyNumberFormat="1" applyFont="1" applyFill="1" applyBorder="1" applyAlignment="1" applyProtection="1">
      <alignment horizontal="left" vertical="center"/>
      <protection hidden="1"/>
    </xf>
    <xf numFmtId="49" fontId="17" fillId="3" borderId="2" xfId="0" applyNumberFormat="1" applyFont="1" applyFill="1" applyBorder="1" applyAlignment="1" applyProtection="1">
      <alignment horizontal="left" vertical="top" wrapText="1"/>
      <protection locked="0"/>
    </xf>
    <xf numFmtId="1" fontId="10" fillId="3" borderId="2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1" fontId="10" fillId="0" borderId="5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 applyProtection="1">
      <alignment horizontal="left" vertical="center"/>
      <protection hidden="1"/>
    </xf>
    <xf numFmtId="0" fontId="17" fillId="6" borderId="19" xfId="0" applyFont="1" applyFill="1" applyBorder="1" applyAlignment="1">
      <alignment wrapText="1"/>
    </xf>
    <xf numFmtId="49" fontId="17" fillId="2" borderId="2" xfId="0" applyNumberFormat="1" applyFont="1" applyFill="1" applyBorder="1" applyAlignment="1" applyProtection="1">
      <alignment horizontal="left" vertical="top" wrapText="1"/>
      <protection locked="0"/>
    </xf>
    <xf numFmtId="1" fontId="17" fillId="2" borderId="38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7" fillId="2" borderId="39" xfId="0" applyNumberFormat="1" applyFont="1" applyFill="1" applyBorder="1" applyAlignment="1" applyProtection="1">
      <alignment horizontal="left" vertical="center"/>
      <protection hidden="1"/>
    </xf>
    <xf numFmtId="49" fontId="17" fillId="2" borderId="1" xfId="0" applyNumberFormat="1" applyFont="1" applyFill="1" applyBorder="1" applyAlignment="1" applyProtection="1">
      <alignment horizontal="left" vertical="center" wrapText="1"/>
      <protection hidden="1"/>
    </xf>
    <xf numFmtId="1" fontId="17" fillId="2" borderId="40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10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Border="1"/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1" fontId="2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1" fontId="0" fillId="0" borderId="0" xfId="0" applyNumberFormat="1" applyBorder="1"/>
    <xf numFmtId="0" fontId="0" fillId="0" borderId="20" xfId="0" applyBorder="1"/>
    <xf numFmtId="1" fontId="2" fillId="3" borderId="20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6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" xfId="0" applyNumberFormat="1" applyFont="1" applyFill="1" applyBorder="1" applyAlignment="1">
      <alignment horizontal="center"/>
    </xf>
    <xf numFmtId="49" fontId="17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5" fillId="0" borderId="0" xfId="1" applyFont="1"/>
    <xf numFmtId="0" fontId="13" fillId="0" borderId="0" xfId="1" applyFont="1"/>
    <xf numFmtId="0" fontId="13" fillId="0" borderId="0" xfId="1" applyFont="1" applyBorder="1" applyAlignment="1"/>
    <xf numFmtId="0" fontId="13" fillId="0" borderId="0" xfId="2" applyFont="1" applyFill="1" applyBorder="1" applyAlignment="1"/>
    <xf numFmtId="0" fontId="9" fillId="0" borderId="0" xfId="2" applyFont="1" applyFill="1" applyAlignment="1"/>
    <xf numFmtId="0" fontId="25" fillId="0" borderId="0" xfId="2" applyFont="1" applyFill="1" applyAlignment="1">
      <alignment horizontal="center"/>
    </xf>
    <xf numFmtId="0" fontId="26" fillId="0" borderId="0" xfId="2" applyFont="1" applyFill="1"/>
    <xf numFmtId="0" fontId="27" fillId="0" borderId="60" xfId="2" applyFont="1" applyFill="1" applyBorder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3" fillId="0" borderId="0" xfId="2" applyFont="1" applyFill="1"/>
    <xf numFmtId="49" fontId="5" fillId="0" borderId="66" xfId="2" applyNumberFormat="1" applyFont="1" applyFill="1" applyBorder="1" applyAlignment="1">
      <alignment horizontal="center" vertical="center" textRotation="90" wrapText="1"/>
    </xf>
    <xf numFmtId="49" fontId="5" fillId="0" borderId="67" xfId="2" applyNumberFormat="1" applyFont="1" applyFill="1" applyBorder="1" applyAlignment="1">
      <alignment horizontal="center" vertical="center" textRotation="90" wrapText="1"/>
    </xf>
    <xf numFmtId="49" fontId="5" fillId="0" borderId="68" xfId="2" applyNumberFormat="1" applyFont="1" applyFill="1" applyBorder="1" applyAlignment="1">
      <alignment horizontal="center" vertical="center" textRotation="90" wrapText="1"/>
    </xf>
    <xf numFmtId="0" fontId="5" fillId="0" borderId="0" xfId="2" applyFont="1" applyFill="1" applyAlignment="1">
      <alignment horizontal="center" textRotation="90"/>
    </xf>
    <xf numFmtId="0" fontId="6" fillId="0" borderId="66" xfId="2" applyNumberFormat="1" applyFont="1" applyFill="1" applyBorder="1" applyAlignment="1">
      <alignment horizontal="center" wrapText="1"/>
    </xf>
    <xf numFmtId="0" fontId="6" fillId="0" borderId="70" xfId="2" applyNumberFormat="1" applyFont="1" applyFill="1" applyBorder="1" applyAlignment="1">
      <alignment horizontal="center" wrapText="1"/>
    </xf>
    <xf numFmtId="0" fontId="6" fillId="0" borderId="67" xfId="2" applyNumberFormat="1" applyFont="1" applyFill="1" applyBorder="1" applyAlignment="1">
      <alignment horizontal="center" wrapText="1"/>
    </xf>
    <xf numFmtId="0" fontId="6" fillId="0" borderId="71" xfId="2" applyNumberFormat="1" applyFont="1" applyFill="1" applyBorder="1" applyAlignment="1">
      <alignment horizontal="center" wrapText="1"/>
    </xf>
    <xf numFmtId="0" fontId="6" fillId="0" borderId="71" xfId="2" applyNumberFormat="1" applyFont="1" applyFill="1" applyBorder="1" applyAlignment="1">
      <alignment wrapText="1"/>
    </xf>
    <xf numFmtId="0" fontId="6" fillId="0" borderId="72" xfId="2" applyNumberFormat="1" applyFont="1" applyFill="1" applyBorder="1" applyAlignment="1">
      <alignment horizontal="center" wrapText="1"/>
    </xf>
    <xf numFmtId="0" fontId="8" fillId="0" borderId="0" xfId="2" applyNumberFormat="1" applyFont="1" applyFill="1" applyBorder="1" applyAlignment="1">
      <alignment horizontal="center" textRotation="90" wrapText="1"/>
    </xf>
    <xf numFmtId="0" fontId="6" fillId="0" borderId="0" xfId="2" applyNumberFormat="1" applyFont="1" applyFill="1" applyAlignment="1">
      <alignment horizontal="center" textRotation="90"/>
    </xf>
    <xf numFmtId="0" fontId="6" fillId="0" borderId="0" xfId="1" applyNumberFormat="1" applyFont="1"/>
    <xf numFmtId="0" fontId="8" fillId="0" borderId="73" xfId="2" applyFont="1" applyFill="1" applyBorder="1" applyAlignment="1">
      <alignment horizontal="center" vertical="center"/>
    </xf>
    <xf numFmtId="49" fontId="8" fillId="0" borderId="66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22" fillId="0" borderId="7" xfId="1" applyFont="1" applyBorder="1" applyAlignment="1">
      <alignment horizontal="center"/>
    </xf>
    <xf numFmtId="49" fontId="8" fillId="0" borderId="74" xfId="2" applyNumberFormat="1" applyFont="1" applyFill="1" applyBorder="1" applyAlignment="1">
      <alignment horizontal="center"/>
    </xf>
    <xf numFmtId="49" fontId="8" fillId="0" borderId="6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16" fontId="13" fillId="0" borderId="0" xfId="2" applyNumberFormat="1" applyFont="1" applyFill="1" applyBorder="1" applyAlignment="1">
      <alignment horizontal="center" textRotation="90" wrapText="1"/>
    </xf>
    <xf numFmtId="0" fontId="5" fillId="0" borderId="0" xfId="1" applyFont="1" applyFill="1"/>
    <xf numFmtId="49" fontId="30" fillId="0" borderId="7" xfId="2" applyNumberFormat="1" applyFont="1" applyFill="1" applyBorder="1" applyAlignment="1">
      <alignment horizontal="center"/>
    </xf>
    <xf numFmtId="49" fontId="8" fillId="0" borderId="75" xfId="2" applyNumberFormat="1" applyFont="1" applyFill="1" applyBorder="1" applyAlignment="1">
      <alignment horizontal="center"/>
    </xf>
    <xf numFmtId="49" fontId="8" fillId="0" borderId="76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28" fillId="0" borderId="0" xfId="2" applyFont="1" applyFill="1"/>
    <xf numFmtId="0" fontId="13" fillId="0" borderId="0" xfId="2" applyFont="1" applyFill="1" applyAlignment="1"/>
    <xf numFmtId="49" fontId="8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3" fillId="0" borderId="0" xfId="1" applyFont="1" applyFill="1"/>
    <xf numFmtId="0" fontId="22" fillId="0" borderId="0" xfId="1" applyFont="1"/>
    <xf numFmtId="0" fontId="13" fillId="0" borderId="0" xfId="1" applyFont="1" applyBorder="1" applyAlignment="1">
      <alignment horizontal="left"/>
    </xf>
    <xf numFmtId="0" fontId="23" fillId="0" borderId="0" xfId="1"/>
    <xf numFmtId="0" fontId="13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49" fontId="13" fillId="9" borderId="7" xfId="2" applyNumberFormat="1" applyFont="1" applyFill="1" applyBorder="1" applyAlignment="1">
      <alignment horizontal="center"/>
    </xf>
    <xf numFmtId="49" fontId="8" fillId="9" borderId="7" xfId="2" applyNumberFormat="1" applyFont="1" applyFill="1" applyBorder="1" applyAlignment="1">
      <alignment horizontal="center"/>
    </xf>
    <xf numFmtId="49" fontId="8" fillId="9" borderId="66" xfId="2" applyNumberFormat="1" applyFont="1" applyFill="1" applyBorder="1" applyAlignment="1">
      <alignment horizontal="center"/>
    </xf>
    <xf numFmtId="49" fontId="32" fillId="3" borderId="9" xfId="0" applyNumberFormat="1" applyFont="1" applyFill="1" applyBorder="1" applyAlignment="1" applyProtection="1">
      <alignment horizontal="left" vertical="center"/>
      <protection hidden="1"/>
    </xf>
    <xf numFmtId="0" fontId="32" fillId="0" borderId="18" xfId="0" applyFont="1" applyBorder="1" applyAlignment="1">
      <alignment wrapText="1"/>
    </xf>
    <xf numFmtId="49" fontId="32" fillId="9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/>
    <xf numFmtId="1" fontId="10" fillId="3" borderId="5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" xfId="0" applyNumberFormat="1" applyFont="1" applyFill="1" applyBorder="1" applyAlignment="1" applyProtection="1">
      <alignment horizontal="center" vertical="top" wrapText="1"/>
      <protection locked="0"/>
    </xf>
    <xf numFmtId="1" fontId="10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>
      <alignment horizontal="center" vertical="center" wrapText="1"/>
    </xf>
    <xf numFmtId="1" fontId="10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6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9" fillId="0" borderId="61" xfId="2" applyFont="1" applyFill="1" applyBorder="1" applyAlignment="1">
      <alignment horizontal="center" vertical="center" wrapText="1"/>
    </xf>
    <xf numFmtId="0" fontId="9" fillId="0" borderId="65" xfId="2" applyFont="1" applyFill="1" applyBorder="1" applyAlignment="1">
      <alignment horizontal="center" vertical="center" wrapText="1"/>
    </xf>
    <xf numFmtId="0" fontId="23" fillId="0" borderId="69" xfId="1" applyBorder="1" applyAlignment="1">
      <alignment horizontal="center" vertical="center" wrapText="1"/>
    </xf>
    <xf numFmtId="0" fontId="28" fillId="0" borderId="63" xfId="2" applyFont="1" applyFill="1" applyBorder="1" applyAlignment="1">
      <alignment horizontal="center" vertical="center"/>
    </xf>
    <xf numFmtId="0" fontId="28" fillId="0" borderId="64" xfId="2" applyFont="1" applyFill="1" applyBorder="1" applyAlignment="1">
      <alignment horizontal="center" vertical="center"/>
    </xf>
    <xf numFmtId="16" fontId="29" fillId="0" borderId="0" xfId="2" applyNumberFormat="1" applyFont="1" applyFill="1" applyBorder="1" applyAlignment="1">
      <alignment textRotation="90" wrapText="1"/>
    </xf>
    <xf numFmtId="16" fontId="29" fillId="0" borderId="0" xfId="2" applyNumberFormat="1" applyFont="1" applyFill="1" applyBorder="1" applyAlignment="1">
      <alignment horizontal="center" textRotation="90" wrapText="1"/>
    </xf>
    <xf numFmtId="16" fontId="13" fillId="0" borderId="0" xfId="2" applyNumberFormat="1" applyFont="1" applyFill="1" applyBorder="1" applyAlignment="1">
      <alignment horizontal="center" textRotation="90" wrapText="1"/>
    </xf>
    <xf numFmtId="0" fontId="6" fillId="0" borderId="0" xfId="2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textRotation="90" wrapText="1"/>
    </xf>
    <xf numFmtId="0" fontId="29" fillId="0" borderId="0" xfId="2" applyFont="1" applyFill="1" applyBorder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49" fontId="8" fillId="0" borderId="77" xfId="2" applyNumberFormat="1" applyFont="1" applyFill="1" applyBorder="1" applyAlignment="1">
      <alignment horizontal="center"/>
    </xf>
    <xf numFmtId="49" fontId="8" fillId="0" borderId="78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29" fillId="0" borderId="0" xfId="2" applyFont="1" applyFill="1" applyBorder="1" applyAlignment="1">
      <alignment horizontal="center" wrapText="1"/>
    </xf>
    <xf numFmtId="0" fontId="8" fillId="0" borderId="77" xfId="2" applyFont="1" applyFill="1" applyBorder="1" applyAlignment="1">
      <alignment horizontal="center"/>
    </xf>
    <xf numFmtId="0" fontId="8" fillId="0" borderId="78" xfId="2" applyFont="1" applyFill="1" applyBorder="1" applyAlignment="1">
      <alignment horizontal="center"/>
    </xf>
    <xf numFmtId="0" fontId="13" fillId="0" borderId="0" xfId="2" applyFont="1" applyFill="1" applyBorder="1" applyAlignment="1"/>
    <xf numFmtId="0" fontId="29" fillId="0" borderId="0" xfId="2" applyFont="1" applyFill="1" applyAlignment="1">
      <alignment horizontal="left" vertical="center" wrapText="1"/>
    </xf>
    <xf numFmtId="0" fontId="13" fillId="0" borderId="0" xfId="2" applyFont="1" applyFill="1" applyBorder="1" applyAlignment="1">
      <alignment wrapText="1"/>
    </xf>
    <xf numFmtId="0" fontId="29" fillId="0" borderId="0" xfId="1" applyFont="1" applyAlignment="1">
      <alignment horizontal="left" vertical="center" wrapText="1"/>
    </xf>
    <xf numFmtId="0" fontId="5" fillId="0" borderId="0" xfId="1" applyFont="1" applyAlignment="1">
      <alignment wrapText="1"/>
    </xf>
    <xf numFmtId="0" fontId="5" fillId="0" borderId="0" xfId="1" applyFont="1"/>
    <xf numFmtId="0" fontId="5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  <protection hidden="1"/>
    </xf>
    <xf numFmtId="49" fontId="1" fillId="0" borderId="5" xfId="0" applyNumberFormat="1" applyFont="1" applyBorder="1" applyAlignment="1" applyProtection="1">
      <alignment horizontal="center" vertical="center" wrapText="1"/>
      <protection hidden="1"/>
    </xf>
    <xf numFmtId="49" fontId="1" fillId="0" borderId="6" xfId="0" applyNumberFormat="1" applyFont="1" applyBorder="1" applyAlignment="1" applyProtection="1">
      <alignment horizontal="center" vertical="center" wrapText="1"/>
      <protection hidden="1"/>
    </xf>
    <xf numFmtId="1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41" xfId="0" applyBorder="1" applyAlignment="1"/>
    <xf numFmtId="49" fontId="2" fillId="3" borderId="44" xfId="0" applyNumberFormat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0" fillId="0" borderId="41" xfId="0" applyBorder="1"/>
    <xf numFmtId="49" fontId="19" fillId="6" borderId="39" xfId="0" applyNumberFormat="1" applyFont="1" applyFill="1" applyBorder="1" applyAlignment="1" applyProtection="1">
      <alignment horizontal="right" vertical="center" wrapText="1"/>
      <protection hidden="1"/>
    </xf>
    <xf numFmtId="49" fontId="19" fillId="6" borderId="40" xfId="0" applyNumberFormat="1" applyFont="1" applyFill="1" applyBorder="1" applyAlignment="1" applyProtection="1">
      <alignment horizontal="right" vertical="center" wrapText="1"/>
      <protection hidden="1"/>
    </xf>
    <xf numFmtId="49" fontId="2" fillId="3" borderId="45" xfId="0" applyNumberFormat="1" applyFont="1" applyFill="1" applyBorder="1" applyAlignment="1" applyProtection="1">
      <alignment horizontal="left" vertical="center"/>
      <protection hidden="1"/>
    </xf>
    <xf numFmtId="0" fontId="0" fillId="0" borderId="46" xfId="0" applyBorder="1"/>
    <xf numFmtId="0" fontId="0" fillId="0" borderId="47" xfId="0" applyBorder="1"/>
    <xf numFmtId="49" fontId="1" fillId="3" borderId="48" xfId="0" applyNumberFormat="1" applyFont="1" applyFill="1" applyBorder="1" applyAlignment="1" applyProtection="1">
      <alignment horizontal="left" vertical="top" wrapText="1"/>
      <protection hidden="1"/>
    </xf>
    <xf numFmtId="0" fontId="0" fillId="0" borderId="49" xfId="0" applyBorder="1"/>
    <xf numFmtId="0" fontId="0" fillId="0" borderId="50" xfId="0" applyBorder="1"/>
    <xf numFmtId="0" fontId="10" fillId="0" borderId="34" xfId="0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6" fillId="3" borderId="44" xfId="0" applyNumberFormat="1" applyFont="1" applyFill="1" applyBorder="1" applyAlignment="1" applyProtection="1">
      <alignment horizontal="left" vertical="center"/>
      <protection hidden="1"/>
    </xf>
    <xf numFmtId="49" fontId="1" fillId="3" borderId="44" xfId="0" applyNumberFormat="1" applyFont="1" applyFill="1" applyBorder="1" applyAlignment="1" applyProtection="1">
      <alignment horizontal="left" vertical="center"/>
      <protection hidden="1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1" fillId="1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0" borderId="5" xfId="0" applyFill="1" applyBorder="1" applyAlignment="1">
      <alignment horizontal="center" vertical="center" textRotation="90" wrapText="1"/>
    </xf>
    <xf numFmtId="0" fontId="0" fillId="10" borderId="6" xfId="0" applyFill="1" applyBorder="1" applyAlignment="1">
      <alignment horizontal="center" vertical="center" textRotation="90" wrapText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18" xfId="0" applyNumberFormat="1" applyFont="1" applyBorder="1" applyAlignment="1" applyProtection="1">
      <alignment horizontal="center" vertical="center" textRotation="90" wrapText="1"/>
      <protection hidden="1"/>
    </xf>
    <xf numFmtId="1" fontId="1" fillId="4" borderId="7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5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9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" fontId="1" fillId="0" borderId="16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5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6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55" xfId="0" applyNumberFormat="1" applyFont="1" applyBorder="1" applyAlignment="1" applyProtection="1">
      <alignment horizontal="center" vertical="center"/>
      <protection hidden="1"/>
    </xf>
    <xf numFmtId="49" fontId="1" fillId="0" borderId="31" xfId="0" applyNumberFormat="1" applyFont="1" applyBorder="1" applyAlignment="1" applyProtection="1">
      <alignment horizontal="center" vertical="center"/>
      <protection hidden="1"/>
    </xf>
    <xf numFmtId="49" fontId="1" fillId="0" borderId="36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1" fontId="1" fillId="5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5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6" fillId="0" borderId="5" xfId="0" applyNumberFormat="1" applyFont="1" applyBorder="1" applyAlignment="1" applyProtection="1">
      <alignment horizontal="center" vertical="center" textRotation="90" wrapText="1"/>
      <protection hidden="1"/>
    </xf>
    <xf numFmtId="1" fontId="6" fillId="0" borderId="6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54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32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5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wrapText="1" shrinkToFit="1"/>
    </xf>
    <xf numFmtId="1" fontId="2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" fontId="2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" fontId="1" fillId="9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9" borderId="18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0" borderId="16" xfId="0" applyNumberFormat="1" applyFont="1" applyBorder="1" applyAlignment="1" applyProtection="1">
      <alignment horizontal="center" vertical="center" textRotation="90" wrapText="1" shrinkToFit="1"/>
      <protection hidden="1"/>
    </xf>
    <xf numFmtId="0" fontId="16" fillId="0" borderId="6" xfId="0" applyFont="1" applyBorder="1" applyAlignment="1">
      <alignment horizontal="center" vertical="center" textRotation="90" wrapText="1"/>
    </xf>
    <xf numFmtId="1" fontId="2" fillId="3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Копия Маркетинг-new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392906</xdr:colOff>
      <xdr:row>56</xdr:row>
      <xdr:rowOff>18502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65094" cy="9353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9</xdr:col>
      <xdr:colOff>206375</xdr:colOff>
      <xdr:row>42</xdr:row>
      <xdr:rowOff>47625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42" t="24767" r="34421" b="8978"/>
        <a:stretch/>
      </xdr:blipFill>
      <xdr:spPr>
        <a:xfrm>
          <a:off x="47625" y="47624"/>
          <a:ext cx="5588000" cy="6667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8;&#1091;&#1075;&#1083;&#1086;&#1074;&#1072;/Downloads/&#1053;&#1055;&#1054;,&#1057;&#1055;&#1054;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1" zoomScale="80" zoomScaleNormal="80" workbookViewId="0"/>
  </sheetViews>
  <sheetFormatPr defaultRowHeight="12.75" x14ac:dyDescent="0.2"/>
  <sheetData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AF41" sqref="AF41"/>
    </sheetView>
  </sheetViews>
  <sheetFormatPr defaultRowHeight="12.75" x14ac:dyDescent="0.2"/>
  <sheetData/>
  <pageMargins left="0.23622047244094491" right="0.23622047244094491" top="0.74803149606299213" bottom="0.74803149606299213" header="0.31496062992125984" footer="0.31496062992125984"/>
  <pageSetup paperSize="9" scale="11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81"/>
  <sheetViews>
    <sheetView topLeftCell="A6" zoomScale="70" zoomScaleNormal="70" workbookViewId="0">
      <selection activeCell="B6" sqref="B6:BB6"/>
    </sheetView>
  </sheetViews>
  <sheetFormatPr defaultRowHeight="12.75" x14ac:dyDescent="0.2"/>
  <cols>
    <col min="1" max="1" width="9.140625" style="183"/>
    <col min="2" max="2" width="4.140625" style="183" customWidth="1"/>
    <col min="3" max="38" width="3.28515625" style="183" customWidth="1"/>
    <col min="39" max="39" width="3" style="183" customWidth="1"/>
    <col min="40" max="53" width="3.28515625" style="183" customWidth="1"/>
    <col min="54" max="54" width="3.42578125" style="183" bestFit="1" customWidth="1"/>
    <col min="55" max="71" width="3.28515625" style="183" customWidth="1"/>
    <col min="72" max="257" width="9.140625" style="183"/>
    <col min="258" max="258" width="4.140625" style="183" customWidth="1"/>
    <col min="259" max="294" width="3.28515625" style="183" customWidth="1"/>
    <col min="295" max="295" width="3" style="183" customWidth="1"/>
    <col min="296" max="309" width="3.28515625" style="183" customWidth="1"/>
    <col min="310" max="310" width="3.42578125" style="183" bestFit="1" customWidth="1"/>
    <col min="311" max="327" width="3.28515625" style="183" customWidth="1"/>
    <col min="328" max="513" width="9.140625" style="183"/>
    <col min="514" max="514" width="4.140625" style="183" customWidth="1"/>
    <col min="515" max="550" width="3.28515625" style="183" customWidth="1"/>
    <col min="551" max="551" width="3" style="183" customWidth="1"/>
    <col min="552" max="565" width="3.28515625" style="183" customWidth="1"/>
    <col min="566" max="566" width="3.42578125" style="183" bestFit="1" customWidth="1"/>
    <col min="567" max="583" width="3.28515625" style="183" customWidth="1"/>
    <col min="584" max="769" width="9.140625" style="183"/>
    <col min="770" max="770" width="4.140625" style="183" customWidth="1"/>
    <col min="771" max="806" width="3.28515625" style="183" customWidth="1"/>
    <col min="807" max="807" width="3" style="183" customWidth="1"/>
    <col min="808" max="821" width="3.28515625" style="183" customWidth="1"/>
    <col min="822" max="822" width="3.42578125" style="183" bestFit="1" customWidth="1"/>
    <col min="823" max="839" width="3.28515625" style="183" customWidth="1"/>
    <col min="840" max="1025" width="9.140625" style="183"/>
    <col min="1026" max="1026" width="4.140625" style="183" customWidth="1"/>
    <col min="1027" max="1062" width="3.28515625" style="183" customWidth="1"/>
    <col min="1063" max="1063" width="3" style="183" customWidth="1"/>
    <col min="1064" max="1077" width="3.28515625" style="183" customWidth="1"/>
    <col min="1078" max="1078" width="3.42578125" style="183" bestFit="1" customWidth="1"/>
    <col min="1079" max="1095" width="3.28515625" style="183" customWidth="1"/>
    <col min="1096" max="1281" width="9.140625" style="183"/>
    <col min="1282" max="1282" width="4.140625" style="183" customWidth="1"/>
    <col min="1283" max="1318" width="3.28515625" style="183" customWidth="1"/>
    <col min="1319" max="1319" width="3" style="183" customWidth="1"/>
    <col min="1320" max="1333" width="3.28515625" style="183" customWidth="1"/>
    <col min="1334" max="1334" width="3.42578125" style="183" bestFit="1" customWidth="1"/>
    <col min="1335" max="1351" width="3.28515625" style="183" customWidth="1"/>
    <col min="1352" max="1537" width="9.140625" style="183"/>
    <col min="1538" max="1538" width="4.140625" style="183" customWidth="1"/>
    <col min="1539" max="1574" width="3.28515625" style="183" customWidth="1"/>
    <col min="1575" max="1575" width="3" style="183" customWidth="1"/>
    <col min="1576" max="1589" width="3.28515625" style="183" customWidth="1"/>
    <col min="1590" max="1590" width="3.42578125" style="183" bestFit="1" customWidth="1"/>
    <col min="1591" max="1607" width="3.28515625" style="183" customWidth="1"/>
    <col min="1608" max="1793" width="9.140625" style="183"/>
    <col min="1794" max="1794" width="4.140625" style="183" customWidth="1"/>
    <col min="1795" max="1830" width="3.28515625" style="183" customWidth="1"/>
    <col min="1831" max="1831" width="3" style="183" customWidth="1"/>
    <col min="1832" max="1845" width="3.28515625" style="183" customWidth="1"/>
    <col min="1846" max="1846" width="3.42578125" style="183" bestFit="1" customWidth="1"/>
    <col min="1847" max="1863" width="3.28515625" style="183" customWidth="1"/>
    <col min="1864" max="2049" width="9.140625" style="183"/>
    <col min="2050" max="2050" width="4.140625" style="183" customWidth="1"/>
    <col min="2051" max="2086" width="3.28515625" style="183" customWidth="1"/>
    <col min="2087" max="2087" width="3" style="183" customWidth="1"/>
    <col min="2088" max="2101" width="3.28515625" style="183" customWidth="1"/>
    <col min="2102" max="2102" width="3.42578125" style="183" bestFit="1" customWidth="1"/>
    <col min="2103" max="2119" width="3.28515625" style="183" customWidth="1"/>
    <col min="2120" max="2305" width="9.140625" style="183"/>
    <col min="2306" max="2306" width="4.140625" style="183" customWidth="1"/>
    <col min="2307" max="2342" width="3.28515625" style="183" customWidth="1"/>
    <col min="2343" max="2343" width="3" style="183" customWidth="1"/>
    <col min="2344" max="2357" width="3.28515625" style="183" customWidth="1"/>
    <col min="2358" max="2358" width="3.42578125" style="183" bestFit="1" customWidth="1"/>
    <col min="2359" max="2375" width="3.28515625" style="183" customWidth="1"/>
    <col min="2376" max="2561" width="9.140625" style="183"/>
    <col min="2562" max="2562" width="4.140625" style="183" customWidth="1"/>
    <col min="2563" max="2598" width="3.28515625" style="183" customWidth="1"/>
    <col min="2599" max="2599" width="3" style="183" customWidth="1"/>
    <col min="2600" max="2613" width="3.28515625" style="183" customWidth="1"/>
    <col min="2614" max="2614" width="3.42578125" style="183" bestFit="1" customWidth="1"/>
    <col min="2615" max="2631" width="3.28515625" style="183" customWidth="1"/>
    <col min="2632" max="2817" width="9.140625" style="183"/>
    <col min="2818" max="2818" width="4.140625" style="183" customWidth="1"/>
    <col min="2819" max="2854" width="3.28515625" style="183" customWidth="1"/>
    <col min="2855" max="2855" width="3" style="183" customWidth="1"/>
    <col min="2856" max="2869" width="3.28515625" style="183" customWidth="1"/>
    <col min="2870" max="2870" width="3.42578125" style="183" bestFit="1" customWidth="1"/>
    <col min="2871" max="2887" width="3.28515625" style="183" customWidth="1"/>
    <col min="2888" max="3073" width="9.140625" style="183"/>
    <col min="3074" max="3074" width="4.140625" style="183" customWidth="1"/>
    <col min="3075" max="3110" width="3.28515625" style="183" customWidth="1"/>
    <col min="3111" max="3111" width="3" style="183" customWidth="1"/>
    <col min="3112" max="3125" width="3.28515625" style="183" customWidth="1"/>
    <col min="3126" max="3126" width="3.42578125" style="183" bestFit="1" customWidth="1"/>
    <col min="3127" max="3143" width="3.28515625" style="183" customWidth="1"/>
    <col min="3144" max="3329" width="9.140625" style="183"/>
    <col min="3330" max="3330" width="4.140625" style="183" customWidth="1"/>
    <col min="3331" max="3366" width="3.28515625" style="183" customWidth="1"/>
    <col min="3367" max="3367" width="3" style="183" customWidth="1"/>
    <col min="3368" max="3381" width="3.28515625" style="183" customWidth="1"/>
    <col min="3382" max="3382" width="3.42578125" style="183" bestFit="1" customWidth="1"/>
    <col min="3383" max="3399" width="3.28515625" style="183" customWidth="1"/>
    <col min="3400" max="3585" width="9.140625" style="183"/>
    <col min="3586" max="3586" width="4.140625" style="183" customWidth="1"/>
    <col min="3587" max="3622" width="3.28515625" style="183" customWidth="1"/>
    <col min="3623" max="3623" width="3" style="183" customWidth="1"/>
    <col min="3624" max="3637" width="3.28515625" style="183" customWidth="1"/>
    <col min="3638" max="3638" width="3.42578125" style="183" bestFit="1" customWidth="1"/>
    <col min="3639" max="3655" width="3.28515625" style="183" customWidth="1"/>
    <col min="3656" max="3841" width="9.140625" style="183"/>
    <col min="3842" max="3842" width="4.140625" style="183" customWidth="1"/>
    <col min="3843" max="3878" width="3.28515625" style="183" customWidth="1"/>
    <col min="3879" max="3879" width="3" style="183" customWidth="1"/>
    <col min="3880" max="3893" width="3.28515625" style="183" customWidth="1"/>
    <col min="3894" max="3894" width="3.42578125" style="183" bestFit="1" customWidth="1"/>
    <col min="3895" max="3911" width="3.28515625" style="183" customWidth="1"/>
    <col min="3912" max="4097" width="9.140625" style="183"/>
    <col min="4098" max="4098" width="4.140625" style="183" customWidth="1"/>
    <col min="4099" max="4134" width="3.28515625" style="183" customWidth="1"/>
    <col min="4135" max="4135" width="3" style="183" customWidth="1"/>
    <col min="4136" max="4149" width="3.28515625" style="183" customWidth="1"/>
    <col min="4150" max="4150" width="3.42578125" style="183" bestFit="1" customWidth="1"/>
    <col min="4151" max="4167" width="3.28515625" style="183" customWidth="1"/>
    <col min="4168" max="4353" width="9.140625" style="183"/>
    <col min="4354" max="4354" width="4.140625" style="183" customWidth="1"/>
    <col min="4355" max="4390" width="3.28515625" style="183" customWidth="1"/>
    <col min="4391" max="4391" width="3" style="183" customWidth="1"/>
    <col min="4392" max="4405" width="3.28515625" style="183" customWidth="1"/>
    <col min="4406" max="4406" width="3.42578125" style="183" bestFit="1" customWidth="1"/>
    <col min="4407" max="4423" width="3.28515625" style="183" customWidth="1"/>
    <col min="4424" max="4609" width="9.140625" style="183"/>
    <col min="4610" max="4610" width="4.140625" style="183" customWidth="1"/>
    <col min="4611" max="4646" width="3.28515625" style="183" customWidth="1"/>
    <col min="4647" max="4647" width="3" style="183" customWidth="1"/>
    <col min="4648" max="4661" width="3.28515625" style="183" customWidth="1"/>
    <col min="4662" max="4662" width="3.42578125" style="183" bestFit="1" customWidth="1"/>
    <col min="4663" max="4679" width="3.28515625" style="183" customWidth="1"/>
    <col min="4680" max="4865" width="9.140625" style="183"/>
    <col min="4866" max="4866" width="4.140625" style="183" customWidth="1"/>
    <col min="4867" max="4902" width="3.28515625" style="183" customWidth="1"/>
    <col min="4903" max="4903" width="3" style="183" customWidth="1"/>
    <col min="4904" max="4917" width="3.28515625" style="183" customWidth="1"/>
    <col min="4918" max="4918" width="3.42578125" style="183" bestFit="1" customWidth="1"/>
    <col min="4919" max="4935" width="3.28515625" style="183" customWidth="1"/>
    <col min="4936" max="5121" width="9.140625" style="183"/>
    <col min="5122" max="5122" width="4.140625" style="183" customWidth="1"/>
    <col min="5123" max="5158" width="3.28515625" style="183" customWidth="1"/>
    <col min="5159" max="5159" width="3" style="183" customWidth="1"/>
    <col min="5160" max="5173" width="3.28515625" style="183" customWidth="1"/>
    <col min="5174" max="5174" width="3.42578125" style="183" bestFit="1" customWidth="1"/>
    <col min="5175" max="5191" width="3.28515625" style="183" customWidth="1"/>
    <col min="5192" max="5377" width="9.140625" style="183"/>
    <col min="5378" max="5378" width="4.140625" style="183" customWidth="1"/>
    <col min="5379" max="5414" width="3.28515625" style="183" customWidth="1"/>
    <col min="5415" max="5415" width="3" style="183" customWidth="1"/>
    <col min="5416" max="5429" width="3.28515625" style="183" customWidth="1"/>
    <col min="5430" max="5430" width="3.42578125" style="183" bestFit="1" customWidth="1"/>
    <col min="5431" max="5447" width="3.28515625" style="183" customWidth="1"/>
    <col min="5448" max="5633" width="9.140625" style="183"/>
    <col min="5634" max="5634" width="4.140625" style="183" customWidth="1"/>
    <col min="5635" max="5670" width="3.28515625" style="183" customWidth="1"/>
    <col min="5671" max="5671" width="3" style="183" customWidth="1"/>
    <col min="5672" max="5685" width="3.28515625" style="183" customWidth="1"/>
    <col min="5686" max="5686" width="3.42578125" style="183" bestFit="1" customWidth="1"/>
    <col min="5687" max="5703" width="3.28515625" style="183" customWidth="1"/>
    <col min="5704" max="5889" width="9.140625" style="183"/>
    <col min="5890" max="5890" width="4.140625" style="183" customWidth="1"/>
    <col min="5891" max="5926" width="3.28515625" style="183" customWidth="1"/>
    <col min="5927" max="5927" width="3" style="183" customWidth="1"/>
    <col min="5928" max="5941" width="3.28515625" style="183" customWidth="1"/>
    <col min="5942" max="5942" width="3.42578125" style="183" bestFit="1" customWidth="1"/>
    <col min="5943" max="5959" width="3.28515625" style="183" customWidth="1"/>
    <col min="5960" max="6145" width="9.140625" style="183"/>
    <col min="6146" max="6146" width="4.140625" style="183" customWidth="1"/>
    <col min="6147" max="6182" width="3.28515625" style="183" customWidth="1"/>
    <col min="6183" max="6183" width="3" style="183" customWidth="1"/>
    <col min="6184" max="6197" width="3.28515625" style="183" customWidth="1"/>
    <col min="6198" max="6198" width="3.42578125" style="183" bestFit="1" customWidth="1"/>
    <col min="6199" max="6215" width="3.28515625" style="183" customWidth="1"/>
    <col min="6216" max="6401" width="9.140625" style="183"/>
    <col min="6402" max="6402" width="4.140625" style="183" customWidth="1"/>
    <col min="6403" max="6438" width="3.28515625" style="183" customWidth="1"/>
    <col min="6439" max="6439" width="3" style="183" customWidth="1"/>
    <col min="6440" max="6453" width="3.28515625" style="183" customWidth="1"/>
    <col min="6454" max="6454" width="3.42578125" style="183" bestFit="1" customWidth="1"/>
    <col min="6455" max="6471" width="3.28515625" style="183" customWidth="1"/>
    <col min="6472" max="6657" width="9.140625" style="183"/>
    <col min="6658" max="6658" width="4.140625" style="183" customWidth="1"/>
    <col min="6659" max="6694" width="3.28515625" style="183" customWidth="1"/>
    <col min="6695" max="6695" width="3" style="183" customWidth="1"/>
    <col min="6696" max="6709" width="3.28515625" style="183" customWidth="1"/>
    <col min="6710" max="6710" width="3.42578125" style="183" bestFit="1" customWidth="1"/>
    <col min="6711" max="6727" width="3.28515625" style="183" customWidth="1"/>
    <col min="6728" max="6913" width="9.140625" style="183"/>
    <col min="6914" max="6914" width="4.140625" style="183" customWidth="1"/>
    <col min="6915" max="6950" width="3.28515625" style="183" customWidth="1"/>
    <col min="6951" max="6951" width="3" style="183" customWidth="1"/>
    <col min="6952" max="6965" width="3.28515625" style="183" customWidth="1"/>
    <col min="6966" max="6966" width="3.42578125" style="183" bestFit="1" customWidth="1"/>
    <col min="6967" max="6983" width="3.28515625" style="183" customWidth="1"/>
    <col min="6984" max="7169" width="9.140625" style="183"/>
    <col min="7170" max="7170" width="4.140625" style="183" customWidth="1"/>
    <col min="7171" max="7206" width="3.28515625" style="183" customWidth="1"/>
    <col min="7207" max="7207" width="3" style="183" customWidth="1"/>
    <col min="7208" max="7221" width="3.28515625" style="183" customWidth="1"/>
    <col min="7222" max="7222" width="3.42578125" style="183" bestFit="1" customWidth="1"/>
    <col min="7223" max="7239" width="3.28515625" style="183" customWidth="1"/>
    <col min="7240" max="7425" width="9.140625" style="183"/>
    <col min="7426" max="7426" width="4.140625" style="183" customWidth="1"/>
    <col min="7427" max="7462" width="3.28515625" style="183" customWidth="1"/>
    <col min="7463" max="7463" width="3" style="183" customWidth="1"/>
    <col min="7464" max="7477" width="3.28515625" style="183" customWidth="1"/>
    <col min="7478" max="7478" width="3.42578125" style="183" bestFit="1" customWidth="1"/>
    <col min="7479" max="7495" width="3.28515625" style="183" customWidth="1"/>
    <col min="7496" max="7681" width="9.140625" style="183"/>
    <col min="7682" max="7682" width="4.140625" style="183" customWidth="1"/>
    <col min="7683" max="7718" width="3.28515625" style="183" customWidth="1"/>
    <col min="7719" max="7719" width="3" style="183" customWidth="1"/>
    <col min="7720" max="7733" width="3.28515625" style="183" customWidth="1"/>
    <col min="7734" max="7734" width="3.42578125" style="183" bestFit="1" customWidth="1"/>
    <col min="7735" max="7751" width="3.28515625" style="183" customWidth="1"/>
    <col min="7752" max="7937" width="9.140625" style="183"/>
    <col min="7938" max="7938" width="4.140625" style="183" customWidth="1"/>
    <col min="7939" max="7974" width="3.28515625" style="183" customWidth="1"/>
    <col min="7975" max="7975" width="3" style="183" customWidth="1"/>
    <col min="7976" max="7989" width="3.28515625" style="183" customWidth="1"/>
    <col min="7990" max="7990" width="3.42578125" style="183" bestFit="1" customWidth="1"/>
    <col min="7991" max="8007" width="3.28515625" style="183" customWidth="1"/>
    <col min="8008" max="8193" width="9.140625" style="183"/>
    <col min="8194" max="8194" width="4.140625" style="183" customWidth="1"/>
    <col min="8195" max="8230" width="3.28515625" style="183" customWidth="1"/>
    <col min="8231" max="8231" width="3" style="183" customWidth="1"/>
    <col min="8232" max="8245" width="3.28515625" style="183" customWidth="1"/>
    <col min="8246" max="8246" width="3.42578125" style="183" bestFit="1" customWidth="1"/>
    <col min="8247" max="8263" width="3.28515625" style="183" customWidth="1"/>
    <col min="8264" max="8449" width="9.140625" style="183"/>
    <col min="8450" max="8450" width="4.140625" style="183" customWidth="1"/>
    <col min="8451" max="8486" width="3.28515625" style="183" customWidth="1"/>
    <col min="8487" max="8487" width="3" style="183" customWidth="1"/>
    <col min="8488" max="8501" width="3.28515625" style="183" customWidth="1"/>
    <col min="8502" max="8502" width="3.42578125" style="183" bestFit="1" customWidth="1"/>
    <col min="8503" max="8519" width="3.28515625" style="183" customWidth="1"/>
    <col min="8520" max="8705" width="9.140625" style="183"/>
    <col min="8706" max="8706" width="4.140625" style="183" customWidth="1"/>
    <col min="8707" max="8742" width="3.28515625" style="183" customWidth="1"/>
    <col min="8743" max="8743" width="3" style="183" customWidth="1"/>
    <col min="8744" max="8757" width="3.28515625" style="183" customWidth="1"/>
    <col min="8758" max="8758" width="3.42578125" style="183" bestFit="1" customWidth="1"/>
    <col min="8759" max="8775" width="3.28515625" style="183" customWidth="1"/>
    <col min="8776" max="8961" width="9.140625" style="183"/>
    <col min="8962" max="8962" width="4.140625" style="183" customWidth="1"/>
    <col min="8963" max="8998" width="3.28515625" style="183" customWidth="1"/>
    <col min="8999" max="8999" width="3" style="183" customWidth="1"/>
    <col min="9000" max="9013" width="3.28515625" style="183" customWidth="1"/>
    <col min="9014" max="9014" width="3.42578125" style="183" bestFit="1" customWidth="1"/>
    <col min="9015" max="9031" width="3.28515625" style="183" customWidth="1"/>
    <col min="9032" max="9217" width="9.140625" style="183"/>
    <col min="9218" max="9218" width="4.140625" style="183" customWidth="1"/>
    <col min="9219" max="9254" width="3.28515625" style="183" customWidth="1"/>
    <col min="9255" max="9255" width="3" style="183" customWidth="1"/>
    <col min="9256" max="9269" width="3.28515625" style="183" customWidth="1"/>
    <col min="9270" max="9270" width="3.42578125" style="183" bestFit="1" customWidth="1"/>
    <col min="9271" max="9287" width="3.28515625" style="183" customWidth="1"/>
    <col min="9288" max="9473" width="9.140625" style="183"/>
    <col min="9474" max="9474" width="4.140625" style="183" customWidth="1"/>
    <col min="9475" max="9510" width="3.28515625" style="183" customWidth="1"/>
    <col min="9511" max="9511" width="3" style="183" customWidth="1"/>
    <col min="9512" max="9525" width="3.28515625" style="183" customWidth="1"/>
    <col min="9526" max="9526" width="3.42578125" style="183" bestFit="1" customWidth="1"/>
    <col min="9527" max="9543" width="3.28515625" style="183" customWidth="1"/>
    <col min="9544" max="9729" width="9.140625" style="183"/>
    <col min="9730" max="9730" width="4.140625" style="183" customWidth="1"/>
    <col min="9731" max="9766" width="3.28515625" style="183" customWidth="1"/>
    <col min="9767" max="9767" width="3" style="183" customWidth="1"/>
    <col min="9768" max="9781" width="3.28515625" style="183" customWidth="1"/>
    <col min="9782" max="9782" width="3.42578125" style="183" bestFit="1" customWidth="1"/>
    <col min="9783" max="9799" width="3.28515625" style="183" customWidth="1"/>
    <col min="9800" max="9985" width="9.140625" style="183"/>
    <col min="9986" max="9986" width="4.140625" style="183" customWidth="1"/>
    <col min="9987" max="10022" width="3.28515625" style="183" customWidth="1"/>
    <col min="10023" max="10023" width="3" style="183" customWidth="1"/>
    <col min="10024" max="10037" width="3.28515625" style="183" customWidth="1"/>
    <col min="10038" max="10038" width="3.42578125" style="183" bestFit="1" customWidth="1"/>
    <col min="10039" max="10055" width="3.28515625" style="183" customWidth="1"/>
    <col min="10056" max="10241" width="9.140625" style="183"/>
    <col min="10242" max="10242" width="4.140625" style="183" customWidth="1"/>
    <col min="10243" max="10278" width="3.28515625" style="183" customWidth="1"/>
    <col min="10279" max="10279" width="3" style="183" customWidth="1"/>
    <col min="10280" max="10293" width="3.28515625" style="183" customWidth="1"/>
    <col min="10294" max="10294" width="3.42578125" style="183" bestFit="1" customWidth="1"/>
    <col min="10295" max="10311" width="3.28515625" style="183" customWidth="1"/>
    <col min="10312" max="10497" width="9.140625" style="183"/>
    <col min="10498" max="10498" width="4.140625" style="183" customWidth="1"/>
    <col min="10499" max="10534" width="3.28515625" style="183" customWidth="1"/>
    <col min="10535" max="10535" width="3" style="183" customWidth="1"/>
    <col min="10536" max="10549" width="3.28515625" style="183" customWidth="1"/>
    <col min="10550" max="10550" width="3.42578125" style="183" bestFit="1" customWidth="1"/>
    <col min="10551" max="10567" width="3.28515625" style="183" customWidth="1"/>
    <col min="10568" max="10753" width="9.140625" style="183"/>
    <col min="10754" max="10754" width="4.140625" style="183" customWidth="1"/>
    <col min="10755" max="10790" width="3.28515625" style="183" customWidth="1"/>
    <col min="10791" max="10791" width="3" style="183" customWidth="1"/>
    <col min="10792" max="10805" width="3.28515625" style="183" customWidth="1"/>
    <col min="10806" max="10806" width="3.42578125" style="183" bestFit="1" customWidth="1"/>
    <col min="10807" max="10823" width="3.28515625" style="183" customWidth="1"/>
    <col min="10824" max="11009" width="9.140625" style="183"/>
    <col min="11010" max="11010" width="4.140625" style="183" customWidth="1"/>
    <col min="11011" max="11046" width="3.28515625" style="183" customWidth="1"/>
    <col min="11047" max="11047" width="3" style="183" customWidth="1"/>
    <col min="11048" max="11061" width="3.28515625" style="183" customWidth="1"/>
    <col min="11062" max="11062" width="3.42578125" style="183" bestFit="1" customWidth="1"/>
    <col min="11063" max="11079" width="3.28515625" style="183" customWidth="1"/>
    <col min="11080" max="11265" width="9.140625" style="183"/>
    <col min="11266" max="11266" width="4.140625" style="183" customWidth="1"/>
    <col min="11267" max="11302" width="3.28515625" style="183" customWidth="1"/>
    <col min="11303" max="11303" width="3" style="183" customWidth="1"/>
    <col min="11304" max="11317" width="3.28515625" style="183" customWidth="1"/>
    <col min="11318" max="11318" width="3.42578125" style="183" bestFit="1" customWidth="1"/>
    <col min="11319" max="11335" width="3.28515625" style="183" customWidth="1"/>
    <col min="11336" max="11521" width="9.140625" style="183"/>
    <col min="11522" max="11522" width="4.140625" style="183" customWidth="1"/>
    <col min="11523" max="11558" width="3.28515625" style="183" customWidth="1"/>
    <col min="11559" max="11559" width="3" style="183" customWidth="1"/>
    <col min="11560" max="11573" width="3.28515625" style="183" customWidth="1"/>
    <col min="11574" max="11574" width="3.42578125" style="183" bestFit="1" customWidth="1"/>
    <col min="11575" max="11591" width="3.28515625" style="183" customWidth="1"/>
    <col min="11592" max="11777" width="9.140625" style="183"/>
    <col min="11778" max="11778" width="4.140625" style="183" customWidth="1"/>
    <col min="11779" max="11814" width="3.28515625" style="183" customWidth="1"/>
    <col min="11815" max="11815" width="3" style="183" customWidth="1"/>
    <col min="11816" max="11829" width="3.28515625" style="183" customWidth="1"/>
    <col min="11830" max="11830" width="3.42578125" style="183" bestFit="1" customWidth="1"/>
    <col min="11831" max="11847" width="3.28515625" style="183" customWidth="1"/>
    <col min="11848" max="12033" width="9.140625" style="183"/>
    <col min="12034" max="12034" width="4.140625" style="183" customWidth="1"/>
    <col min="12035" max="12070" width="3.28515625" style="183" customWidth="1"/>
    <col min="12071" max="12071" width="3" style="183" customWidth="1"/>
    <col min="12072" max="12085" width="3.28515625" style="183" customWidth="1"/>
    <col min="12086" max="12086" width="3.42578125" style="183" bestFit="1" customWidth="1"/>
    <col min="12087" max="12103" width="3.28515625" style="183" customWidth="1"/>
    <col min="12104" max="12289" width="9.140625" style="183"/>
    <col min="12290" max="12290" width="4.140625" style="183" customWidth="1"/>
    <col min="12291" max="12326" width="3.28515625" style="183" customWidth="1"/>
    <col min="12327" max="12327" width="3" style="183" customWidth="1"/>
    <col min="12328" max="12341" width="3.28515625" style="183" customWidth="1"/>
    <col min="12342" max="12342" width="3.42578125" style="183" bestFit="1" customWidth="1"/>
    <col min="12343" max="12359" width="3.28515625" style="183" customWidth="1"/>
    <col min="12360" max="12545" width="9.140625" style="183"/>
    <col min="12546" max="12546" width="4.140625" style="183" customWidth="1"/>
    <col min="12547" max="12582" width="3.28515625" style="183" customWidth="1"/>
    <col min="12583" max="12583" width="3" style="183" customWidth="1"/>
    <col min="12584" max="12597" width="3.28515625" style="183" customWidth="1"/>
    <col min="12598" max="12598" width="3.42578125" style="183" bestFit="1" customWidth="1"/>
    <col min="12599" max="12615" width="3.28515625" style="183" customWidth="1"/>
    <col min="12616" max="12801" width="9.140625" style="183"/>
    <col min="12802" max="12802" width="4.140625" style="183" customWidth="1"/>
    <col min="12803" max="12838" width="3.28515625" style="183" customWidth="1"/>
    <col min="12839" max="12839" width="3" style="183" customWidth="1"/>
    <col min="12840" max="12853" width="3.28515625" style="183" customWidth="1"/>
    <col min="12854" max="12854" width="3.42578125" style="183" bestFit="1" customWidth="1"/>
    <col min="12855" max="12871" width="3.28515625" style="183" customWidth="1"/>
    <col min="12872" max="13057" width="9.140625" style="183"/>
    <col min="13058" max="13058" width="4.140625" style="183" customWidth="1"/>
    <col min="13059" max="13094" width="3.28515625" style="183" customWidth="1"/>
    <col min="13095" max="13095" width="3" style="183" customWidth="1"/>
    <col min="13096" max="13109" width="3.28515625" style="183" customWidth="1"/>
    <col min="13110" max="13110" width="3.42578125" style="183" bestFit="1" customWidth="1"/>
    <col min="13111" max="13127" width="3.28515625" style="183" customWidth="1"/>
    <col min="13128" max="13313" width="9.140625" style="183"/>
    <col min="13314" max="13314" width="4.140625" style="183" customWidth="1"/>
    <col min="13315" max="13350" width="3.28515625" style="183" customWidth="1"/>
    <col min="13351" max="13351" width="3" style="183" customWidth="1"/>
    <col min="13352" max="13365" width="3.28515625" style="183" customWidth="1"/>
    <col min="13366" max="13366" width="3.42578125" style="183" bestFit="1" customWidth="1"/>
    <col min="13367" max="13383" width="3.28515625" style="183" customWidth="1"/>
    <col min="13384" max="13569" width="9.140625" style="183"/>
    <col min="13570" max="13570" width="4.140625" style="183" customWidth="1"/>
    <col min="13571" max="13606" width="3.28515625" style="183" customWidth="1"/>
    <col min="13607" max="13607" width="3" style="183" customWidth="1"/>
    <col min="13608" max="13621" width="3.28515625" style="183" customWidth="1"/>
    <col min="13622" max="13622" width="3.42578125" style="183" bestFit="1" customWidth="1"/>
    <col min="13623" max="13639" width="3.28515625" style="183" customWidth="1"/>
    <col min="13640" max="13825" width="9.140625" style="183"/>
    <col min="13826" max="13826" width="4.140625" style="183" customWidth="1"/>
    <col min="13827" max="13862" width="3.28515625" style="183" customWidth="1"/>
    <col min="13863" max="13863" width="3" style="183" customWidth="1"/>
    <col min="13864" max="13877" width="3.28515625" style="183" customWidth="1"/>
    <col min="13878" max="13878" width="3.42578125" style="183" bestFit="1" customWidth="1"/>
    <col min="13879" max="13895" width="3.28515625" style="183" customWidth="1"/>
    <col min="13896" max="14081" width="9.140625" style="183"/>
    <col min="14082" max="14082" width="4.140625" style="183" customWidth="1"/>
    <col min="14083" max="14118" width="3.28515625" style="183" customWidth="1"/>
    <col min="14119" max="14119" width="3" style="183" customWidth="1"/>
    <col min="14120" max="14133" width="3.28515625" style="183" customWidth="1"/>
    <col min="14134" max="14134" width="3.42578125" style="183" bestFit="1" customWidth="1"/>
    <col min="14135" max="14151" width="3.28515625" style="183" customWidth="1"/>
    <col min="14152" max="14337" width="9.140625" style="183"/>
    <col min="14338" max="14338" width="4.140625" style="183" customWidth="1"/>
    <col min="14339" max="14374" width="3.28515625" style="183" customWidth="1"/>
    <col min="14375" max="14375" width="3" style="183" customWidth="1"/>
    <col min="14376" max="14389" width="3.28515625" style="183" customWidth="1"/>
    <col min="14390" max="14390" width="3.42578125" style="183" bestFit="1" customWidth="1"/>
    <col min="14391" max="14407" width="3.28515625" style="183" customWidth="1"/>
    <col min="14408" max="14593" width="9.140625" style="183"/>
    <col min="14594" max="14594" width="4.140625" style="183" customWidth="1"/>
    <col min="14595" max="14630" width="3.28515625" style="183" customWidth="1"/>
    <col min="14631" max="14631" width="3" style="183" customWidth="1"/>
    <col min="14632" max="14645" width="3.28515625" style="183" customWidth="1"/>
    <col min="14646" max="14646" width="3.42578125" style="183" bestFit="1" customWidth="1"/>
    <col min="14647" max="14663" width="3.28515625" style="183" customWidth="1"/>
    <col min="14664" max="14849" width="9.140625" style="183"/>
    <col min="14850" max="14850" width="4.140625" style="183" customWidth="1"/>
    <col min="14851" max="14886" width="3.28515625" style="183" customWidth="1"/>
    <col min="14887" max="14887" width="3" style="183" customWidth="1"/>
    <col min="14888" max="14901" width="3.28515625" style="183" customWidth="1"/>
    <col min="14902" max="14902" width="3.42578125" style="183" bestFit="1" customWidth="1"/>
    <col min="14903" max="14919" width="3.28515625" style="183" customWidth="1"/>
    <col min="14920" max="15105" width="9.140625" style="183"/>
    <col min="15106" max="15106" width="4.140625" style="183" customWidth="1"/>
    <col min="15107" max="15142" width="3.28515625" style="183" customWidth="1"/>
    <col min="15143" max="15143" width="3" style="183" customWidth="1"/>
    <col min="15144" max="15157" width="3.28515625" style="183" customWidth="1"/>
    <col min="15158" max="15158" width="3.42578125" style="183" bestFit="1" customWidth="1"/>
    <col min="15159" max="15175" width="3.28515625" style="183" customWidth="1"/>
    <col min="15176" max="15361" width="9.140625" style="183"/>
    <col min="15362" max="15362" width="4.140625" style="183" customWidth="1"/>
    <col min="15363" max="15398" width="3.28515625" style="183" customWidth="1"/>
    <col min="15399" max="15399" width="3" style="183" customWidth="1"/>
    <col min="15400" max="15413" width="3.28515625" style="183" customWidth="1"/>
    <col min="15414" max="15414" width="3.42578125" style="183" bestFit="1" customWidth="1"/>
    <col min="15415" max="15431" width="3.28515625" style="183" customWidth="1"/>
    <col min="15432" max="15617" width="9.140625" style="183"/>
    <col min="15618" max="15618" width="4.140625" style="183" customWidth="1"/>
    <col min="15619" max="15654" width="3.28515625" style="183" customWidth="1"/>
    <col min="15655" max="15655" width="3" style="183" customWidth="1"/>
    <col min="15656" max="15669" width="3.28515625" style="183" customWidth="1"/>
    <col min="15670" max="15670" width="3.42578125" style="183" bestFit="1" customWidth="1"/>
    <col min="15671" max="15687" width="3.28515625" style="183" customWidth="1"/>
    <col min="15688" max="15873" width="9.140625" style="183"/>
    <col min="15874" max="15874" width="4.140625" style="183" customWidth="1"/>
    <col min="15875" max="15910" width="3.28515625" style="183" customWidth="1"/>
    <col min="15911" max="15911" width="3" style="183" customWidth="1"/>
    <col min="15912" max="15925" width="3.28515625" style="183" customWidth="1"/>
    <col min="15926" max="15926" width="3.42578125" style="183" bestFit="1" customWidth="1"/>
    <col min="15927" max="15943" width="3.28515625" style="183" customWidth="1"/>
    <col min="15944" max="16129" width="9.140625" style="183"/>
    <col min="16130" max="16130" width="4.140625" style="183" customWidth="1"/>
    <col min="16131" max="16166" width="3.28515625" style="183" customWidth="1"/>
    <col min="16167" max="16167" width="3" style="183" customWidth="1"/>
    <col min="16168" max="16181" width="3.28515625" style="183" customWidth="1"/>
    <col min="16182" max="16182" width="3.42578125" style="183" bestFit="1" customWidth="1"/>
    <col min="16183" max="16199" width="3.28515625" style="183" customWidth="1"/>
    <col min="16200" max="16384" width="9.140625" style="183"/>
  </cols>
  <sheetData>
    <row r="1" spans="2:71" ht="15.75" x14ac:dyDescent="0.25">
      <c r="AQ1" s="184"/>
      <c r="AR1" s="184"/>
      <c r="AS1" s="184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</row>
    <row r="2" spans="2:71" ht="12.75" customHeight="1" x14ac:dyDescent="0.3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186"/>
      <c r="BD2" s="186"/>
      <c r="BE2" s="186"/>
      <c r="BF2" s="186"/>
      <c r="BG2" s="187"/>
      <c r="BH2" s="187"/>
      <c r="BI2" s="187"/>
      <c r="BJ2" s="187"/>
      <c r="BK2" s="187"/>
      <c r="BL2" s="187"/>
      <c r="BM2" s="187"/>
      <c r="BN2" s="187"/>
      <c r="BO2" s="187"/>
    </row>
    <row r="3" spans="2:71" ht="15" customHeight="1" x14ac:dyDescent="0.3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186"/>
      <c r="BD3" s="186"/>
      <c r="BE3" s="186"/>
      <c r="BF3" s="186"/>
      <c r="BG3" s="187"/>
      <c r="BH3" s="187"/>
      <c r="BI3" s="187"/>
      <c r="BJ3" s="187"/>
      <c r="BK3" s="187"/>
      <c r="BL3" s="187"/>
      <c r="BM3" s="187"/>
      <c r="BN3" s="187"/>
      <c r="BO3" s="187"/>
    </row>
    <row r="4" spans="2:71" ht="15" customHeight="1" x14ac:dyDescent="0.3"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186"/>
      <c r="BD4" s="186"/>
      <c r="BE4" s="186"/>
      <c r="BF4" s="186"/>
      <c r="BG4" s="187"/>
      <c r="BH4" s="187"/>
      <c r="BI4" s="187"/>
      <c r="BJ4" s="187"/>
      <c r="BK4" s="187"/>
      <c r="BL4" s="187"/>
      <c r="BM4" s="187"/>
      <c r="BN4" s="187"/>
      <c r="BO4" s="187"/>
    </row>
    <row r="5" spans="2:71" ht="12.75" customHeight="1" x14ac:dyDescent="0.2"/>
    <row r="6" spans="2:71" ht="20.25" customHeight="1" x14ac:dyDescent="0.4">
      <c r="B6" s="250" t="s">
        <v>187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9"/>
      <c r="BN6" s="189"/>
      <c r="BO6" s="189"/>
      <c r="BP6" s="189"/>
      <c r="BQ6" s="189"/>
      <c r="BR6" s="189"/>
      <c r="BS6" s="189"/>
    </row>
    <row r="7" spans="2:71" ht="16.5" customHeight="1" thickBot="1" x14ac:dyDescent="0.35"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2"/>
      <c r="BN7" s="192"/>
      <c r="BO7" s="192"/>
      <c r="BP7" s="192"/>
      <c r="BQ7" s="192"/>
      <c r="BR7" s="192"/>
      <c r="BS7" s="192"/>
    </row>
    <row r="8" spans="2:71" ht="18.75" customHeight="1" thickTop="1" x14ac:dyDescent="0.25">
      <c r="B8" s="251" t="s">
        <v>188</v>
      </c>
      <c r="C8" s="248" t="s">
        <v>189</v>
      </c>
      <c r="D8" s="248"/>
      <c r="E8" s="248"/>
      <c r="F8" s="248"/>
      <c r="G8" s="248"/>
      <c r="H8" s="248" t="s">
        <v>190</v>
      </c>
      <c r="I8" s="248"/>
      <c r="J8" s="248"/>
      <c r="K8" s="248"/>
      <c r="L8" s="248" t="s">
        <v>191</v>
      </c>
      <c r="M8" s="248"/>
      <c r="N8" s="248"/>
      <c r="O8" s="248"/>
      <c r="P8" s="248" t="s">
        <v>192</v>
      </c>
      <c r="Q8" s="248"/>
      <c r="R8" s="248"/>
      <c r="S8" s="248"/>
      <c r="T8" s="248"/>
      <c r="U8" s="248" t="s">
        <v>193</v>
      </c>
      <c r="V8" s="248"/>
      <c r="W8" s="248"/>
      <c r="X8" s="248"/>
      <c r="Y8" s="248" t="s">
        <v>194</v>
      </c>
      <c r="Z8" s="248"/>
      <c r="AA8" s="248"/>
      <c r="AB8" s="248"/>
      <c r="AC8" s="248" t="s">
        <v>195</v>
      </c>
      <c r="AD8" s="248"/>
      <c r="AE8" s="248"/>
      <c r="AF8" s="248"/>
      <c r="AG8" s="248"/>
      <c r="AH8" s="248" t="s">
        <v>196</v>
      </c>
      <c r="AI8" s="248"/>
      <c r="AJ8" s="248"/>
      <c r="AK8" s="248"/>
      <c r="AL8" s="248" t="s">
        <v>197</v>
      </c>
      <c r="AM8" s="248"/>
      <c r="AN8" s="248"/>
      <c r="AO8" s="248"/>
      <c r="AP8" s="248" t="s">
        <v>198</v>
      </c>
      <c r="AQ8" s="248"/>
      <c r="AR8" s="248"/>
      <c r="AS8" s="248"/>
      <c r="AT8" s="248"/>
      <c r="AU8" s="248" t="s">
        <v>199</v>
      </c>
      <c r="AV8" s="248"/>
      <c r="AW8" s="248"/>
      <c r="AX8" s="248"/>
      <c r="AY8" s="254" t="s">
        <v>200</v>
      </c>
      <c r="AZ8" s="254"/>
      <c r="BA8" s="254"/>
      <c r="BB8" s="255"/>
      <c r="BC8" s="256"/>
      <c r="BD8" s="256"/>
      <c r="BE8" s="256"/>
      <c r="BF8" s="256"/>
      <c r="BG8" s="257"/>
      <c r="BH8" s="257"/>
      <c r="BI8" s="257"/>
      <c r="BJ8" s="257"/>
      <c r="BK8" s="260"/>
      <c r="BL8" s="260"/>
      <c r="BM8" s="258"/>
      <c r="BN8" s="258"/>
      <c r="BO8" s="193"/>
      <c r="BP8" s="193"/>
      <c r="BQ8" s="194"/>
      <c r="BR8" s="195"/>
      <c r="BS8" s="195"/>
    </row>
    <row r="9" spans="2:71" ht="61.5" customHeight="1" x14ac:dyDescent="0.2">
      <c r="B9" s="252"/>
      <c r="C9" s="196" t="s">
        <v>201</v>
      </c>
      <c r="D9" s="196" t="s">
        <v>202</v>
      </c>
      <c r="E9" s="196" t="s">
        <v>203</v>
      </c>
      <c r="F9" s="196" t="s">
        <v>204</v>
      </c>
      <c r="G9" s="196" t="s">
        <v>205</v>
      </c>
      <c r="H9" s="196" t="s">
        <v>206</v>
      </c>
      <c r="I9" s="196" t="s">
        <v>207</v>
      </c>
      <c r="J9" s="196" t="s">
        <v>208</v>
      </c>
      <c r="K9" s="196" t="s">
        <v>209</v>
      </c>
      <c r="L9" s="196" t="s">
        <v>210</v>
      </c>
      <c r="M9" s="196" t="s">
        <v>211</v>
      </c>
      <c r="N9" s="196" t="s">
        <v>212</v>
      </c>
      <c r="O9" s="196" t="s">
        <v>213</v>
      </c>
      <c r="P9" s="196" t="s">
        <v>214</v>
      </c>
      <c r="Q9" s="196" t="s">
        <v>202</v>
      </c>
      <c r="R9" s="196" t="s">
        <v>203</v>
      </c>
      <c r="S9" s="196" t="s">
        <v>204</v>
      </c>
      <c r="T9" s="196" t="s">
        <v>215</v>
      </c>
      <c r="U9" s="196" t="s">
        <v>216</v>
      </c>
      <c r="V9" s="196" t="s">
        <v>217</v>
      </c>
      <c r="W9" s="196" t="s">
        <v>218</v>
      </c>
      <c r="X9" s="196" t="s">
        <v>219</v>
      </c>
      <c r="Y9" s="196" t="s">
        <v>220</v>
      </c>
      <c r="Z9" s="196" t="s">
        <v>221</v>
      </c>
      <c r="AA9" s="196" t="s">
        <v>222</v>
      </c>
      <c r="AB9" s="196" t="s">
        <v>223</v>
      </c>
      <c r="AC9" s="196" t="s">
        <v>220</v>
      </c>
      <c r="AD9" s="196" t="s">
        <v>221</v>
      </c>
      <c r="AE9" s="196" t="s">
        <v>222</v>
      </c>
      <c r="AF9" s="196" t="s">
        <v>224</v>
      </c>
      <c r="AG9" s="196" t="s">
        <v>225</v>
      </c>
      <c r="AH9" s="196" t="s">
        <v>206</v>
      </c>
      <c r="AI9" s="196" t="s">
        <v>207</v>
      </c>
      <c r="AJ9" s="196" t="s">
        <v>208</v>
      </c>
      <c r="AK9" s="196" t="s">
        <v>226</v>
      </c>
      <c r="AL9" s="196" t="s">
        <v>227</v>
      </c>
      <c r="AM9" s="197" t="s">
        <v>228</v>
      </c>
      <c r="AN9" s="196" t="s">
        <v>229</v>
      </c>
      <c r="AO9" s="196" t="s">
        <v>230</v>
      </c>
      <c r="AP9" s="196" t="s">
        <v>214</v>
      </c>
      <c r="AQ9" s="196" t="s">
        <v>202</v>
      </c>
      <c r="AR9" s="196" t="s">
        <v>203</v>
      </c>
      <c r="AS9" s="196" t="s">
        <v>204</v>
      </c>
      <c r="AT9" s="196" t="s">
        <v>205</v>
      </c>
      <c r="AU9" s="196" t="s">
        <v>206</v>
      </c>
      <c r="AV9" s="196" t="s">
        <v>207</v>
      </c>
      <c r="AW9" s="196" t="s">
        <v>208</v>
      </c>
      <c r="AX9" s="196" t="s">
        <v>231</v>
      </c>
      <c r="AY9" s="196" t="s">
        <v>210</v>
      </c>
      <c r="AZ9" s="196" t="s">
        <v>232</v>
      </c>
      <c r="BA9" s="196" t="s">
        <v>212</v>
      </c>
      <c r="BB9" s="198" t="s">
        <v>233</v>
      </c>
      <c r="BC9" s="256"/>
      <c r="BD9" s="256"/>
      <c r="BE9" s="256"/>
      <c r="BF9" s="256"/>
      <c r="BG9" s="257"/>
      <c r="BH9" s="257"/>
      <c r="BI9" s="257"/>
      <c r="BJ9" s="257"/>
      <c r="BK9" s="260"/>
      <c r="BL9" s="260"/>
      <c r="BM9" s="258"/>
      <c r="BN9" s="258"/>
      <c r="BO9" s="258"/>
      <c r="BP9" s="258"/>
      <c r="BQ9" s="199"/>
      <c r="BR9" s="199"/>
      <c r="BS9" s="199"/>
    </row>
    <row r="10" spans="2:71" s="208" customFormat="1" ht="14.25" customHeight="1" x14ac:dyDescent="0.2">
      <c r="B10" s="253"/>
      <c r="C10" s="200">
        <v>1</v>
      </c>
      <c r="D10" s="200">
        <v>2</v>
      </c>
      <c r="E10" s="200">
        <v>3</v>
      </c>
      <c r="F10" s="200">
        <v>4</v>
      </c>
      <c r="G10" s="200">
        <v>5</v>
      </c>
      <c r="H10" s="200">
        <v>6</v>
      </c>
      <c r="I10" s="200">
        <v>7</v>
      </c>
      <c r="J10" s="200">
        <v>8</v>
      </c>
      <c r="K10" s="200">
        <v>9</v>
      </c>
      <c r="L10" s="200">
        <v>10</v>
      </c>
      <c r="M10" s="200">
        <v>11</v>
      </c>
      <c r="N10" s="200">
        <v>12</v>
      </c>
      <c r="O10" s="200">
        <v>13</v>
      </c>
      <c r="P10" s="200">
        <v>14</v>
      </c>
      <c r="Q10" s="200">
        <v>15</v>
      </c>
      <c r="R10" s="200">
        <v>16</v>
      </c>
      <c r="S10" s="200">
        <v>17</v>
      </c>
      <c r="T10" s="201">
        <v>18</v>
      </c>
      <c r="U10" s="201">
        <v>19</v>
      </c>
      <c r="V10" s="200">
        <v>20</v>
      </c>
      <c r="W10" s="200">
        <v>21</v>
      </c>
      <c r="X10" s="200">
        <v>22</v>
      </c>
      <c r="Y10" s="200">
        <v>23</v>
      </c>
      <c r="Z10" s="202">
        <v>24</v>
      </c>
      <c r="AA10" s="201">
        <v>25</v>
      </c>
      <c r="AB10" s="203">
        <v>26</v>
      </c>
      <c r="AC10" s="201">
        <v>27</v>
      </c>
      <c r="AD10" s="203">
        <v>28</v>
      </c>
      <c r="AE10" s="201">
        <v>29</v>
      </c>
      <c r="AF10" s="203">
        <v>30</v>
      </c>
      <c r="AG10" s="201">
        <v>31</v>
      </c>
      <c r="AH10" s="203">
        <v>32</v>
      </c>
      <c r="AI10" s="201">
        <v>33</v>
      </c>
      <c r="AJ10" s="203">
        <v>34</v>
      </c>
      <c r="AK10" s="201">
        <v>35</v>
      </c>
      <c r="AL10" s="201">
        <v>36</v>
      </c>
      <c r="AM10" s="204">
        <v>37</v>
      </c>
      <c r="AN10" s="201">
        <v>38</v>
      </c>
      <c r="AO10" s="200">
        <v>39</v>
      </c>
      <c r="AP10" s="200">
        <v>40</v>
      </c>
      <c r="AQ10" s="200">
        <v>41</v>
      </c>
      <c r="AR10" s="200">
        <v>42</v>
      </c>
      <c r="AS10" s="200">
        <v>43</v>
      </c>
      <c r="AT10" s="201">
        <v>44</v>
      </c>
      <c r="AU10" s="201">
        <v>45</v>
      </c>
      <c r="AV10" s="201">
        <v>46</v>
      </c>
      <c r="AW10" s="201">
        <v>47</v>
      </c>
      <c r="AX10" s="201">
        <v>48</v>
      </c>
      <c r="AY10" s="201">
        <v>49</v>
      </c>
      <c r="AZ10" s="201">
        <v>50</v>
      </c>
      <c r="BA10" s="201">
        <v>51</v>
      </c>
      <c r="BB10" s="205">
        <v>52</v>
      </c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06"/>
      <c r="BP10" s="206"/>
      <c r="BQ10" s="207"/>
      <c r="BR10" s="207"/>
      <c r="BS10" s="207"/>
    </row>
    <row r="11" spans="2:71" s="217" customFormat="1" ht="15.75" customHeight="1" x14ac:dyDescent="0.25">
      <c r="B11" s="209">
        <v>1</v>
      </c>
      <c r="C11" s="210"/>
      <c r="D11" s="210"/>
      <c r="E11" s="210"/>
      <c r="F11" s="210"/>
      <c r="G11" s="210"/>
      <c r="H11" s="210"/>
      <c r="I11" s="236"/>
      <c r="J11" s="236"/>
      <c r="K11" s="236"/>
      <c r="L11" s="236"/>
      <c r="M11" s="236"/>
      <c r="N11" s="236"/>
      <c r="O11" s="210"/>
      <c r="P11" s="211" t="s">
        <v>234</v>
      </c>
      <c r="Q11" s="210" t="s">
        <v>234</v>
      </c>
      <c r="R11" s="210" t="s">
        <v>234</v>
      </c>
      <c r="S11" s="210"/>
      <c r="T11" s="212" t="s">
        <v>235</v>
      </c>
      <c r="U11" s="212" t="s">
        <v>235</v>
      </c>
      <c r="V11" s="213"/>
      <c r="W11" s="210"/>
      <c r="X11" s="210"/>
      <c r="Y11" s="210"/>
      <c r="Z11" s="214"/>
      <c r="AA11" s="211"/>
      <c r="AB11" s="211"/>
      <c r="AC11" s="215"/>
      <c r="AD11" s="215"/>
      <c r="AE11" s="215"/>
      <c r="AF11" s="215"/>
      <c r="AG11" s="211"/>
      <c r="AH11" s="211"/>
      <c r="AI11" s="211"/>
      <c r="AJ11" s="211"/>
      <c r="AK11" s="211"/>
      <c r="AL11" s="211"/>
      <c r="AM11" s="211"/>
      <c r="AN11" s="211"/>
      <c r="AO11" s="213" t="s">
        <v>234</v>
      </c>
      <c r="AP11" s="210" t="s">
        <v>234</v>
      </c>
      <c r="AQ11" s="210"/>
      <c r="AR11" s="211"/>
      <c r="AS11" s="211"/>
      <c r="AT11" s="212" t="s">
        <v>235</v>
      </c>
      <c r="AU11" s="212" t="s">
        <v>235</v>
      </c>
      <c r="AV11" s="212" t="s">
        <v>235</v>
      </c>
      <c r="AW11" s="212" t="s">
        <v>235</v>
      </c>
      <c r="AX11" s="212" t="s">
        <v>235</v>
      </c>
      <c r="AY11" s="212" t="s">
        <v>235</v>
      </c>
      <c r="AZ11" s="212" t="s">
        <v>235</v>
      </c>
      <c r="BA11" s="212" t="s">
        <v>235</v>
      </c>
      <c r="BB11" s="212" t="s">
        <v>235</v>
      </c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16"/>
      <c r="BP11" s="216"/>
      <c r="BQ11" s="199"/>
      <c r="BR11" s="199"/>
      <c r="BS11" s="199"/>
    </row>
    <row r="12" spans="2:71" s="217" customFormat="1" ht="15.75" customHeight="1" x14ac:dyDescent="0.25">
      <c r="B12" s="209">
        <v>2</v>
      </c>
      <c r="C12" s="210"/>
      <c r="D12" s="210"/>
      <c r="E12" s="210"/>
      <c r="F12" s="210"/>
      <c r="G12" s="210"/>
      <c r="H12" s="210"/>
      <c r="I12" s="236"/>
      <c r="J12" s="236" t="s">
        <v>237</v>
      </c>
      <c r="K12" s="236" t="s">
        <v>237</v>
      </c>
      <c r="L12" s="236" t="s">
        <v>237</v>
      </c>
      <c r="M12" s="236" t="s">
        <v>237</v>
      </c>
      <c r="N12" s="236" t="s">
        <v>237</v>
      </c>
      <c r="O12" s="210"/>
      <c r="P12" s="210" t="s">
        <v>234</v>
      </c>
      <c r="Q12" s="210" t="s">
        <v>234</v>
      </c>
      <c r="R12" s="210" t="s">
        <v>234</v>
      </c>
      <c r="S12" s="211"/>
      <c r="T12" s="212" t="s">
        <v>235</v>
      </c>
      <c r="U12" s="212" t="s">
        <v>235</v>
      </c>
      <c r="V12" s="213"/>
      <c r="W12" s="210"/>
      <c r="X12" s="210"/>
      <c r="Y12" s="210"/>
      <c r="Z12" s="214"/>
      <c r="AA12" s="211"/>
      <c r="AB12" s="211"/>
      <c r="AC12" s="215"/>
      <c r="AD12" s="215"/>
      <c r="AE12" s="234"/>
      <c r="AF12" s="234"/>
      <c r="AG12" s="235"/>
      <c r="AH12" s="235"/>
      <c r="AI12" s="235" t="s">
        <v>236</v>
      </c>
      <c r="AJ12" s="235" t="s">
        <v>236</v>
      </c>
      <c r="AK12" s="235" t="s">
        <v>236</v>
      </c>
      <c r="AL12" s="235" t="s">
        <v>236</v>
      </c>
      <c r="AM12" s="235" t="s">
        <v>236</v>
      </c>
      <c r="AO12" s="210" t="s">
        <v>234</v>
      </c>
      <c r="AP12" s="210" t="s">
        <v>234</v>
      </c>
      <c r="AQ12" s="211"/>
      <c r="AR12" s="211"/>
      <c r="AS12" s="211"/>
      <c r="AT12" s="212" t="s">
        <v>235</v>
      </c>
      <c r="AU12" s="212" t="s">
        <v>235</v>
      </c>
      <c r="AV12" s="212" t="s">
        <v>235</v>
      </c>
      <c r="AW12" s="212" t="s">
        <v>235</v>
      </c>
      <c r="AX12" s="212" t="s">
        <v>235</v>
      </c>
      <c r="AY12" s="212" t="s">
        <v>235</v>
      </c>
      <c r="AZ12" s="212" t="s">
        <v>235</v>
      </c>
      <c r="BA12" s="212" t="s">
        <v>235</v>
      </c>
      <c r="BB12" s="212" t="s">
        <v>235</v>
      </c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16"/>
      <c r="BP12" s="216"/>
      <c r="BQ12" s="199"/>
      <c r="BR12" s="199"/>
      <c r="BS12" s="199"/>
    </row>
    <row r="13" spans="2:71" s="217" customFormat="1" ht="15.75" customHeight="1" x14ac:dyDescent="0.25">
      <c r="B13" s="209">
        <v>3</v>
      </c>
      <c r="C13" s="210"/>
      <c r="D13" s="210"/>
      <c r="E13" s="210"/>
      <c r="F13" s="210"/>
      <c r="G13" s="210"/>
      <c r="H13" s="210"/>
      <c r="I13" s="236"/>
      <c r="J13" s="236"/>
      <c r="K13" s="236"/>
      <c r="L13" s="236" t="s">
        <v>237</v>
      </c>
      <c r="M13" s="236" t="s">
        <v>237</v>
      </c>
      <c r="N13" s="236" t="s">
        <v>237</v>
      </c>
      <c r="O13" s="210"/>
      <c r="P13" s="210" t="s">
        <v>234</v>
      </c>
      <c r="Q13" s="210" t="s">
        <v>234</v>
      </c>
      <c r="R13" s="210" t="s">
        <v>234</v>
      </c>
      <c r="S13" s="211"/>
      <c r="T13" s="212" t="s">
        <v>235</v>
      </c>
      <c r="U13" s="212" t="s">
        <v>235</v>
      </c>
      <c r="V13" s="213"/>
      <c r="W13" s="210"/>
      <c r="X13" s="210"/>
      <c r="Y13" s="210"/>
      <c r="Z13" s="214"/>
      <c r="AA13" s="211"/>
      <c r="AB13" s="211"/>
      <c r="AC13" s="215"/>
      <c r="AD13" s="215"/>
      <c r="AE13" s="234"/>
      <c r="AF13" s="235" t="s">
        <v>236</v>
      </c>
      <c r="AG13" s="235" t="s">
        <v>236</v>
      </c>
      <c r="AH13" s="235" t="s">
        <v>236</v>
      </c>
      <c r="AI13" s="235" t="s">
        <v>236</v>
      </c>
      <c r="AJ13" s="235" t="s">
        <v>236</v>
      </c>
      <c r="AK13" s="235" t="s">
        <v>236</v>
      </c>
      <c r="AL13" s="235" t="s">
        <v>236</v>
      </c>
      <c r="AM13" s="235" t="s">
        <v>236</v>
      </c>
      <c r="AO13" s="210" t="s">
        <v>234</v>
      </c>
      <c r="AP13" s="210" t="s">
        <v>234</v>
      </c>
      <c r="AQ13" s="210" t="s">
        <v>234</v>
      </c>
      <c r="AR13" s="211"/>
      <c r="AS13" s="211"/>
      <c r="AT13" s="212" t="s">
        <v>235</v>
      </c>
      <c r="AU13" s="212" t="s">
        <v>235</v>
      </c>
      <c r="AV13" s="212" t="s">
        <v>235</v>
      </c>
      <c r="AW13" s="212" t="s">
        <v>235</v>
      </c>
      <c r="AX13" s="212" t="s">
        <v>235</v>
      </c>
      <c r="AY13" s="212" t="s">
        <v>235</v>
      </c>
      <c r="AZ13" s="212" t="s">
        <v>235</v>
      </c>
      <c r="BA13" s="212" t="s">
        <v>235</v>
      </c>
      <c r="BB13" s="212" t="s">
        <v>235</v>
      </c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16"/>
      <c r="BP13" s="216"/>
      <c r="BQ13" s="199"/>
      <c r="BR13" s="199"/>
      <c r="BS13" s="199"/>
    </row>
    <row r="14" spans="2:71" s="217" customFormat="1" ht="15.75" x14ac:dyDescent="0.25">
      <c r="B14" s="209">
        <v>4</v>
      </c>
      <c r="C14" s="210"/>
      <c r="D14" s="210"/>
      <c r="E14" s="210"/>
      <c r="F14" s="210"/>
      <c r="G14" s="210"/>
      <c r="H14" s="210"/>
      <c r="I14" s="236"/>
      <c r="J14" s="236" t="s">
        <v>237</v>
      </c>
      <c r="K14" s="236" t="s">
        <v>237</v>
      </c>
      <c r="L14" s="235" t="s">
        <v>236</v>
      </c>
      <c r="M14" s="235" t="s">
        <v>236</v>
      </c>
      <c r="N14" s="235" t="s">
        <v>236</v>
      </c>
      <c r="O14" s="210"/>
      <c r="P14" s="210" t="s">
        <v>234</v>
      </c>
      <c r="Q14" s="210" t="s">
        <v>234</v>
      </c>
      <c r="R14" s="210" t="s">
        <v>234</v>
      </c>
      <c r="S14" s="214"/>
      <c r="T14" s="212" t="s">
        <v>235</v>
      </c>
      <c r="U14" s="212" t="s">
        <v>235</v>
      </c>
      <c r="V14" s="213"/>
      <c r="W14" s="210"/>
      <c r="X14" s="210"/>
      <c r="Y14" s="210"/>
      <c r="Z14" s="214"/>
      <c r="AA14" s="211"/>
      <c r="AB14" s="211"/>
      <c r="AC14" s="215"/>
      <c r="AD14" s="211"/>
      <c r="AE14" s="211"/>
      <c r="AF14" s="211"/>
      <c r="AG14" s="211" t="s">
        <v>234</v>
      </c>
      <c r="AH14" s="211" t="s">
        <v>234</v>
      </c>
      <c r="AI14" s="211" t="s">
        <v>234</v>
      </c>
      <c r="AJ14" s="211" t="s">
        <v>238</v>
      </c>
      <c r="AK14" s="211" t="s">
        <v>238</v>
      </c>
      <c r="AL14" s="211" t="s">
        <v>238</v>
      </c>
      <c r="AM14" s="211" t="s">
        <v>238</v>
      </c>
      <c r="AN14" s="218" t="s">
        <v>239</v>
      </c>
      <c r="AO14" s="218" t="s">
        <v>239</v>
      </c>
      <c r="AP14" s="218" t="s">
        <v>239</v>
      </c>
      <c r="AQ14" s="218" t="s">
        <v>239</v>
      </c>
      <c r="AR14" s="210" t="s">
        <v>240</v>
      </c>
      <c r="AS14" s="210" t="s">
        <v>240</v>
      </c>
      <c r="AT14" s="219"/>
      <c r="AU14" s="219"/>
      <c r="AV14" s="219"/>
      <c r="AW14" s="219"/>
      <c r="AX14" s="219"/>
      <c r="AY14" s="219"/>
      <c r="AZ14" s="219"/>
      <c r="BA14" s="219"/>
      <c r="BB14" s="220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16"/>
      <c r="BP14" s="216"/>
      <c r="BQ14" s="199"/>
      <c r="BR14" s="199"/>
      <c r="BS14" s="199"/>
    </row>
    <row r="15" spans="2:71" ht="18.75" customHeight="1" thickBot="1" x14ac:dyDescent="0.4"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192"/>
      <c r="BS15" s="192"/>
    </row>
    <row r="16" spans="2:71" ht="27.75" customHeight="1" thickBot="1" x14ac:dyDescent="0.4">
      <c r="B16" s="263"/>
      <c r="C16" s="264"/>
      <c r="D16" s="195"/>
      <c r="E16" s="265" t="s">
        <v>241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195"/>
      <c r="S16" s="195"/>
      <c r="T16" s="195"/>
      <c r="U16" s="195"/>
      <c r="V16" s="195"/>
      <c r="W16" s="223"/>
      <c r="X16" s="263" t="s">
        <v>238</v>
      </c>
      <c r="Y16" s="264"/>
      <c r="Z16" s="224"/>
      <c r="AA16" s="266" t="s">
        <v>242</v>
      </c>
      <c r="AB16" s="266"/>
      <c r="AC16" s="266"/>
      <c r="AD16" s="266"/>
      <c r="AE16" s="266"/>
      <c r="AF16" s="266"/>
      <c r="AG16" s="266"/>
      <c r="AH16" s="266"/>
      <c r="AI16" s="266"/>
      <c r="AJ16" s="223"/>
      <c r="AK16" s="223"/>
      <c r="AL16" s="267" t="s">
        <v>240</v>
      </c>
      <c r="AM16" s="268"/>
      <c r="AN16" s="186"/>
      <c r="AO16" s="269" t="s">
        <v>243</v>
      </c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192"/>
      <c r="BS16" s="192"/>
    </row>
    <row r="17" spans="2:71" ht="18" customHeight="1" thickBot="1" x14ac:dyDescent="0.4">
      <c r="B17" s="224"/>
      <c r="C17" s="224"/>
      <c r="D17" s="19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195"/>
      <c r="S17" s="195"/>
      <c r="T17" s="195"/>
      <c r="U17" s="195"/>
      <c r="V17" s="195"/>
      <c r="W17" s="223"/>
      <c r="X17" s="224"/>
      <c r="Y17" s="224"/>
      <c r="Z17" s="224"/>
      <c r="AA17" s="226"/>
      <c r="AB17" s="226"/>
      <c r="AC17" s="226"/>
      <c r="AD17" s="226"/>
      <c r="AE17" s="226"/>
      <c r="AF17" s="226"/>
      <c r="AG17" s="226"/>
      <c r="AH17" s="226"/>
      <c r="AI17" s="226"/>
      <c r="AJ17" s="223"/>
      <c r="AK17" s="223"/>
      <c r="AL17" s="227"/>
      <c r="AM17" s="227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192"/>
      <c r="BS17" s="192"/>
    </row>
    <row r="18" spans="2:71" ht="21" customHeight="1" thickBot="1" x14ac:dyDescent="0.35">
      <c r="B18" s="263" t="s">
        <v>234</v>
      </c>
      <c r="C18" s="264"/>
      <c r="D18" s="195"/>
      <c r="E18" s="265" t="s">
        <v>244</v>
      </c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195"/>
      <c r="S18" s="195"/>
      <c r="T18" s="195"/>
      <c r="U18" s="195"/>
      <c r="V18" s="195"/>
      <c r="W18" s="223"/>
      <c r="X18" s="267" t="s">
        <v>235</v>
      </c>
      <c r="Y18" s="268"/>
      <c r="Z18" s="227"/>
      <c r="AA18" s="270" t="s">
        <v>245</v>
      </c>
      <c r="AB18" s="270"/>
      <c r="AC18" s="270"/>
      <c r="AD18" s="270"/>
      <c r="AE18" s="270"/>
      <c r="AF18" s="270"/>
      <c r="AG18" s="270"/>
      <c r="AH18" s="270"/>
      <c r="AI18" s="270"/>
      <c r="AJ18" s="223"/>
      <c r="AK18" s="223"/>
      <c r="AL18" s="267" t="s">
        <v>239</v>
      </c>
      <c r="AM18" s="268"/>
      <c r="AN18" s="186"/>
      <c r="AO18" s="261" t="s">
        <v>246</v>
      </c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</row>
    <row r="19" spans="2:71" ht="17.25" customHeight="1" x14ac:dyDescent="0.3">
      <c r="B19" s="224"/>
      <c r="C19" s="224"/>
      <c r="D19" s="19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195"/>
      <c r="S19" s="195"/>
      <c r="T19" s="195"/>
      <c r="U19" s="195"/>
      <c r="V19" s="195"/>
      <c r="W19" s="223"/>
      <c r="X19" s="227"/>
      <c r="Y19" s="227"/>
      <c r="Z19" s="227"/>
      <c r="AA19" s="270"/>
      <c r="AB19" s="270"/>
      <c r="AC19" s="270"/>
      <c r="AD19" s="270"/>
      <c r="AE19" s="270"/>
      <c r="AF19" s="270"/>
      <c r="AG19" s="270"/>
      <c r="AH19" s="270"/>
      <c r="AI19" s="270"/>
      <c r="AJ19" s="223"/>
      <c r="AK19" s="223"/>
      <c r="AL19" s="227"/>
      <c r="AM19" s="227"/>
      <c r="AN19" s="186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</row>
    <row r="20" spans="2:71" ht="9.75" customHeight="1" thickBot="1" x14ac:dyDescent="0.35"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</row>
    <row r="21" spans="2:71" s="228" customFormat="1" ht="33.75" customHeight="1" thickBot="1" x14ac:dyDescent="0.3">
      <c r="B21" s="263" t="s">
        <v>236</v>
      </c>
      <c r="C21" s="264"/>
      <c r="D21" s="195"/>
      <c r="E21" s="271" t="s">
        <v>247</v>
      </c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184"/>
      <c r="S21" s="184"/>
      <c r="T21" s="184"/>
      <c r="U21" s="184"/>
      <c r="V21" s="184"/>
      <c r="W21" s="184"/>
      <c r="X21" s="263" t="s">
        <v>237</v>
      </c>
      <c r="Y21" s="264"/>
      <c r="Z21" s="184"/>
      <c r="AA21" s="272" t="s">
        <v>248</v>
      </c>
      <c r="AB21" s="272"/>
      <c r="AC21" s="272"/>
      <c r="AD21" s="272"/>
      <c r="AE21" s="272"/>
      <c r="AF21" s="272"/>
      <c r="AG21" s="272"/>
      <c r="AH21" s="272"/>
      <c r="AI21" s="272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</row>
    <row r="22" spans="2:71" s="217" customFormat="1" ht="8.25" customHeight="1" x14ac:dyDescent="0.3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229"/>
      <c r="Y22" s="183"/>
      <c r="Z22" s="183"/>
      <c r="AA22" s="262"/>
      <c r="AB22" s="262"/>
      <c r="AC22" s="262"/>
      <c r="AD22" s="262"/>
      <c r="AE22" s="262"/>
      <c r="AF22" s="262"/>
      <c r="AG22" s="262"/>
      <c r="AH22" s="262"/>
      <c r="AI22" s="262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</row>
    <row r="23" spans="2:71" s="217" customFormat="1" ht="20.25" x14ac:dyDescent="0.3">
      <c r="B23" s="183"/>
      <c r="C23" s="183"/>
      <c r="D23" s="273" t="s">
        <v>249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186"/>
      <c r="BF23" s="186"/>
      <c r="BG23" s="186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</row>
    <row r="24" spans="2:71" s="217" customFormat="1" ht="15.75" x14ac:dyDescent="0.25">
      <c r="B24" s="183"/>
      <c r="C24" s="18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186"/>
      <c r="BF24" s="186"/>
      <c r="BG24" s="186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</row>
    <row r="25" spans="2:71" s="217" customFormat="1" x14ac:dyDescent="0.2">
      <c r="B25" s="183"/>
      <c r="C25" s="183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</row>
    <row r="26" spans="2:71" s="217" customFormat="1" ht="18.75" customHeight="1" x14ac:dyDescent="0.2">
      <c r="B26" s="183"/>
      <c r="C26" s="183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</row>
    <row r="27" spans="2:71" s="217" customFormat="1" ht="18.75" customHeight="1" x14ac:dyDescent="0.2">
      <c r="B27" s="231"/>
      <c r="C27" s="231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</row>
    <row r="28" spans="2:71" ht="18.75" customHeight="1" x14ac:dyDescent="0.2">
      <c r="B28" s="231"/>
      <c r="C28" s="231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</row>
    <row r="29" spans="2:71" ht="16.5" customHeight="1" x14ac:dyDescent="0.2">
      <c r="B29" s="231"/>
      <c r="C29" s="231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</row>
    <row r="30" spans="2:71" x14ac:dyDescent="0.2"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</row>
    <row r="31" spans="2:71" x14ac:dyDescent="0.2"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</row>
    <row r="32" spans="2:71" x14ac:dyDescent="0.2"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</row>
    <row r="33" spans="2:58" ht="12.75" customHeight="1" x14ac:dyDescent="0.2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</row>
    <row r="34" spans="2:58" ht="12.75" customHeight="1" x14ac:dyDescent="0.2"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</row>
    <row r="35" spans="2:58" x14ac:dyDescent="0.2"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</row>
    <row r="36" spans="2:58" x14ac:dyDescent="0.2"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</row>
    <row r="37" spans="2:58" x14ac:dyDescent="0.2"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</row>
    <row r="38" spans="2:58" x14ac:dyDescent="0.2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</row>
    <row r="39" spans="2:58" x14ac:dyDescent="0.2"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</row>
    <row r="40" spans="2:58" x14ac:dyDescent="0.2"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</row>
    <row r="41" spans="2:58" x14ac:dyDescent="0.2"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</row>
    <row r="42" spans="2:58" x14ac:dyDescent="0.2"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</row>
    <row r="43" spans="2:58" x14ac:dyDescent="0.2"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</row>
    <row r="44" spans="2:58" x14ac:dyDescent="0.2"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</row>
    <row r="45" spans="2:58" x14ac:dyDescent="0.2"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</row>
    <row r="46" spans="2:58" x14ac:dyDescent="0.2"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</row>
    <row r="47" spans="2:58" x14ac:dyDescent="0.2"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</row>
    <row r="48" spans="2:58" x14ac:dyDescent="0.2"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</row>
    <row r="49" spans="2:58" x14ac:dyDescent="0.2"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</row>
    <row r="50" spans="2:58" x14ac:dyDescent="0.2"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</row>
    <row r="51" spans="2:58" x14ac:dyDescent="0.2"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</row>
    <row r="52" spans="2:58" x14ac:dyDescent="0.2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</row>
    <row r="53" spans="2:58" x14ac:dyDescent="0.2"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</row>
    <row r="54" spans="2:58" x14ac:dyDescent="0.2"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</row>
    <row r="55" spans="2:58" x14ac:dyDescent="0.2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</row>
    <row r="56" spans="2:58" x14ac:dyDescent="0.2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</row>
    <row r="57" spans="2:58" x14ac:dyDescent="0.2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</row>
    <row r="58" spans="2:58" x14ac:dyDescent="0.2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</row>
    <row r="59" spans="2:58" x14ac:dyDescent="0.2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</row>
    <row r="60" spans="2:58" x14ac:dyDescent="0.2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</row>
    <row r="61" spans="2:58" x14ac:dyDescent="0.2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</row>
    <row r="62" spans="2:58" x14ac:dyDescent="0.2"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</row>
    <row r="63" spans="2:58" x14ac:dyDescent="0.2"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</row>
    <row r="64" spans="2:58" x14ac:dyDescent="0.2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</row>
    <row r="65" spans="2:58" x14ac:dyDescent="0.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</row>
    <row r="66" spans="2:58" x14ac:dyDescent="0.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</row>
    <row r="67" spans="2:58" x14ac:dyDescent="0.2"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</row>
    <row r="68" spans="2:58" x14ac:dyDescent="0.2"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</row>
    <row r="69" spans="2:58" x14ac:dyDescent="0.2"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</row>
    <row r="70" spans="2:58" x14ac:dyDescent="0.2"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</row>
    <row r="71" spans="2:58" x14ac:dyDescent="0.2"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</row>
    <row r="72" spans="2:58" x14ac:dyDescent="0.2"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</row>
    <row r="73" spans="2:58" x14ac:dyDescent="0.2"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</row>
    <row r="74" spans="2:58" x14ac:dyDescent="0.2"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</row>
    <row r="75" spans="2:58" x14ac:dyDescent="0.2"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</row>
    <row r="76" spans="2:58" x14ac:dyDescent="0.2"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</row>
    <row r="77" spans="2:58" x14ac:dyDescent="0.2">
      <c r="BC77" s="231"/>
      <c r="BD77" s="231"/>
      <c r="BE77" s="231"/>
      <c r="BF77" s="231"/>
    </row>
    <row r="78" spans="2:58" x14ac:dyDescent="0.2">
      <c r="BC78" s="231"/>
      <c r="BD78" s="231"/>
      <c r="BE78" s="231"/>
      <c r="BF78" s="231"/>
    </row>
    <row r="79" spans="2:58" x14ac:dyDescent="0.2">
      <c r="BC79" s="231"/>
      <c r="BD79" s="231"/>
      <c r="BE79" s="231"/>
      <c r="BF79" s="231"/>
    </row>
    <row r="80" spans="2:58" x14ac:dyDescent="0.2">
      <c r="BC80" s="231"/>
      <c r="BD80" s="231"/>
      <c r="BE80" s="231"/>
      <c r="BF80" s="231"/>
    </row>
    <row r="81" spans="55:58" x14ac:dyDescent="0.2">
      <c r="BC81" s="231"/>
      <c r="BD81" s="231"/>
      <c r="BE81" s="231"/>
      <c r="BF81" s="231"/>
    </row>
  </sheetData>
  <sheetProtection selectLockedCells="1" selectUnlockedCells="1"/>
  <mergeCells count="71">
    <mergeCell ref="B21:C21"/>
    <mergeCell ref="E21:Q21"/>
    <mergeCell ref="X21:Y21"/>
    <mergeCell ref="AA21:AI22"/>
    <mergeCell ref="D23:BD29"/>
    <mergeCell ref="AO18:BB20"/>
    <mergeCell ref="B16:C16"/>
    <mergeCell ref="E16:Q16"/>
    <mergeCell ref="X16:Y16"/>
    <mergeCell ref="AA16:AI16"/>
    <mergeCell ref="AL16:AM16"/>
    <mergeCell ref="AO16:BB16"/>
    <mergeCell ref="B18:C18"/>
    <mergeCell ref="E18:Q18"/>
    <mergeCell ref="X18:Y18"/>
    <mergeCell ref="AA18:AI19"/>
    <mergeCell ref="AL18:AM18"/>
    <mergeCell ref="BM14:BN14"/>
    <mergeCell ref="BC13:BD13"/>
    <mergeCell ref="BE13:BF13"/>
    <mergeCell ref="BG13:BH13"/>
    <mergeCell ref="BI13:BJ13"/>
    <mergeCell ref="BK13:BL13"/>
    <mergeCell ref="BM13:BN13"/>
    <mergeCell ref="BC14:BD14"/>
    <mergeCell ref="BE14:BF14"/>
    <mergeCell ref="BG14:BH14"/>
    <mergeCell ref="BI14:BJ14"/>
    <mergeCell ref="BK14:BL14"/>
    <mergeCell ref="BM12:BN12"/>
    <mergeCell ref="BC11:BD11"/>
    <mergeCell ref="BE11:BF11"/>
    <mergeCell ref="BG11:BH11"/>
    <mergeCell ref="BI11:BJ11"/>
    <mergeCell ref="BK11:BL11"/>
    <mergeCell ref="BM11:BN11"/>
    <mergeCell ref="BC12:BD12"/>
    <mergeCell ref="BE12:BF12"/>
    <mergeCell ref="BG12:BH12"/>
    <mergeCell ref="BI12:BJ12"/>
    <mergeCell ref="BK12:BL12"/>
    <mergeCell ref="BM8:BN9"/>
    <mergeCell ref="BO9:BP9"/>
    <mergeCell ref="BC10:BD10"/>
    <mergeCell ref="BE10:BF10"/>
    <mergeCell ref="BG10:BH10"/>
    <mergeCell ref="BI10:BJ10"/>
    <mergeCell ref="BK10:BL10"/>
    <mergeCell ref="BM10:BN10"/>
    <mergeCell ref="BK8:BL9"/>
    <mergeCell ref="AY8:BB8"/>
    <mergeCell ref="BC8:BD9"/>
    <mergeCell ref="BE8:BF9"/>
    <mergeCell ref="BG8:BH9"/>
    <mergeCell ref="BI8:BJ9"/>
    <mergeCell ref="AU8:AX8"/>
    <mergeCell ref="B2:BB2"/>
    <mergeCell ref="B3:BB3"/>
    <mergeCell ref="B4:BB4"/>
    <mergeCell ref="B6:BB6"/>
    <mergeCell ref="B8:B10"/>
    <mergeCell ref="C8:G8"/>
    <mergeCell ref="H8:K8"/>
    <mergeCell ref="L8:O8"/>
    <mergeCell ref="P8:T8"/>
    <mergeCell ref="U8:X8"/>
    <mergeCell ref="Y8:AB8"/>
    <mergeCell ref="AC8:AG8"/>
    <mergeCell ref="AH8:AK8"/>
    <mergeCell ref="AL8:AO8"/>
    <mergeCell ref="AP8:AT8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1"/>
  <sheetViews>
    <sheetView zoomScale="80" zoomScaleNormal="80" workbookViewId="0">
      <selection activeCell="A2" sqref="A2:AS2"/>
    </sheetView>
  </sheetViews>
  <sheetFormatPr defaultRowHeight="12.75" x14ac:dyDescent="0.2"/>
  <cols>
    <col min="4" max="4" width="5.42578125" customWidth="1"/>
    <col min="5" max="10" width="9.140625" hidden="1" customWidth="1"/>
    <col min="11" max="11" width="17.28515625" customWidth="1"/>
    <col min="12" max="24" width="9.140625" hidden="1" customWidth="1"/>
    <col min="25" max="25" width="19.85546875" customWidth="1"/>
    <col min="26" max="26" width="14.28515625" customWidth="1"/>
    <col min="27" max="27" width="10.7109375" customWidth="1"/>
    <col min="28" max="34" width="9.140625" hidden="1" customWidth="1"/>
    <col min="36" max="36" width="2.28515625" customWidth="1"/>
    <col min="37" max="40" width="9.140625" hidden="1" customWidth="1"/>
    <col min="41" max="41" width="3.140625" customWidth="1"/>
    <col min="42" max="42" width="10.140625" customWidth="1"/>
    <col min="43" max="43" width="20" hidden="1" customWidth="1"/>
    <col min="44" max="44" width="7" customWidth="1"/>
    <col min="45" max="45" width="2.7109375" customWidth="1"/>
  </cols>
  <sheetData>
    <row r="2" spans="1:46" ht="18.75" x14ac:dyDescent="0.3">
      <c r="A2" s="283" t="s">
        <v>111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</row>
    <row r="3" spans="1:46" ht="15.75" x14ac:dyDescent="0.25">
      <c r="Q3" s="1" t="s">
        <v>72</v>
      </c>
    </row>
    <row r="4" spans="1:46" ht="13.5" thickBot="1" x14ac:dyDescent="0.25"/>
    <row r="5" spans="1:46" ht="12.75" customHeight="1" x14ac:dyDescent="0.2">
      <c r="A5" s="285" t="s">
        <v>51</v>
      </c>
      <c r="B5" s="280" t="s">
        <v>255</v>
      </c>
      <c r="C5" s="280"/>
      <c r="D5" s="280"/>
      <c r="E5" s="280"/>
      <c r="F5" s="280"/>
      <c r="G5" s="280"/>
      <c r="H5" s="280"/>
      <c r="I5" s="280"/>
      <c r="J5" s="280"/>
      <c r="K5" s="280" t="s">
        <v>254</v>
      </c>
      <c r="L5" s="280"/>
      <c r="M5" s="280"/>
      <c r="N5" s="287" t="s">
        <v>145</v>
      </c>
      <c r="O5" s="288"/>
      <c r="P5" s="288"/>
      <c r="Q5" s="288"/>
      <c r="R5" s="288"/>
      <c r="S5" s="288"/>
      <c r="T5" s="280"/>
      <c r="U5" s="280"/>
      <c r="V5" s="280"/>
      <c r="W5" s="280"/>
      <c r="X5" s="280"/>
      <c r="Y5" s="287" t="s">
        <v>145</v>
      </c>
      <c r="Z5" s="280" t="s">
        <v>146</v>
      </c>
      <c r="AA5" s="280"/>
      <c r="AB5" s="280"/>
      <c r="AC5" s="280"/>
      <c r="AD5" s="280"/>
      <c r="AE5" s="280"/>
      <c r="AF5" s="280"/>
      <c r="AG5" s="280"/>
      <c r="AH5" s="280"/>
      <c r="AI5" s="292" t="s">
        <v>50</v>
      </c>
      <c r="AJ5" s="292"/>
      <c r="AK5" s="292"/>
      <c r="AL5" s="292"/>
      <c r="AM5" s="292"/>
      <c r="AN5" s="292"/>
      <c r="AO5" s="292"/>
      <c r="AP5" s="280" t="s">
        <v>73</v>
      </c>
      <c r="AQ5" s="280"/>
      <c r="AR5" s="280"/>
      <c r="AS5" s="290"/>
      <c r="AT5" s="16"/>
    </row>
    <row r="6" spans="1:46" ht="51" customHeight="1" x14ac:dyDescent="0.2">
      <c r="A6" s="286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9"/>
      <c r="O6" s="289"/>
      <c r="P6" s="289"/>
      <c r="Q6" s="289"/>
      <c r="R6" s="289"/>
      <c r="S6" s="289"/>
      <c r="T6" s="281"/>
      <c r="U6" s="281"/>
      <c r="V6" s="281"/>
      <c r="W6" s="281"/>
      <c r="X6" s="281"/>
      <c r="Y6" s="289"/>
      <c r="Z6" s="281"/>
      <c r="AA6" s="281"/>
      <c r="AB6" s="281"/>
      <c r="AC6" s="281"/>
      <c r="AD6" s="281"/>
      <c r="AE6" s="281"/>
      <c r="AF6" s="281"/>
      <c r="AG6" s="281"/>
      <c r="AH6" s="281"/>
      <c r="AI6" s="282"/>
      <c r="AJ6" s="282"/>
      <c r="AK6" s="282"/>
      <c r="AL6" s="282"/>
      <c r="AM6" s="282"/>
      <c r="AN6" s="282"/>
      <c r="AO6" s="282"/>
      <c r="AP6" s="281"/>
      <c r="AQ6" s="281"/>
      <c r="AR6" s="281"/>
      <c r="AS6" s="291"/>
      <c r="AT6" s="16"/>
    </row>
    <row r="7" spans="1:46" x14ac:dyDescent="0.2">
      <c r="A7" s="17" t="s">
        <v>2</v>
      </c>
      <c r="B7" s="275">
        <v>41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45"/>
      <c r="Z7" s="275"/>
      <c r="AA7" s="275"/>
      <c r="AB7" s="275"/>
      <c r="AC7" s="275"/>
      <c r="AD7" s="275"/>
      <c r="AE7" s="275"/>
      <c r="AF7" s="275"/>
      <c r="AG7" s="275"/>
      <c r="AH7" s="275"/>
      <c r="AI7" s="275">
        <v>11</v>
      </c>
      <c r="AJ7" s="275"/>
      <c r="AK7" s="275"/>
      <c r="AL7" s="275"/>
      <c r="AM7" s="275"/>
      <c r="AN7" s="275"/>
      <c r="AO7" s="275"/>
      <c r="AP7" s="277">
        <f>B7+K7+Z7+AI7</f>
        <v>52</v>
      </c>
      <c r="AQ7" s="277"/>
      <c r="AR7" s="277"/>
      <c r="AS7" s="278"/>
      <c r="AT7" s="16"/>
    </row>
    <row r="8" spans="1:46" x14ac:dyDescent="0.2">
      <c r="A8" s="17" t="s">
        <v>52</v>
      </c>
      <c r="B8" s="275">
        <v>31</v>
      </c>
      <c r="C8" s="275"/>
      <c r="D8" s="275"/>
      <c r="E8" s="275"/>
      <c r="F8" s="275"/>
      <c r="G8" s="275"/>
      <c r="H8" s="275"/>
      <c r="I8" s="275"/>
      <c r="J8" s="275"/>
      <c r="K8" s="275">
        <v>10</v>
      </c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45"/>
      <c r="Z8" s="275"/>
      <c r="AA8" s="275"/>
      <c r="AB8" s="275"/>
      <c r="AC8" s="275"/>
      <c r="AD8" s="275"/>
      <c r="AE8" s="275"/>
      <c r="AF8" s="275"/>
      <c r="AG8" s="275"/>
      <c r="AH8" s="275"/>
      <c r="AI8" s="275">
        <v>11</v>
      </c>
      <c r="AJ8" s="275"/>
      <c r="AK8" s="275"/>
      <c r="AL8" s="275"/>
      <c r="AM8" s="275"/>
      <c r="AN8" s="275"/>
      <c r="AO8" s="275"/>
      <c r="AP8" s="277">
        <f>B8+K8+Z8+AI8</f>
        <v>52</v>
      </c>
      <c r="AQ8" s="277"/>
      <c r="AR8" s="277"/>
      <c r="AS8" s="278"/>
      <c r="AT8" s="16"/>
    </row>
    <row r="9" spans="1:46" x14ac:dyDescent="0.2">
      <c r="A9" s="17" t="s">
        <v>4</v>
      </c>
      <c r="B9" s="275">
        <v>30</v>
      </c>
      <c r="C9" s="275"/>
      <c r="D9" s="275"/>
      <c r="E9" s="275"/>
      <c r="F9" s="275"/>
      <c r="G9" s="275"/>
      <c r="H9" s="275"/>
      <c r="I9" s="275"/>
      <c r="J9" s="275"/>
      <c r="K9" s="275">
        <v>11</v>
      </c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45"/>
      <c r="Z9" s="275"/>
      <c r="AA9" s="275"/>
      <c r="AB9" s="275"/>
      <c r="AC9" s="275"/>
      <c r="AD9" s="275"/>
      <c r="AE9" s="275"/>
      <c r="AF9" s="275"/>
      <c r="AG9" s="275"/>
      <c r="AH9" s="275"/>
      <c r="AI9" s="275">
        <v>11</v>
      </c>
      <c r="AJ9" s="275"/>
      <c r="AK9" s="275"/>
      <c r="AL9" s="275"/>
      <c r="AM9" s="275"/>
      <c r="AN9" s="275"/>
      <c r="AO9" s="275"/>
      <c r="AP9" s="277">
        <f>B9+K9+Z9+AI9</f>
        <v>52</v>
      </c>
      <c r="AQ9" s="277"/>
      <c r="AR9" s="277"/>
      <c r="AS9" s="278"/>
      <c r="AT9" s="16"/>
    </row>
    <row r="10" spans="1:46" x14ac:dyDescent="0.2">
      <c r="A10" s="17" t="s">
        <v>5</v>
      </c>
      <c r="B10" s="275">
        <v>26</v>
      </c>
      <c r="C10" s="275"/>
      <c r="D10" s="275"/>
      <c r="E10" s="275"/>
      <c r="F10" s="275"/>
      <c r="G10" s="275"/>
      <c r="H10" s="275"/>
      <c r="I10" s="275"/>
      <c r="J10" s="275"/>
      <c r="K10" s="275">
        <v>5</v>
      </c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45">
        <v>4</v>
      </c>
      <c r="Z10" s="275">
        <v>6</v>
      </c>
      <c r="AA10" s="275"/>
      <c r="AB10" s="275"/>
      <c r="AC10" s="275"/>
      <c r="AD10" s="275"/>
      <c r="AE10" s="275"/>
      <c r="AF10" s="275"/>
      <c r="AG10" s="275"/>
      <c r="AH10" s="275"/>
      <c r="AI10" s="275">
        <v>2</v>
      </c>
      <c r="AJ10" s="275"/>
      <c r="AK10" s="275"/>
      <c r="AL10" s="275"/>
      <c r="AM10" s="275"/>
      <c r="AN10" s="275"/>
      <c r="AO10" s="275"/>
      <c r="AP10" s="277">
        <f>B10+K10+Z10+AI10+Y10</f>
        <v>43</v>
      </c>
      <c r="AQ10" s="277"/>
      <c r="AR10" s="277"/>
      <c r="AS10" s="278"/>
      <c r="AT10" s="16"/>
    </row>
    <row r="11" spans="1:46" ht="13.5" thickBot="1" x14ac:dyDescent="0.25">
      <c r="A11" s="18" t="s">
        <v>1</v>
      </c>
      <c r="B11" s="276">
        <f>SUM(B7:J10)</f>
        <v>128</v>
      </c>
      <c r="C11" s="276"/>
      <c r="D11" s="276"/>
      <c r="E11" s="276"/>
      <c r="F11" s="276"/>
      <c r="G11" s="276"/>
      <c r="H11" s="276"/>
      <c r="I11" s="276"/>
      <c r="J11" s="276"/>
      <c r="K11" s="276">
        <f>SUM(K7:K10)</f>
        <v>26</v>
      </c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46">
        <f>SUM(Y7:Y10)</f>
        <v>4</v>
      </c>
      <c r="Z11" s="276">
        <f>SUM(Z10)</f>
        <v>6</v>
      </c>
      <c r="AA11" s="276"/>
      <c r="AB11" s="276"/>
      <c r="AC11" s="276"/>
      <c r="AD11" s="276"/>
      <c r="AE11" s="276"/>
      <c r="AF11" s="276"/>
      <c r="AG11" s="276"/>
      <c r="AH11" s="276"/>
      <c r="AI11" s="276">
        <f>SUM(AI7:AO10)</f>
        <v>35</v>
      </c>
      <c r="AJ11" s="276"/>
      <c r="AK11" s="276"/>
      <c r="AL11" s="276"/>
      <c r="AM11" s="276"/>
      <c r="AN11" s="276"/>
      <c r="AO11" s="276"/>
      <c r="AP11" s="276">
        <f>SUM(AP7:AS10)</f>
        <v>199</v>
      </c>
      <c r="AQ11" s="276"/>
      <c r="AR11" s="276"/>
      <c r="AS11" s="279"/>
      <c r="AT11" s="16"/>
    </row>
  </sheetData>
  <mergeCells count="45">
    <mergeCell ref="A2:AS2"/>
    <mergeCell ref="A5:A6"/>
    <mergeCell ref="N5:S6"/>
    <mergeCell ref="Y5:Y6"/>
    <mergeCell ref="B9:J9"/>
    <mergeCell ref="AI7:AO7"/>
    <mergeCell ref="AP5:AS6"/>
    <mergeCell ref="Z5:AH6"/>
    <mergeCell ref="K9:M9"/>
    <mergeCell ref="AI5:AO6"/>
    <mergeCell ref="B10:J10"/>
    <mergeCell ref="B11:J11"/>
    <mergeCell ref="T5:X6"/>
    <mergeCell ref="B7:J7"/>
    <mergeCell ref="B8:J8"/>
    <mergeCell ref="K7:M7"/>
    <mergeCell ref="K8:M8"/>
    <mergeCell ref="B5:J6"/>
    <mergeCell ref="K5:M6"/>
    <mergeCell ref="K10:M10"/>
    <mergeCell ref="K11:M11"/>
    <mergeCell ref="N7:S7"/>
    <mergeCell ref="N8:S8"/>
    <mergeCell ref="N9:S9"/>
    <mergeCell ref="N10:S10"/>
    <mergeCell ref="N11:S11"/>
    <mergeCell ref="T11:X11"/>
    <mergeCell ref="Z7:AH7"/>
    <mergeCell ref="Z8:AH8"/>
    <mergeCell ref="Z9:AH9"/>
    <mergeCell ref="Z10:AH10"/>
    <mergeCell ref="Z11:AH11"/>
    <mergeCell ref="T9:X9"/>
    <mergeCell ref="T10:X10"/>
    <mergeCell ref="T7:X7"/>
    <mergeCell ref="T8:X8"/>
    <mergeCell ref="AI10:AO10"/>
    <mergeCell ref="AI11:AO11"/>
    <mergeCell ref="AP7:AS7"/>
    <mergeCell ref="AP8:AS8"/>
    <mergeCell ref="AP9:AS9"/>
    <mergeCell ref="AP10:AS10"/>
    <mergeCell ref="AP11:AS11"/>
    <mergeCell ref="AI8:AO8"/>
    <mergeCell ref="AI9:AO9"/>
  </mergeCells>
  <phoneticPr fontId="3" type="noConversion"/>
  <pageMargins left="0.46" right="0.3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zoomScale="60" zoomScaleNormal="60" workbookViewId="0">
      <pane ySplit="7" topLeftCell="A8" activePane="bottomLeft" state="frozen"/>
      <selection activeCell="A36" sqref="A36:BF44"/>
      <selection pane="bottomLeft" activeCell="D38" sqref="D38"/>
    </sheetView>
  </sheetViews>
  <sheetFormatPr defaultRowHeight="12.75" x14ac:dyDescent="0.2"/>
  <cols>
    <col min="1" max="1" width="7.85546875" customWidth="1"/>
    <col min="2" max="2" width="30.7109375" customWidth="1"/>
    <col min="3" max="3" width="7.28515625" customWidth="1"/>
    <col min="4" max="4" width="5.85546875" customWidth="1"/>
    <col min="5" max="5" width="5.28515625" customWidth="1"/>
    <col min="6" max="6" width="5.42578125" customWidth="1"/>
    <col min="7" max="7" width="5.28515625" customWidth="1"/>
    <col min="8" max="8" width="5.42578125" customWidth="1"/>
    <col min="9" max="9" width="5.5703125" customWidth="1"/>
    <col min="10" max="10" width="5.7109375" customWidth="1"/>
    <col min="11" max="11" width="4.42578125" customWidth="1"/>
    <col min="12" max="13" width="5.140625" customWidth="1"/>
    <col min="14" max="14" width="4.28515625" customWidth="1"/>
    <col min="15" max="16" width="5.28515625" customWidth="1"/>
    <col min="17" max="17" width="3.7109375" customWidth="1"/>
    <col min="18" max="19" width="4.85546875" customWidth="1"/>
    <col min="20" max="20" width="3.5703125" customWidth="1"/>
    <col min="21" max="22" width="5.5703125" customWidth="1"/>
    <col min="23" max="23" width="4.28515625" customWidth="1"/>
  </cols>
  <sheetData>
    <row r="1" spans="1:25" ht="19.5" thickBot="1" x14ac:dyDescent="0.35">
      <c r="A1" s="283" t="s">
        <v>112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5" ht="25.5" customHeight="1" x14ac:dyDescent="0.2">
      <c r="A2" s="341" t="s">
        <v>0</v>
      </c>
      <c r="B2" s="293" t="s">
        <v>53</v>
      </c>
      <c r="C2" s="356" t="s">
        <v>54</v>
      </c>
      <c r="D2" s="357" t="s">
        <v>147</v>
      </c>
      <c r="E2" s="334" t="s">
        <v>57</v>
      </c>
      <c r="F2" s="335"/>
      <c r="G2" s="335"/>
      <c r="H2" s="336"/>
      <c r="I2" s="336"/>
      <c r="J2" s="336"/>
      <c r="K2" s="337"/>
      <c r="L2" s="344" t="s">
        <v>74</v>
      </c>
      <c r="M2" s="344"/>
      <c r="N2" s="344"/>
      <c r="O2" s="344"/>
      <c r="P2" s="344"/>
      <c r="Q2" s="344"/>
      <c r="R2" s="344"/>
      <c r="S2" s="344"/>
      <c r="T2" s="344"/>
      <c r="U2" s="344"/>
      <c r="V2" s="345"/>
      <c r="W2" s="346"/>
    </row>
    <row r="3" spans="1:25" ht="22.5" customHeight="1" x14ac:dyDescent="0.2">
      <c r="A3" s="342"/>
      <c r="B3" s="294"/>
      <c r="C3" s="349"/>
      <c r="D3" s="358"/>
      <c r="E3" s="338" t="s">
        <v>156</v>
      </c>
      <c r="F3" s="338" t="s">
        <v>149</v>
      </c>
      <c r="G3" s="320" t="s">
        <v>148</v>
      </c>
      <c r="H3" s="296" t="s">
        <v>55</v>
      </c>
      <c r="I3" s="297"/>
      <c r="J3" s="298"/>
      <c r="K3" s="299"/>
      <c r="L3" s="323" t="s">
        <v>2</v>
      </c>
      <c r="M3" s="324"/>
      <c r="N3" s="374"/>
      <c r="O3" s="323" t="s">
        <v>3</v>
      </c>
      <c r="P3" s="324"/>
      <c r="Q3" s="378"/>
      <c r="R3" s="323" t="s">
        <v>4</v>
      </c>
      <c r="S3" s="324"/>
      <c r="T3" s="378"/>
      <c r="U3" s="323" t="s">
        <v>5</v>
      </c>
      <c r="V3" s="324"/>
      <c r="W3" s="325"/>
    </row>
    <row r="4" spans="1:25" ht="13.5" customHeight="1" x14ac:dyDescent="0.2">
      <c r="A4" s="342"/>
      <c r="B4" s="294"/>
      <c r="C4" s="349"/>
      <c r="D4" s="358"/>
      <c r="E4" s="339"/>
      <c r="F4" s="349"/>
      <c r="G4" s="321"/>
      <c r="H4" s="331" t="s">
        <v>150</v>
      </c>
      <c r="I4" s="353" t="s">
        <v>56</v>
      </c>
      <c r="J4" s="354"/>
      <c r="K4" s="355"/>
      <c r="L4" s="375"/>
      <c r="M4" s="376"/>
      <c r="N4" s="377"/>
      <c r="O4" s="326"/>
      <c r="P4" s="327"/>
      <c r="Q4" s="379"/>
      <c r="R4" s="326"/>
      <c r="S4" s="327"/>
      <c r="T4" s="379"/>
      <c r="U4" s="326"/>
      <c r="V4" s="327"/>
      <c r="W4" s="328"/>
    </row>
    <row r="5" spans="1:25" ht="23.25" customHeight="1" x14ac:dyDescent="0.2">
      <c r="A5" s="342"/>
      <c r="B5" s="294"/>
      <c r="C5" s="349"/>
      <c r="D5" s="358"/>
      <c r="E5" s="339"/>
      <c r="F5" s="349"/>
      <c r="G5" s="321"/>
      <c r="H5" s="332"/>
      <c r="I5" s="351" t="s">
        <v>151</v>
      </c>
      <c r="J5" s="347" t="s">
        <v>152</v>
      </c>
      <c r="K5" s="329" t="s">
        <v>153</v>
      </c>
      <c r="L5" s="339" t="s">
        <v>151</v>
      </c>
      <c r="M5" s="380" t="s">
        <v>152</v>
      </c>
      <c r="N5" s="382" t="s">
        <v>155</v>
      </c>
      <c r="O5" s="339" t="s">
        <v>151</v>
      </c>
      <c r="P5" s="380" t="s">
        <v>152</v>
      </c>
      <c r="Q5" s="382" t="s">
        <v>155</v>
      </c>
      <c r="R5" s="339" t="s">
        <v>151</v>
      </c>
      <c r="S5" s="380" t="s">
        <v>152</v>
      </c>
      <c r="T5" s="382" t="s">
        <v>155</v>
      </c>
      <c r="U5" s="339" t="s">
        <v>151</v>
      </c>
      <c r="V5" s="380" t="s">
        <v>152</v>
      </c>
      <c r="W5" s="382" t="s">
        <v>155</v>
      </c>
      <c r="Y5" s="50"/>
    </row>
    <row r="6" spans="1:25" ht="109.5" customHeight="1" thickBot="1" x14ac:dyDescent="0.25">
      <c r="A6" s="343"/>
      <c r="B6" s="295"/>
      <c r="C6" s="350"/>
      <c r="D6" s="359"/>
      <c r="E6" s="340"/>
      <c r="F6" s="350"/>
      <c r="G6" s="322"/>
      <c r="H6" s="333"/>
      <c r="I6" s="352"/>
      <c r="J6" s="348"/>
      <c r="K6" s="330"/>
      <c r="L6" s="340"/>
      <c r="M6" s="381"/>
      <c r="N6" s="383"/>
      <c r="O6" s="340"/>
      <c r="P6" s="381"/>
      <c r="Q6" s="383"/>
      <c r="R6" s="340"/>
      <c r="S6" s="381"/>
      <c r="T6" s="383"/>
      <c r="U6" s="340"/>
      <c r="V6" s="381"/>
      <c r="W6" s="383"/>
      <c r="Y6" s="38"/>
    </row>
    <row r="7" spans="1:25" ht="13.5" customHeight="1" thickBot="1" x14ac:dyDescent="0.25">
      <c r="A7" s="2">
        <v>1</v>
      </c>
      <c r="B7" s="3">
        <v>2</v>
      </c>
      <c r="C7" s="3">
        <v>3</v>
      </c>
      <c r="D7" s="47" t="s">
        <v>115</v>
      </c>
      <c r="E7" s="4">
        <v>5</v>
      </c>
      <c r="F7" s="4">
        <v>6</v>
      </c>
      <c r="G7" s="4">
        <v>7</v>
      </c>
      <c r="H7" s="44">
        <v>8</v>
      </c>
      <c r="I7" s="44">
        <v>9</v>
      </c>
      <c r="J7" s="44">
        <v>10</v>
      </c>
      <c r="K7" s="5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25" ht="21.75" thickBot="1" x14ac:dyDescent="0.25">
      <c r="A8" s="52" t="s">
        <v>27</v>
      </c>
      <c r="B8" s="53" t="s">
        <v>28</v>
      </c>
      <c r="C8" s="170" t="s">
        <v>256</v>
      </c>
      <c r="D8" s="180">
        <v>5</v>
      </c>
      <c r="E8" s="54">
        <f>E9+E10+E11+E12</f>
        <v>642</v>
      </c>
      <c r="F8" s="54">
        <f>SUM(F9:F12)</f>
        <v>582</v>
      </c>
      <c r="G8" s="54">
        <f>G9+G10+G11+G12</f>
        <v>428</v>
      </c>
      <c r="H8" s="54">
        <f>SUM(H9:H12)</f>
        <v>60</v>
      </c>
      <c r="I8" s="55">
        <f>H8-J8</f>
        <v>28</v>
      </c>
      <c r="J8" s="54">
        <f>SUM(J9:J12)</f>
        <v>32</v>
      </c>
      <c r="K8" s="56"/>
      <c r="L8" s="57">
        <f>L9+L10+L11+L12</f>
        <v>22</v>
      </c>
      <c r="M8" s="57">
        <f t="shared" ref="M8:W8" si="0">M9+M10+M11+M12</f>
        <v>8</v>
      </c>
      <c r="N8" s="57">
        <f t="shared" si="0"/>
        <v>3</v>
      </c>
      <c r="O8" s="57">
        <f t="shared" si="0"/>
        <v>2</v>
      </c>
      <c r="P8" s="57">
        <f t="shared" si="0"/>
        <v>8</v>
      </c>
      <c r="Q8" s="57">
        <f t="shared" si="0"/>
        <v>1</v>
      </c>
      <c r="R8" s="57">
        <f t="shared" si="0"/>
        <v>2</v>
      </c>
      <c r="S8" s="57">
        <f t="shared" si="0"/>
        <v>8</v>
      </c>
      <c r="T8" s="57">
        <f t="shared" si="0"/>
        <v>1</v>
      </c>
      <c r="U8" s="57">
        <f t="shared" si="0"/>
        <v>2</v>
      </c>
      <c r="V8" s="57">
        <f t="shared" si="0"/>
        <v>8</v>
      </c>
      <c r="W8" s="57">
        <f t="shared" si="0"/>
        <v>1</v>
      </c>
      <c r="Y8" s="41">
        <f>L8+M8+O8+P8+R8+S8+U8+V8</f>
        <v>60</v>
      </c>
    </row>
    <row r="9" spans="1:25" x14ac:dyDescent="0.2">
      <c r="A9" s="58" t="s">
        <v>6</v>
      </c>
      <c r="B9" s="59" t="s">
        <v>7</v>
      </c>
      <c r="C9" s="60" t="s">
        <v>168</v>
      </c>
      <c r="D9" s="60" t="s">
        <v>160</v>
      </c>
      <c r="E9" s="61">
        <v>58</v>
      </c>
      <c r="F9" s="61">
        <f>E9-H9</f>
        <v>48</v>
      </c>
      <c r="G9" s="155">
        <v>48</v>
      </c>
      <c r="H9" s="62">
        <f>L9+M9+O9+P9+R9+S9+U9+V9</f>
        <v>10</v>
      </c>
      <c r="I9" s="118">
        <f t="shared" ref="I9:J12" si="1">L9+O9+R9+U9</f>
        <v>10</v>
      </c>
      <c r="J9" s="64">
        <f t="shared" si="1"/>
        <v>0</v>
      </c>
      <c r="K9" s="65"/>
      <c r="L9" s="66">
        <v>10</v>
      </c>
      <c r="M9" s="67"/>
      <c r="N9" s="68">
        <v>1</v>
      </c>
      <c r="O9" s="66"/>
      <c r="P9" s="67"/>
      <c r="Q9" s="69"/>
      <c r="R9" s="66"/>
      <c r="S9" s="67"/>
      <c r="T9" s="68"/>
      <c r="U9" s="66"/>
      <c r="V9" s="67"/>
      <c r="W9" s="68"/>
      <c r="Y9" s="41">
        <f t="shared" ref="Y9:Y46" si="2">L9+M9+O9+P9+R9+S9+U9+V9</f>
        <v>10</v>
      </c>
    </row>
    <row r="10" spans="1:25" x14ac:dyDescent="0.2">
      <c r="A10" s="70" t="s">
        <v>8</v>
      </c>
      <c r="B10" s="71" t="s">
        <v>9</v>
      </c>
      <c r="C10" s="72" t="s">
        <v>167</v>
      </c>
      <c r="D10" s="72" t="s">
        <v>160</v>
      </c>
      <c r="E10" s="61">
        <v>58</v>
      </c>
      <c r="F10" s="61">
        <f>E10-H10</f>
        <v>48</v>
      </c>
      <c r="G10" s="155">
        <v>48</v>
      </c>
      <c r="H10" s="62">
        <f>L10+M10+O10+P10+R10+S10+U10+V10</f>
        <v>10</v>
      </c>
      <c r="I10" s="118">
        <f t="shared" si="1"/>
        <v>10</v>
      </c>
      <c r="J10" s="64">
        <f t="shared" si="1"/>
        <v>0</v>
      </c>
      <c r="K10" s="74"/>
      <c r="L10" s="66">
        <v>10</v>
      </c>
      <c r="M10" s="67"/>
      <c r="N10" s="68">
        <v>1</v>
      </c>
      <c r="O10" s="75"/>
      <c r="P10" s="76"/>
      <c r="Q10" s="77"/>
      <c r="R10" s="75"/>
      <c r="S10" s="76"/>
      <c r="T10" s="78"/>
      <c r="U10" s="75"/>
      <c r="V10" s="76"/>
      <c r="W10" s="78"/>
      <c r="Y10" s="41">
        <f t="shared" si="2"/>
        <v>10</v>
      </c>
    </row>
    <row r="11" spans="1:25" ht="22.5" x14ac:dyDescent="0.2">
      <c r="A11" s="70" t="s">
        <v>10</v>
      </c>
      <c r="B11" s="71" t="s">
        <v>11</v>
      </c>
      <c r="C11" s="72" t="s">
        <v>173</v>
      </c>
      <c r="D11" s="72" t="s">
        <v>161</v>
      </c>
      <c r="E11" s="61">
        <v>194</v>
      </c>
      <c r="F11" s="61">
        <f>E11-H11</f>
        <v>162</v>
      </c>
      <c r="G11" s="155">
        <v>166</v>
      </c>
      <c r="H11" s="62">
        <f>L11+M11+O11+P11+R11+S11+U11+V11</f>
        <v>32</v>
      </c>
      <c r="I11" s="118">
        <f t="shared" si="1"/>
        <v>0</v>
      </c>
      <c r="J11" s="64">
        <f t="shared" si="1"/>
        <v>32</v>
      </c>
      <c r="K11" s="74"/>
      <c r="L11" s="66"/>
      <c r="M11" s="67">
        <v>8</v>
      </c>
      <c r="N11" s="68">
        <v>1</v>
      </c>
      <c r="O11" s="75"/>
      <c r="P11" s="76">
        <v>8</v>
      </c>
      <c r="Q11" s="77">
        <v>1</v>
      </c>
      <c r="R11" s="75"/>
      <c r="S11" s="76">
        <v>8</v>
      </c>
      <c r="T11" s="78">
        <v>1</v>
      </c>
      <c r="U11" s="75"/>
      <c r="V11" s="76">
        <v>8</v>
      </c>
      <c r="W11" s="78">
        <v>1</v>
      </c>
      <c r="Y11" s="41">
        <f t="shared" si="2"/>
        <v>32</v>
      </c>
    </row>
    <row r="12" spans="1:25" ht="13.5" thickBot="1" x14ac:dyDescent="0.25">
      <c r="A12" s="70" t="s">
        <v>12</v>
      </c>
      <c r="B12" s="71" t="s">
        <v>13</v>
      </c>
      <c r="C12" s="72" t="s">
        <v>172</v>
      </c>
      <c r="D12" s="72"/>
      <c r="E12" s="61">
        <v>332</v>
      </c>
      <c r="F12" s="61">
        <f>E12-H12</f>
        <v>324</v>
      </c>
      <c r="G12" s="155">
        <v>166</v>
      </c>
      <c r="H12" s="62">
        <f>L12+M12+O12+P12+R12+S12+U12+V12</f>
        <v>8</v>
      </c>
      <c r="I12" s="118">
        <f t="shared" si="1"/>
        <v>8</v>
      </c>
      <c r="J12" s="64">
        <f t="shared" si="1"/>
        <v>0</v>
      </c>
      <c r="K12" s="74"/>
      <c r="L12" s="66">
        <v>2</v>
      </c>
      <c r="M12" s="67"/>
      <c r="N12" s="68"/>
      <c r="O12" s="75">
        <v>2</v>
      </c>
      <c r="P12" s="76"/>
      <c r="Q12" s="77"/>
      <c r="R12" s="75">
        <v>2</v>
      </c>
      <c r="S12" s="76"/>
      <c r="T12" s="78"/>
      <c r="U12" s="75">
        <v>2</v>
      </c>
      <c r="V12" s="76"/>
      <c r="W12" s="78"/>
      <c r="Y12" s="41">
        <f t="shared" si="2"/>
        <v>8</v>
      </c>
    </row>
    <row r="13" spans="1:25" ht="21.75" thickBot="1" x14ac:dyDescent="0.25">
      <c r="A13" s="151" t="s">
        <v>14</v>
      </c>
      <c r="B13" s="152" t="s">
        <v>25</v>
      </c>
      <c r="C13" s="170" t="s">
        <v>129</v>
      </c>
      <c r="D13" s="181">
        <v>3</v>
      </c>
      <c r="E13" s="54">
        <f>E14+E15+E16</f>
        <v>279</v>
      </c>
      <c r="F13" s="54">
        <f t="shared" ref="F13:W13" si="3">F14+F15+F16</f>
        <v>241</v>
      </c>
      <c r="G13" s="54">
        <f t="shared" si="3"/>
        <v>186</v>
      </c>
      <c r="H13" s="54">
        <f t="shared" si="3"/>
        <v>38</v>
      </c>
      <c r="I13" s="54">
        <f t="shared" si="3"/>
        <v>20</v>
      </c>
      <c r="J13" s="54">
        <f t="shared" si="3"/>
        <v>18</v>
      </c>
      <c r="K13" s="56">
        <f t="shared" si="3"/>
        <v>0</v>
      </c>
      <c r="L13" s="57">
        <f t="shared" si="3"/>
        <v>12</v>
      </c>
      <c r="M13" s="54">
        <f t="shared" si="3"/>
        <v>14</v>
      </c>
      <c r="N13" s="148">
        <f t="shared" si="3"/>
        <v>2</v>
      </c>
      <c r="O13" s="153">
        <f t="shared" si="3"/>
        <v>0</v>
      </c>
      <c r="P13" s="54">
        <f t="shared" si="3"/>
        <v>0</v>
      </c>
      <c r="Q13" s="56">
        <f t="shared" si="3"/>
        <v>0</v>
      </c>
      <c r="R13" s="57">
        <f t="shared" si="3"/>
        <v>0</v>
      </c>
      <c r="S13" s="54">
        <f t="shared" si="3"/>
        <v>0</v>
      </c>
      <c r="T13" s="148">
        <f t="shared" si="3"/>
        <v>0</v>
      </c>
      <c r="U13" s="153">
        <f t="shared" si="3"/>
        <v>8</v>
      </c>
      <c r="V13" s="54">
        <f t="shared" si="3"/>
        <v>4</v>
      </c>
      <c r="W13" s="148">
        <f t="shared" si="3"/>
        <v>1</v>
      </c>
      <c r="Y13" s="41">
        <f t="shared" si="2"/>
        <v>38</v>
      </c>
    </row>
    <row r="14" spans="1:25" x14ac:dyDescent="0.2">
      <c r="A14" s="88" t="s">
        <v>15</v>
      </c>
      <c r="B14" s="89" t="s">
        <v>24</v>
      </c>
      <c r="C14" s="90" t="s">
        <v>167</v>
      </c>
      <c r="D14" s="90" t="s">
        <v>160</v>
      </c>
      <c r="E14" s="61">
        <f>G14*1.5</f>
        <v>60</v>
      </c>
      <c r="F14" s="81">
        <f>E14-H14</f>
        <v>50</v>
      </c>
      <c r="G14" s="155">
        <v>40</v>
      </c>
      <c r="H14" s="109">
        <f>L14+M14+O14+P14+R14+S14+U14+V14</f>
        <v>10</v>
      </c>
      <c r="I14" s="118">
        <f t="shared" ref="I14:J16" si="4">L14+O14+R14+U14</f>
        <v>6</v>
      </c>
      <c r="J14" s="64">
        <f t="shared" si="4"/>
        <v>4</v>
      </c>
      <c r="K14" s="92"/>
      <c r="L14" s="93">
        <v>6</v>
      </c>
      <c r="M14" s="94">
        <v>4</v>
      </c>
      <c r="N14" s="95">
        <v>1</v>
      </c>
      <c r="O14" s="93"/>
      <c r="P14" s="94"/>
      <c r="Q14" s="96"/>
      <c r="R14" s="93"/>
      <c r="S14" s="94"/>
      <c r="T14" s="95"/>
      <c r="U14" s="93"/>
      <c r="V14" s="94"/>
      <c r="W14" s="95"/>
      <c r="Y14" s="41">
        <f t="shared" si="2"/>
        <v>10</v>
      </c>
    </row>
    <row r="15" spans="1:25" ht="15" customHeight="1" x14ac:dyDescent="0.2">
      <c r="A15" s="79" t="s">
        <v>16</v>
      </c>
      <c r="B15" s="97" t="s">
        <v>116</v>
      </c>
      <c r="C15" s="98" t="s">
        <v>167</v>
      </c>
      <c r="D15" s="98">
        <v>1</v>
      </c>
      <c r="E15" s="99">
        <f>G15*1.5</f>
        <v>138</v>
      </c>
      <c r="F15" s="99">
        <f>E15-H15</f>
        <v>122</v>
      </c>
      <c r="G15" s="156">
        <v>92</v>
      </c>
      <c r="H15" s="100">
        <f>L15+M15+O15+P15+R15+S15+U15+V15</f>
        <v>16</v>
      </c>
      <c r="I15" s="154">
        <f t="shared" si="4"/>
        <v>6</v>
      </c>
      <c r="J15" s="82">
        <f t="shared" si="4"/>
        <v>10</v>
      </c>
      <c r="K15" s="83"/>
      <c r="L15" s="84">
        <v>6</v>
      </c>
      <c r="M15" s="85">
        <v>10</v>
      </c>
      <c r="N15" s="87">
        <v>1</v>
      </c>
      <c r="O15" s="84"/>
      <c r="P15" s="85"/>
      <c r="Q15" s="86"/>
      <c r="R15" s="84"/>
      <c r="S15" s="85"/>
      <c r="T15" s="87"/>
      <c r="U15" s="84"/>
      <c r="V15" s="85"/>
      <c r="W15" s="87"/>
      <c r="Y15" s="41">
        <f t="shared" si="2"/>
        <v>16</v>
      </c>
    </row>
    <row r="16" spans="1:25" ht="24" customHeight="1" thickBot="1" x14ac:dyDescent="0.25">
      <c r="A16" s="237" t="s">
        <v>158</v>
      </c>
      <c r="B16" s="238" t="s">
        <v>159</v>
      </c>
      <c r="C16" s="150" t="s">
        <v>167</v>
      </c>
      <c r="D16" s="150">
        <v>1</v>
      </c>
      <c r="E16" s="99">
        <f>G16*1.5</f>
        <v>81</v>
      </c>
      <c r="F16" s="99">
        <f>E16-H16</f>
        <v>69</v>
      </c>
      <c r="G16" s="157">
        <v>54</v>
      </c>
      <c r="H16" s="100">
        <f>L16+M16+O16+P16+R16+S16+U16+V16</f>
        <v>12</v>
      </c>
      <c r="I16" s="144">
        <f t="shared" si="4"/>
        <v>8</v>
      </c>
      <c r="J16" s="82">
        <f t="shared" si="4"/>
        <v>4</v>
      </c>
      <c r="K16" s="101"/>
      <c r="L16" s="102"/>
      <c r="M16" s="113"/>
      <c r="N16" s="103"/>
      <c r="O16" s="104"/>
      <c r="P16" s="113"/>
      <c r="Q16" s="105"/>
      <c r="R16" s="102"/>
      <c r="S16" s="113"/>
      <c r="T16" s="103"/>
      <c r="U16" s="104">
        <v>8</v>
      </c>
      <c r="V16" s="113">
        <v>4</v>
      </c>
      <c r="W16" s="103">
        <v>1</v>
      </c>
      <c r="Y16" s="41">
        <f t="shared" si="2"/>
        <v>12</v>
      </c>
    </row>
    <row r="17" spans="1:25" ht="13.5" thickBot="1" x14ac:dyDescent="0.25">
      <c r="A17" s="145" t="s">
        <v>29</v>
      </c>
      <c r="B17" s="146" t="s">
        <v>30</v>
      </c>
      <c r="C17" s="171" t="s">
        <v>261</v>
      </c>
      <c r="D17" s="171" t="s">
        <v>165</v>
      </c>
      <c r="E17" s="106">
        <f>E18+E29</f>
        <v>3561</v>
      </c>
      <c r="F17" s="106">
        <f>F18+F29</f>
        <v>3019</v>
      </c>
      <c r="G17" s="106">
        <f>G18+G29</f>
        <v>2374</v>
      </c>
      <c r="H17" s="106">
        <f>H18+H29</f>
        <v>542</v>
      </c>
      <c r="I17" s="106">
        <f t="shared" ref="I17:W17" si="5">I18+I29</f>
        <v>318</v>
      </c>
      <c r="J17" s="106">
        <f t="shared" si="5"/>
        <v>184</v>
      </c>
      <c r="K17" s="106">
        <f t="shared" si="5"/>
        <v>40</v>
      </c>
      <c r="L17" s="106">
        <f t="shared" si="5"/>
        <v>54</v>
      </c>
      <c r="M17" s="106">
        <f t="shared" si="5"/>
        <v>50</v>
      </c>
      <c r="N17" s="106">
        <f t="shared" si="5"/>
        <v>5</v>
      </c>
      <c r="O17" s="106">
        <f t="shared" si="5"/>
        <v>106</v>
      </c>
      <c r="P17" s="106">
        <f t="shared" si="5"/>
        <v>44</v>
      </c>
      <c r="Q17" s="106">
        <f t="shared" si="5"/>
        <v>5</v>
      </c>
      <c r="R17" s="106">
        <f t="shared" si="5"/>
        <v>68</v>
      </c>
      <c r="S17" s="106">
        <f t="shared" si="5"/>
        <v>82</v>
      </c>
      <c r="T17" s="106">
        <f t="shared" si="5"/>
        <v>3</v>
      </c>
      <c r="U17" s="106">
        <f t="shared" si="5"/>
        <v>90</v>
      </c>
      <c r="V17" s="106">
        <f t="shared" si="5"/>
        <v>48</v>
      </c>
      <c r="W17" s="106">
        <f t="shared" si="5"/>
        <v>3</v>
      </c>
      <c r="Y17" s="41">
        <f t="shared" si="2"/>
        <v>542</v>
      </c>
    </row>
    <row r="18" spans="1:25" ht="13.5" thickBot="1" x14ac:dyDescent="0.25">
      <c r="A18" s="52" t="s">
        <v>31</v>
      </c>
      <c r="B18" s="107" t="s">
        <v>17</v>
      </c>
      <c r="C18" s="172" t="s">
        <v>169</v>
      </c>
      <c r="D18" s="172" t="s">
        <v>162</v>
      </c>
      <c r="E18" s="108">
        <f>SUM(E19:E28)</f>
        <v>1665</v>
      </c>
      <c r="F18" s="108">
        <f>SUM(F19:F28)</f>
        <v>1477</v>
      </c>
      <c r="G18" s="108">
        <f t="shared" ref="G18:W18" si="6">SUM(G19:G28)</f>
        <v>1110</v>
      </c>
      <c r="H18" s="108">
        <f t="shared" si="6"/>
        <v>188</v>
      </c>
      <c r="I18" s="108">
        <f t="shared" si="6"/>
        <v>120</v>
      </c>
      <c r="J18" s="108">
        <f t="shared" si="6"/>
        <v>68</v>
      </c>
      <c r="K18" s="108">
        <f t="shared" si="6"/>
        <v>0</v>
      </c>
      <c r="L18" s="108">
        <f t="shared" si="6"/>
        <v>44</v>
      </c>
      <c r="M18" s="108">
        <f t="shared" si="6"/>
        <v>42</v>
      </c>
      <c r="N18" s="108">
        <f t="shared" si="6"/>
        <v>4</v>
      </c>
      <c r="O18" s="108">
        <f t="shared" si="6"/>
        <v>44</v>
      </c>
      <c r="P18" s="108">
        <f t="shared" si="6"/>
        <v>16</v>
      </c>
      <c r="Q18" s="108">
        <f t="shared" si="6"/>
        <v>3</v>
      </c>
      <c r="R18" s="108">
        <f t="shared" si="6"/>
        <v>6</v>
      </c>
      <c r="S18" s="108">
        <f t="shared" si="6"/>
        <v>2</v>
      </c>
      <c r="T18" s="108">
        <f t="shared" si="6"/>
        <v>1</v>
      </c>
      <c r="U18" s="108">
        <f t="shared" si="6"/>
        <v>26</v>
      </c>
      <c r="V18" s="108">
        <f t="shared" si="6"/>
        <v>8</v>
      </c>
      <c r="W18" s="108">
        <f t="shared" si="6"/>
        <v>2</v>
      </c>
      <c r="Y18" s="41">
        <f t="shared" si="2"/>
        <v>188</v>
      </c>
    </row>
    <row r="19" spans="1:25" x14ac:dyDescent="0.2">
      <c r="A19" s="58" t="s">
        <v>32</v>
      </c>
      <c r="B19" s="59" t="s">
        <v>33</v>
      </c>
      <c r="C19" s="176" t="s">
        <v>167</v>
      </c>
      <c r="D19" s="176" t="s">
        <v>160</v>
      </c>
      <c r="E19" s="61">
        <f>G19*1.5</f>
        <v>210</v>
      </c>
      <c r="F19" s="61">
        <f>E19-H19</f>
        <v>188</v>
      </c>
      <c r="G19" s="155">
        <v>140</v>
      </c>
      <c r="H19" s="62">
        <f>L19+M19+O19+P19+R19+S19+U19+V19</f>
        <v>22</v>
      </c>
      <c r="I19" s="118">
        <f>L19+O19+R19+U19</f>
        <v>6</v>
      </c>
      <c r="J19" s="64">
        <f>M19+P19+S19+V19</f>
        <v>16</v>
      </c>
      <c r="K19" s="65"/>
      <c r="L19" s="66">
        <v>6</v>
      </c>
      <c r="M19" s="67">
        <v>16</v>
      </c>
      <c r="N19" s="68">
        <v>1</v>
      </c>
      <c r="O19" s="66"/>
      <c r="P19" s="67"/>
      <c r="Q19" s="69"/>
      <c r="R19" s="66"/>
      <c r="S19" s="67"/>
      <c r="T19" s="68"/>
      <c r="U19" s="66"/>
      <c r="V19" s="67"/>
      <c r="W19" s="68"/>
      <c r="Y19" s="41">
        <f t="shared" si="2"/>
        <v>22</v>
      </c>
    </row>
    <row r="20" spans="1:25" x14ac:dyDescent="0.2">
      <c r="A20" s="58" t="s">
        <v>34</v>
      </c>
      <c r="B20" s="71" t="s">
        <v>42</v>
      </c>
      <c r="C20" s="177" t="s">
        <v>168</v>
      </c>
      <c r="D20" s="177" t="s">
        <v>160</v>
      </c>
      <c r="E20" s="61">
        <f t="shared" ref="E20:E28" si="7">G20*1.5</f>
        <v>270</v>
      </c>
      <c r="F20" s="61">
        <f t="shared" ref="F20:F28" si="8">E20-H20</f>
        <v>246</v>
      </c>
      <c r="G20" s="155">
        <v>180</v>
      </c>
      <c r="H20" s="62">
        <f t="shared" ref="H20:H28" si="9">L20+M20+O20+P20+R20+S20+U20+V20</f>
        <v>24</v>
      </c>
      <c r="I20" s="118">
        <f t="shared" ref="I20:I28" si="10">L20+O20+R20+U20</f>
        <v>14</v>
      </c>
      <c r="J20" s="64">
        <f t="shared" ref="J20:J28" si="11">M20+P20+S20+V20</f>
        <v>10</v>
      </c>
      <c r="K20" s="65"/>
      <c r="L20" s="66">
        <v>14</v>
      </c>
      <c r="M20" s="67">
        <v>10</v>
      </c>
      <c r="N20" s="68">
        <v>1</v>
      </c>
      <c r="O20" s="75"/>
      <c r="P20" s="76"/>
      <c r="Q20" s="77"/>
      <c r="R20" s="75"/>
      <c r="S20" s="76"/>
      <c r="T20" s="78"/>
      <c r="U20" s="75"/>
      <c r="V20" s="76"/>
      <c r="W20" s="78"/>
      <c r="Y20" s="41">
        <f t="shared" si="2"/>
        <v>24</v>
      </c>
    </row>
    <row r="21" spans="1:25" x14ac:dyDescent="0.2">
      <c r="A21" s="58" t="s">
        <v>35</v>
      </c>
      <c r="B21" s="71" t="s">
        <v>117</v>
      </c>
      <c r="C21" s="177" t="s">
        <v>168</v>
      </c>
      <c r="D21" s="177" t="s">
        <v>160</v>
      </c>
      <c r="E21" s="61">
        <f t="shared" si="7"/>
        <v>267</v>
      </c>
      <c r="F21" s="61">
        <f t="shared" si="8"/>
        <v>243</v>
      </c>
      <c r="G21" s="155">
        <v>178</v>
      </c>
      <c r="H21" s="62">
        <f t="shared" si="9"/>
        <v>24</v>
      </c>
      <c r="I21" s="118">
        <f t="shared" si="10"/>
        <v>14</v>
      </c>
      <c r="J21" s="64">
        <f t="shared" si="11"/>
        <v>10</v>
      </c>
      <c r="K21" s="65"/>
      <c r="L21" s="66">
        <v>14</v>
      </c>
      <c r="M21" s="67">
        <v>10</v>
      </c>
      <c r="N21" s="68">
        <v>1</v>
      </c>
      <c r="O21" s="75"/>
      <c r="P21" s="76"/>
      <c r="Q21" s="77"/>
      <c r="R21" s="75"/>
      <c r="S21" s="76"/>
      <c r="T21" s="78"/>
      <c r="U21" s="75"/>
      <c r="V21" s="76"/>
      <c r="W21" s="78"/>
      <c r="Y21" s="41">
        <f t="shared" si="2"/>
        <v>24</v>
      </c>
    </row>
    <row r="22" spans="1:25" x14ac:dyDescent="0.2">
      <c r="A22" s="58" t="s">
        <v>36</v>
      </c>
      <c r="B22" s="71" t="s">
        <v>43</v>
      </c>
      <c r="C22" s="177" t="s">
        <v>168</v>
      </c>
      <c r="D22" s="177" t="s">
        <v>160</v>
      </c>
      <c r="E22" s="61">
        <f t="shared" si="7"/>
        <v>156</v>
      </c>
      <c r="F22" s="61">
        <f t="shared" si="8"/>
        <v>140</v>
      </c>
      <c r="G22" s="155">
        <v>104</v>
      </c>
      <c r="H22" s="62">
        <f t="shared" si="9"/>
        <v>16</v>
      </c>
      <c r="I22" s="118">
        <f t="shared" si="10"/>
        <v>10</v>
      </c>
      <c r="J22" s="64">
        <f t="shared" si="11"/>
        <v>6</v>
      </c>
      <c r="K22" s="65"/>
      <c r="L22" s="66">
        <v>10</v>
      </c>
      <c r="M22" s="67">
        <v>6</v>
      </c>
      <c r="N22" s="68">
        <v>1</v>
      </c>
      <c r="O22" s="75"/>
      <c r="P22" s="76"/>
      <c r="Q22" s="77"/>
      <c r="R22" s="75"/>
      <c r="S22" s="76"/>
      <c r="T22" s="78"/>
      <c r="U22" s="75"/>
      <c r="V22" s="76"/>
      <c r="W22" s="78"/>
      <c r="Y22" s="41">
        <f t="shared" si="2"/>
        <v>16</v>
      </c>
    </row>
    <row r="23" spans="1:25" ht="22.5" x14ac:dyDescent="0.2">
      <c r="A23" s="58" t="s">
        <v>37</v>
      </c>
      <c r="B23" s="71" t="s">
        <v>120</v>
      </c>
      <c r="C23" s="177" t="s">
        <v>167</v>
      </c>
      <c r="D23" s="177" t="s">
        <v>160</v>
      </c>
      <c r="E23" s="61">
        <f t="shared" si="7"/>
        <v>90</v>
      </c>
      <c r="F23" s="61">
        <f t="shared" si="8"/>
        <v>76</v>
      </c>
      <c r="G23" s="155">
        <v>60</v>
      </c>
      <c r="H23" s="62">
        <f t="shared" si="9"/>
        <v>14</v>
      </c>
      <c r="I23" s="118">
        <f t="shared" si="10"/>
        <v>10</v>
      </c>
      <c r="J23" s="64">
        <f t="shared" si="11"/>
        <v>4</v>
      </c>
      <c r="K23" s="65"/>
      <c r="L23" s="66"/>
      <c r="M23" s="67"/>
      <c r="N23" s="68"/>
      <c r="O23" s="75">
        <v>10</v>
      </c>
      <c r="P23" s="76">
        <v>4</v>
      </c>
      <c r="Q23" s="77">
        <v>1</v>
      </c>
      <c r="R23" s="75"/>
      <c r="S23" s="76"/>
      <c r="T23" s="78"/>
      <c r="U23" s="75"/>
      <c r="V23" s="76"/>
      <c r="W23" s="78"/>
      <c r="Y23" s="41">
        <f t="shared" si="2"/>
        <v>14</v>
      </c>
    </row>
    <row r="24" spans="1:25" ht="22.5" x14ac:dyDescent="0.2">
      <c r="A24" s="58" t="s">
        <v>38</v>
      </c>
      <c r="B24" s="71" t="s">
        <v>118</v>
      </c>
      <c r="C24" s="177" t="s">
        <v>168</v>
      </c>
      <c r="D24" s="177" t="s">
        <v>160</v>
      </c>
      <c r="E24" s="61">
        <f t="shared" si="7"/>
        <v>210</v>
      </c>
      <c r="F24" s="61">
        <f t="shared" si="8"/>
        <v>176</v>
      </c>
      <c r="G24" s="155">
        <v>140</v>
      </c>
      <c r="H24" s="62">
        <f t="shared" si="9"/>
        <v>34</v>
      </c>
      <c r="I24" s="118">
        <f t="shared" si="10"/>
        <v>26</v>
      </c>
      <c r="J24" s="64">
        <f t="shared" si="11"/>
        <v>8</v>
      </c>
      <c r="K24" s="65"/>
      <c r="L24" s="66"/>
      <c r="M24" s="67"/>
      <c r="N24" s="68"/>
      <c r="O24" s="75">
        <v>26</v>
      </c>
      <c r="P24" s="76">
        <v>8</v>
      </c>
      <c r="Q24" s="77">
        <v>1</v>
      </c>
      <c r="R24" s="75"/>
      <c r="S24" s="76"/>
      <c r="T24" s="78"/>
      <c r="U24" s="75"/>
      <c r="V24" s="76"/>
      <c r="W24" s="78"/>
      <c r="Y24" s="41">
        <f t="shared" si="2"/>
        <v>34</v>
      </c>
    </row>
    <row r="25" spans="1:25" ht="22.5" x14ac:dyDescent="0.2">
      <c r="A25" s="58" t="s">
        <v>39</v>
      </c>
      <c r="B25" s="71" t="s">
        <v>119</v>
      </c>
      <c r="C25" s="177" t="s">
        <v>167</v>
      </c>
      <c r="D25" s="177" t="s">
        <v>160</v>
      </c>
      <c r="E25" s="61">
        <f t="shared" si="7"/>
        <v>102</v>
      </c>
      <c r="F25" s="61">
        <f t="shared" si="8"/>
        <v>90</v>
      </c>
      <c r="G25" s="155">
        <v>68</v>
      </c>
      <c r="H25" s="62">
        <f t="shared" si="9"/>
        <v>12</v>
      </c>
      <c r="I25" s="118">
        <f t="shared" si="10"/>
        <v>10</v>
      </c>
      <c r="J25" s="64">
        <f t="shared" si="11"/>
        <v>2</v>
      </c>
      <c r="K25" s="65"/>
      <c r="L25" s="66"/>
      <c r="M25" s="67"/>
      <c r="N25" s="68"/>
      <c r="O25" s="75"/>
      <c r="P25" s="76"/>
      <c r="Q25" s="77"/>
      <c r="R25" s="75"/>
      <c r="S25" s="76"/>
      <c r="T25" s="78"/>
      <c r="U25" s="75">
        <v>10</v>
      </c>
      <c r="V25" s="76">
        <v>2</v>
      </c>
      <c r="W25" s="78">
        <v>1</v>
      </c>
      <c r="Y25" s="41">
        <f t="shared" si="2"/>
        <v>12</v>
      </c>
    </row>
    <row r="26" spans="1:25" x14ac:dyDescent="0.2">
      <c r="A26" s="58" t="s">
        <v>40</v>
      </c>
      <c r="B26" s="71" t="s">
        <v>44</v>
      </c>
      <c r="C26" s="177" t="s">
        <v>168</v>
      </c>
      <c r="D26" s="177" t="s">
        <v>160</v>
      </c>
      <c r="E26" s="61">
        <f t="shared" si="7"/>
        <v>117</v>
      </c>
      <c r="F26" s="61">
        <f t="shared" si="8"/>
        <v>109</v>
      </c>
      <c r="G26" s="155">
        <v>78</v>
      </c>
      <c r="H26" s="62">
        <f t="shared" si="9"/>
        <v>8</v>
      </c>
      <c r="I26" s="118">
        <f t="shared" si="10"/>
        <v>6</v>
      </c>
      <c r="J26" s="64">
        <f t="shared" si="11"/>
        <v>2</v>
      </c>
      <c r="K26" s="65"/>
      <c r="L26" s="66"/>
      <c r="M26" s="67"/>
      <c r="N26" s="68"/>
      <c r="O26" s="75"/>
      <c r="P26" s="76"/>
      <c r="Q26" s="77"/>
      <c r="R26" s="75">
        <v>6</v>
      </c>
      <c r="S26" s="76">
        <v>2</v>
      </c>
      <c r="T26" s="78">
        <v>1</v>
      </c>
      <c r="U26" s="75"/>
      <c r="V26" s="76"/>
      <c r="W26" s="78"/>
      <c r="Y26" s="41">
        <f t="shared" si="2"/>
        <v>8</v>
      </c>
    </row>
    <row r="27" spans="1:25" x14ac:dyDescent="0.2">
      <c r="A27" s="88" t="s">
        <v>41</v>
      </c>
      <c r="B27" s="80" t="s">
        <v>18</v>
      </c>
      <c r="C27" s="178" t="s">
        <v>167</v>
      </c>
      <c r="D27" s="178" t="s">
        <v>160</v>
      </c>
      <c r="E27" s="81">
        <f t="shared" si="7"/>
        <v>102</v>
      </c>
      <c r="F27" s="81">
        <f t="shared" si="8"/>
        <v>90</v>
      </c>
      <c r="G27" s="158">
        <v>68</v>
      </c>
      <c r="H27" s="109">
        <f t="shared" si="9"/>
        <v>12</v>
      </c>
      <c r="I27" s="144">
        <f t="shared" si="10"/>
        <v>8</v>
      </c>
      <c r="J27" s="91">
        <f t="shared" si="11"/>
        <v>4</v>
      </c>
      <c r="K27" s="92"/>
      <c r="L27" s="93"/>
      <c r="M27" s="94"/>
      <c r="N27" s="95"/>
      <c r="O27" s="84">
        <v>8</v>
      </c>
      <c r="P27" s="85">
        <v>4</v>
      </c>
      <c r="Q27" s="86">
        <v>1</v>
      </c>
      <c r="R27" s="84"/>
      <c r="S27" s="85"/>
      <c r="T27" s="87"/>
      <c r="U27" s="84"/>
      <c r="V27" s="85"/>
      <c r="W27" s="87"/>
      <c r="Y27" s="41">
        <f t="shared" si="2"/>
        <v>12</v>
      </c>
    </row>
    <row r="28" spans="1:25" ht="13.5" thickBot="1" x14ac:dyDescent="0.25">
      <c r="A28" s="237" t="s">
        <v>127</v>
      </c>
      <c r="B28" s="239" t="s">
        <v>128</v>
      </c>
      <c r="C28" s="179" t="s">
        <v>168</v>
      </c>
      <c r="D28" s="179" t="s">
        <v>160</v>
      </c>
      <c r="E28" s="110">
        <f t="shared" si="7"/>
        <v>141</v>
      </c>
      <c r="F28" s="110">
        <f t="shared" si="8"/>
        <v>119</v>
      </c>
      <c r="G28" s="157">
        <v>94</v>
      </c>
      <c r="H28" s="111">
        <f t="shared" si="9"/>
        <v>22</v>
      </c>
      <c r="I28" s="149">
        <f t="shared" si="10"/>
        <v>16</v>
      </c>
      <c r="J28" s="112">
        <f t="shared" si="11"/>
        <v>6</v>
      </c>
      <c r="K28" s="101"/>
      <c r="L28" s="102"/>
      <c r="M28" s="113"/>
      <c r="N28" s="103"/>
      <c r="O28" s="102"/>
      <c r="P28" s="113"/>
      <c r="Q28" s="103"/>
      <c r="R28" s="104"/>
      <c r="S28" s="113"/>
      <c r="T28" s="105"/>
      <c r="U28" s="102">
        <v>16</v>
      </c>
      <c r="V28" s="113">
        <v>6</v>
      </c>
      <c r="W28" s="103">
        <v>1</v>
      </c>
      <c r="Y28" s="41">
        <f t="shared" si="2"/>
        <v>22</v>
      </c>
    </row>
    <row r="29" spans="1:25" ht="13.5" thickBot="1" x14ac:dyDescent="0.25">
      <c r="A29" s="52" t="s">
        <v>19</v>
      </c>
      <c r="B29" s="147" t="s">
        <v>20</v>
      </c>
      <c r="C29" s="170" t="s">
        <v>260</v>
      </c>
      <c r="D29" s="170" t="s">
        <v>164</v>
      </c>
      <c r="E29" s="54">
        <f t="shared" ref="E29:W29" si="12">E30+E36+E41</f>
        <v>1896</v>
      </c>
      <c r="F29" s="54">
        <f t="shared" si="12"/>
        <v>1542</v>
      </c>
      <c r="G29" s="54">
        <f t="shared" si="12"/>
        <v>1264</v>
      </c>
      <c r="H29" s="54">
        <f t="shared" si="12"/>
        <v>354</v>
      </c>
      <c r="I29" s="54">
        <f t="shared" si="12"/>
        <v>198</v>
      </c>
      <c r="J29" s="54">
        <f t="shared" si="12"/>
        <v>116</v>
      </c>
      <c r="K29" s="54">
        <f t="shared" si="12"/>
        <v>40</v>
      </c>
      <c r="L29" s="54">
        <f t="shared" si="12"/>
        <v>10</v>
      </c>
      <c r="M29" s="54">
        <f t="shared" si="12"/>
        <v>8</v>
      </c>
      <c r="N29" s="54">
        <f t="shared" si="12"/>
        <v>1</v>
      </c>
      <c r="O29" s="54">
        <f t="shared" si="12"/>
        <v>62</v>
      </c>
      <c r="P29" s="54">
        <f t="shared" si="12"/>
        <v>28</v>
      </c>
      <c r="Q29" s="54">
        <f t="shared" si="12"/>
        <v>2</v>
      </c>
      <c r="R29" s="54">
        <f t="shared" si="12"/>
        <v>62</v>
      </c>
      <c r="S29" s="54">
        <f t="shared" si="12"/>
        <v>80</v>
      </c>
      <c r="T29" s="54">
        <f t="shared" si="12"/>
        <v>2</v>
      </c>
      <c r="U29" s="54">
        <f t="shared" si="12"/>
        <v>64</v>
      </c>
      <c r="V29" s="54">
        <f t="shared" si="12"/>
        <v>40</v>
      </c>
      <c r="W29" s="54">
        <f t="shared" si="12"/>
        <v>1</v>
      </c>
      <c r="X29" s="19"/>
      <c r="Y29" s="41">
        <f t="shared" si="2"/>
        <v>354</v>
      </c>
    </row>
    <row r="30" spans="1:25" ht="21" x14ac:dyDescent="0.2">
      <c r="A30" s="114" t="s">
        <v>21</v>
      </c>
      <c r="B30" s="115" t="s">
        <v>121</v>
      </c>
      <c r="C30" s="173" t="s">
        <v>259</v>
      </c>
      <c r="D30" s="173" t="s">
        <v>115</v>
      </c>
      <c r="E30" s="116">
        <f>E31+E32</f>
        <v>1320</v>
      </c>
      <c r="F30" s="116">
        <f>F31+F32</f>
        <v>1110</v>
      </c>
      <c r="G30" s="116">
        <f>G31+G32</f>
        <v>880</v>
      </c>
      <c r="H30" s="116">
        <f>H31+H32</f>
        <v>210</v>
      </c>
      <c r="I30" s="116">
        <f>I31+I32</f>
        <v>114</v>
      </c>
      <c r="J30" s="116">
        <f>SUM(J31:J34)</f>
        <v>76</v>
      </c>
      <c r="K30" s="116">
        <f>SUM(K31:K34)</f>
        <v>20</v>
      </c>
      <c r="L30" s="117">
        <f>L31+L32+L33+L34</f>
        <v>10</v>
      </c>
      <c r="M30" s="117">
        <f t="shared" ref="M30:W30" si="13">M31+M32+M33+M34</f>
        <v>8</v>
      </c>
      <c r="N30" s="117">
        <f t="shared" si="13"/>
        <v>1</v>
      </c>
      <c r="O30" s="117">
        <f t="shared" si="13"/>
        <v>62</v>
      </c>
      <c r="P30" s="117">
        <f t="shared" si="13"/>
        <v>28</v>
      </c>
      <c r="Q30" s="117">
        <f t="shared" si="13"/>
        <v>2</v>
      </c>
      <c r="R30" s="117">
        <f t="shared" si="13"/>
        <v>42</v>
      </c>
      <c r="S30" s="117">
        <f t="shared" si="13"/>
        <v>60</v>
      </c>
      <c r="T30" s="117">
        <f t="shared" si="13"/>
        <v>1</v>
      </c>
      <c r="U30" s="117">
        <f t="shared" si="13"/>
        <v>0</v>
      </c>
      <c r="V30" s="117">
        <f t="shared" si="13"/>
        <v>0</v>
      </c>
      <c r="W30" s="117">
        <f t="shared" si="13"/>
        <v>0</v>
      </c>
      <c r="Y30" s="41">
        <f t="shared" si="2"/>
        <v>210</v>
      </c>
    </row>
    <row r="31" spans="1:25" x14ac:dyDescent="0.2">
      <c r="A31" s="70" t="s">
        <v>45</v>
      </c>
      <c r="B31" s="71" t="s">
        <v>122</v>
      </c>
      <c r="C31" s="72" t="s">
        <v>170</v>
      </c>
      <c r="D31" s="72" t="s">
        <v>163</v>
      </c>
      <c r="E31" s="61">
        <f>G31*1.5</f>
        <v>600</v>
      </c>
      <c r="F31" s="61">
        <f>E31-H31</f>
        <v>516</v>
      </c>
      <c r="G31" s="155">
        <v>400</v>
      </c>
      <c r="H31" s="62">
        <f>L31+M31+O31+P31+R31+S31+U31+V31</f>
        <v>84</v>
      </c>
      <c r="I31" s="118">
        <f>L31+O31+R31+U31</f>
        <v>56</v>
      </c>
      <c r="J31" s="73">
        <f>M31+P31+S31+V31</f>
        <v>28</v>
      </c>
      <c r="K31" s="74"/>
      <c r="L31" s="75">
        <v>10</v>
      </c>
      <c r="M31" s="76">
        <v>8</v>
      </c>
      <c r="N31" s="78">
        <v>1</v>
      </c>
      <c r="O31" s="75">
        <v>46</v>
      </c>
      <c r="P31" s="76">
        <v>20</v>
      </c>
      <c r="Q31" s="77">
        <v>1</v>
      </c>
      <c r="R31" s="75"/>
      <c r="S31" s="76"/>
      <c r="T31" s="78"/>
      <c r="U31" s="75"/>
      <c r="V31" s="76"/>
      <c r="W31" s="78"/>
      <c r="Y31" s="41">
        <f t="shared" si="2"/>
        <v>84</v>
      </c>
    </row>
    <row r="32" spans="1:25" ht="22.5" x14ac:dyDescent="0.2">
      <c r="A32" s="70" t="s">
        <v>46</v>
      </c>
      <c r="B32" s="71" t="s">
        <v>123</v>
      </c>
      <c r="C32" s="72" t="s">
        <v>171</v>
      </c>
      <c r="D32" s="72" t="s">
        <v>163</v>
      </c>
      <c r="E32" s="61">
        <f>G32*1.5</f>
        <v>720</v>
      </c>
      <c r="F32" s="61">
        <f>E32-H32</f>
        <v>594</v>
      </c>
      <c r="G32" s="155">
        <v>480</v>
      </c>
      <c r="H32" s="62">
        <f>L32+M32+O32+P32+R32+S32+U32+V32</f>
        <v>126</v>
      </c>
      <c r="I32" s="118">
        <f>L32+O32+R32+U32</f>
        <v>58</v>
      </c>
      <c r="J32" s="73">
        <v>48</v>
      </c>
      <c r="K32" s="74">
        <v>20</v>
      </c>
      <c r="L32" s="75"/>
      <c r="M32" s="76"/>
      <c r="N32" s="78"/>
      <c r="O32" s="75">
        <v>16</v>
      </c>
      <c r="P32" s="76">
        <v>8</v>
      </c>
      <c r="Q32" s="77">
        <v>1</v>
      </c>
      <c r="R32" s="75">
        <v>42</v>
      </c>
      <c r="S32" s="76">
        <v>60</v>
      </c>
      <c r="T32" s="78">
        <v>1</v>
      </c>
      <c r="U32" s="75"/>
      <c r="V32" s="76"/>
      <c r="W32" s="78"/>
      <c r="Y32" s="41">
        <f t="shared" si="2"/>
        <v>126</v>
      </c>
    </row>
    <row r="33" spans="1:25" x14ac:dyDescent="0.2">
      <c r="A33" s="70" t="s">
        <v>58</v>
      </c>
      <c r="B33" s="71" t="s">
        <v>26</v>
      </c>
      <c r="C33" s="72" t="s">
        <v>167</v>
      </c>
      <c r="D33" s="72"/>
      <c r="E33" s="61"/>
      <c r="F33" s="61"/>
      <c r="G33" s="155">
        <v>180</v>
      </c>
      <c r="H33" s="62"/>
      <c r="I33" s="63"/>
      <c r="J33" s="73"/>
      <c r="K33" s="74"/>
      <c r="L33" s="75"/>
      <c r="M33" s="76"/>
      <c r="N33" s="78"/>
      <c r="O33" s="75"/>
      <c r="P33" s="76"/>
      <c r="Q33" s="77"/>
      <c r="R33" s="75"/>
      <c r="S33" s="76"/>
      <c r="T33" s="78"/>
      <c r="U33" s="75"/>
      <c r="V33" s="76"/>
      <c r="W33" s="78"/>
      <c r="Y33" s="41">
        <f t="shared" si="2"/>
        <v>0</v>
      </c>
    </row>
    <row r="34" spans="1:25" x14ac:dyDescent="0.2">
      <c r="A34" s="70" t="s">
        <v>126</v>
      </c>
      <c r="B34" s="71" t="s">
        <v>49</v>
      </c>
      <c r="C34" s="72" t="s">
        <v>167</v>
      </c>
      <c r="D34" s="72"/>
      <c r="E34" s="61"/>
      <c r="F34" s="61"/>
      <c r="G34" s="155">
        <v>252</v>
      </c>
      <c r="H34" s="62"/>
      <c r="I34" s="63"/>
      <c r="J34" s="73"/>
      <c r="K34" s="74"/>
      <c r="L34" s="75"/>
      <c r="M34" s="76"/>
      <c r="N34" s="78"/>
      <c r="O34" s="75"/>
      <c r="P34" s="76"/>
      <c r="Q34" s="77"/>
      <c r="R34" s="75"/>
      <c r="S34" s="76"/>
      <c r="T34" s="78"/>
      <c r="U34" s="75"/>
      <c r="V34" s="76"/>
      <c r="W34" s="78"/>
      <c r="X34" s="19"/>
      <c r="Y34" s="41">
        <f t="shared" si="2"/>
        <v>0</v>
      </c>
    </row>
    <row r="35" spans="1:25" s="240" customFormat="1" x14ac:dyDescent="0.2">
      <c r="A35" s="70" t="s">
        <v>265</v>
      </c>
      <c r="B35" s="71" t="s">
        <v>264</v>
      </c>
      <c r="C35" s="72" t="s">
        <v>168</v>
      </c>
      <c r="D35" s="72"/>
      <c r="E35" s="61"/>
      <c r="F35" s="61"/>
      <c r="G35" s="155"/>
      <c r="H35" s="62"/>
      <c r="I35" s="63"/>
      <c r="J35" s="64"/>
      <c r="K35" s="65"/>
      <c r="L35" s="241"/>
      <c r="M35" s="67"/>
      <c r="N35" s="69"/>
      <c r="O35" s="241"/>
      <c r="P35" s="67"/>
      <c r="Q35" s="69"/>
      <c r="R35" s="241"/>
      <c r="S35" s="67"/>
      <c r="T35" s="69"/>
      <c r="U35" s="241"/>
      <c r="V35" s="67"/>
      <c r="W35" s="69"/>
      <c r="X35" s="19"/>
      <c r="Y35" s="41"/>
    </row>
    <row r="36" spans="1:25" ht="21" x14ac:dyDescent="0.2">
      <c r="A36" s="119" t="s">
        <v>22</v>
      </c>
      <c r="B36" s="120" t="s">
        <v>124</v>
      </c>
      <c r="C36" s="174" t="s">
        <v>258</v>
      </c>
      <c r="D36" s="174" t="s">
        <v>160</v>
      </c>
      <c r="E36" s="116">
        <f>E37+E38+E39</f>
        <v>336</v>
      </c>
      <c r="F36" s="116">
        <f>F37+F38+F39</f>
        <v>232</v>
      </c>
      <c r="G36" s="116">
        <f>G37</f>
        <v>224</v>
      </c>
      <c r="H36" s="116">
        <f>H37</f>
        <v>104</v>
      </c>
      <c r="I36" s="116">
        <f t="shared" ref="I36:W36" si="14">I37</f>
        <v>64</v>
      </c>
      <c r="J36" s="116">
        <f t="shared" si="14"/>
        <v>20</v>
      </c>
      <c r="K36" s="116">
        <f t="shared" si="14"/>
        <v>20</v>
      </c>
      <c r="L36" s="116">
        <f t="shared" si="14"/>
        <v>0</v>
      </c>
      <c r="M36" s="116">
        <f t="shared" si="14"/>
        <v>0</v>
      </c>
      <c r="N36" s="116">
        <f t="shared" si="14"/>
        <v>0</v>
      </c>
      <c r="O36" s="116">
        <f t="shared" si="14"/>
        <v>0</v>
      </c>
      <c r="P36" s="116">
        <f t="shared" si="14"/>
        <v>0</v>
      </c>
      <c r="Q36" s="116">
        <f t="shared" si="14"/>
        <v>0</v>
      </c>
      <c r="R36" s="116">
        <f t="shared" si="14"/>
        <v>0</v>
      </c>
      <c r="S36" s="116">
        <f t="shared" si="14"/>
        <v>0</v>
      </c>
      <c r="T36" s="116">
        <f t="shared" si="14"/>
        <v>0</v>
      </c>
      <c r="U36" s="116">
        <f t="shared" si="14"/>
        <v>64</v>
      </c>
      <c r="V36" s="116">
        <f t="shared" si="14"/>
        <v>40</v>
      </c>
      <c r="W36" s="116">
        <f t="shared" si="14"/>
        <v>1</v>
      </c>
      <c r="Y36" s="41">
        <f t="shared" si="2"/>
        <v>104</v>
      </c>
    </row>
    <row r="37" spans="1:25" x14ac:dyDescent="0.2">
      <c r="A37" s="70" t="s">
        <v>47</v>
      </c>
      <c r="B37" s="71" t="s">
        <v>125</v>
      </c>
      <c r="C37" s="72" t="s">
        <v>167</v>
      </c>
      <c r="D37" s="72" t="s">
        <v>160</v>
      </c>
      <c r="E37" s="61">
        <f>G37*1.5</f>
        <v>336</v>
      </c>
      <c r="F37" s="121">
        <f>E37-H37</f>
        <v>232</v>
      </c>
      <c r="G37" s="155">
        <v>224</v>
      </c>
      <c r="H37" s="62">
        <f>L37+M37+O37+P37+R37+S37+U37+V37</f>
        <v>104</v>
      </c>
      <c r="I37" s="118">
        <f>L37+O37+R37+U37</f>
        <v>64</v>
      </c>
      <c r="J37" s="73">
        <v>20</v>
      </c>
      <c r="K37" s="74">
        <v>20</v>
      </c>
      <c r="L37" s="75"/>
      <c r="M37" s="76"/>
      <c r="N37" s="78"/>
      <c r="O37" s="122"/>
      <c r="P37" s="123"/>
      <c r="Q37" s="77"/>
      <c r="R37" s="75"/>
      <c r="S37" s="76"/>
      <c r="T37" s="78"/>
      <c r="U37" s="75">
        <v>64</v>
      </c>
      <c r="V37" s="76">
        <v>40</v>
      </c>
      <c r="W37" s="78">
        <v>1</v>
      </c>
      <c r="Y37" s="41">
        <f t="shared" si="2"/>
        <v>104</v>
      </c>
    </row>
    <row r="38" spans="1:25" x14ac:dyDescent="0.2">
      <c r="A38" s="70" t="s">
        <v>59</v>
      </c>
      <c r="B38" s="71" t="s">
        <v>26</v>
      </c>
      <c r="C38" s="72" t="s">
        <v>167</v>
      </c>
      <c r="D38" s="72"/>
      <c r="E38" s="61"/>
      <c r="F38" s="121"/>
      <c r="G38" s="155">
        <v>72</v>
      </c>
      <c r="H38" s="62"/>
      <c r="I38" s="63"/>
      <c r="J38" s="73"/>
      <c r="K38" s="74"/>
      <c r="L38" s="75"/>
      <c r="M38" s="76"/>
      <c r="N38" s="78"/>
      <c r="O38" s="75"/>
      <c r="P38" s="76"/>
      <c r="Q38" s="77"/>
      <c r="R38" s="75"/>
      <c r="S38" s="76"/>
      <c r="T38" s="78"/>
      <c r="U38" s="75"/>
      <c r="V38" s="76"/>
      <c r="W38" s="78"/>
      <c r="Y38" s="41">
        <f t="shared" si="2"/>
        <v>0</v>
      </c>
    </row>
    <row r="39" spans="1:25" x14ac:dyDescent="0.2">
      <c r="A39" s="70" t="s">
        <v>60</v>
      </c>
      <c r="B39" s="71" t="s">
        <v>104</v>
      </c>
      <c r="C39" s="72" t="s">
        <v>167</v>
      </c>
      <c r="D39" s="72"/>
      <c r="E39" s="61"/>
      <c r="F39" s="121"/>
      <c r="G39" s="155">
        <v>108</v>
      </c>
      <c r="H39" s="62"/>
      <c r="I39" s="63"/>
      <c r="J39" s="73"/>
      <c r="K39" s="74"/>
      <c r="L39" s="75"/>
      <c r="M39" s="76"/>
      <c r="N39" s="78"/>
      <c r="O39" s="75"/>
      <c r="P39" s="76"/>
      <c r="Q39" s="77"/>
      <c r="R39" s="75"/>
      <c r="S39" s="76"/>
      <c r="T39" s="78"/>
      <c r="U39" s="75"/>
      <c r="V39" s="76"/>
      <c r="W39" s="78"/>
      <c r="Y39" s="41">
        <f t="shared" si="2"/>
        <v>0</v>
      </c>
    </row>
    <row r="40" spans="1:25" s="240" customFormat="1" x14ac:dyDescent="0.2">
      <c r="A40" s="70" t="s">
        <v>266</v>
      </c>
      <c r="B40" s="71" t="s">
        <v>264</v>
      </c>
      <c r="C40" s="72" t="s">
        <v>168</v>
      </c>
      <c r="D40" s="72"/>
      <c r="E40" s="61"/>
      <c r="F40" s="61"/>
      <c r="G40" s="155"/>
      <c r="H40" s="62"/>
      <c r="I40" s="63"/>
      <c r="J40" s="64"/>
      <c r="K40" s="65"/>
      <c r="L40" s="241"/>
      <c r="M40" s="67"/>
      <c r="N40" s="69"/>
      <c r="O40" s="241"/>
      <c r="P40" s="67"/>
      <c r="Q40" s="69"/>
      <c r="R40" s="241"/>
      <c r="S40" s="67"/>
      <c r="T40" s="69"/>
      <c r="U40" s="241"/>
      <c r="V40" s="67"/>
      <c r="W40" s="69"/>
      <c r="Y40" s="41"/>
    </row>
    <row r="41" spans="1:25" ht="45" customHeight="1" x14ac:dyDescent="0.2">
      <c r="A41" s="119" t="s">
        <v>23</v>
      </c>
      <c r="B41" s="120" t="s">
        <v>263</v>
      </c>
      <c r="C41" s="174" t="s">
        <v>258</v>
      </c>
      <c r="D41" s="174" t="s">
        <v>160</v>
      </c>
      <c r="E41" s="116">
        <f>SUM(E42)</f>
        <v>240</v>
      </c>
      <c r="F41" s="116">
        <f t="shared" ref="F41:W41" si="15">SUM(F42)</f>
        <v>200</v>
      </c>
      <c r="G41" s="116">
        <f>G42</f>
        <v>160</v>
      </c>
      <c r="H41" s="116">
        <f t="shared" si="15"/>
        <v>40</v>
      </c>
      <c r="I41" s="116">
        <f t="shared" si="15"/>
        <v>20</v>
      </c>
      <c r="J41" s="116">
        <f t="shared" si="15"/>
        <v>20</v>
      </c>
      <c r="K41" s="116">
        <f t="shared" si="15"/>
        <v>0</v>
      </c>
      <c r="L41" s="116">
        <f t="shared" si="15"/>
        <v>0</v>
      </c>
      <c r="M41" s="116">
        <f t="shared" si="15"/>
        <v>0</v>
      </c>
      <c r="N41" s="116">
        <f t="shared" si="15"/>
        <v>0</v>
      </c>
      <c r="O41" s="116">
        <f t="shared" si="15"/>
        <v>0</v>
      </c>
      <c r="P41" s="116">
        <f t="shared" si="15"/>
        <v>0</v>
      </c>
      <c r="Q41" s="116">
        <f t="shared" si="15"/>
        <v>0</v>
      </c>
      <c r="R41" s="116">
        <f t="shared" si="15"/>
        <v>20</v>
      </c>
      <c r="S41" s="116">
        <f t="shared" si="15"/>
        <v>20</v>
      </c>
      <c r="T41" s="116">
        <f t="shared" si="15"/>
        <v>1</v>
      </c>
      <c r="U41" s="116">
        <f t="shared" si="15"/>
        <v>0</v>
      </c>
      <c r="V41" s="116">
        <f t="shared" si="15"/>
        <v>0</v>
      </c>
      <c r="W41" s="116">
        <f t="shared" si="15"/>
        <v>0</v>
      </c>
      <c r="Y41" s="41">
        <f t="shared" si="2"/>
        <v>40</v>
      </c>
    </row>
    <row r="42" spans="1:25" x14ac:dyDescent="0.2">
      <c r="A42" s="79" t="s">
        <v>48</v>
      </c>
      <c r="B42" s="71" t="s">
        <v>157</v>
      </c>
      <c r="C42" s="72" t="s">
        <v>167</v>
      </c>
      <c r="D42" s="72" t="s">
        <v>160</v>
      </c>
      <c r="E42" s="121">
        <f>G42*1.5</f>
        <v>240</v>
      </c>
      <c r="F42" s="121">
        <f>E42-H42</f>
        <v>200</v>
      </c>
      <c r="G42" s="159">
        <v>160</v>
      </c>
      <c r="H42" s="124">
        <f>L42+M42+O42+P42+R42+S42+U42+V42</f>
        <v>40</v>
      </c>
      <c r="I42" s="118">
        <f>L42+O42+R42+U42</f>
        <v>20</v>
      </c>
      <c r="J42" s="73">
        <f>M42+P42+S42+V42</f>
        <v>20</v>
      </c>
      <c r="K42" s="125"/>
      <c r="L42" s="84"/>
      <c r="M42" s="85"/>
      <c r="N42" s="87"/>
      <c r="O42" s="84"/>
      <c r="P42" s="85"/>
      <c r="Q42" s="86"/>
      <c r="R42" s="84">
        <v>20</v>
      </c>
      <c r="S42" s="85">
        <v>20</v>
      </c>
      <c r="T42" s="87">
        <v>1</v>
      </c>
      <c r="U42" s="84"/>
      <c r="V42" s="85"/>
      <c r="W42" s="87"/>
      <c r="Y42" s="41">
        <f t="shared" si="2"/>
        <v>40</v>
      </c>
    </row>
    <row r="43" spans="1:25" x14ac:dyDescent="0.2">
      <c r="A43" s="70" t="s">
        <v>61</v>
      </c>
      <c r="B43" s="71" t="s">
        <v>26</v>
      </c>
      <c r="C43" s="72" t="s">
        <v>167</v>
      </c>
      <c r="D43" s="72"/>
      <c r="E43" s="61"/>
      <c r="F43" s="61"/>
      <c r="G43" s="155">
        <v>108</v>
      </c>
      <c r="H43" s="124"/>
      <c r="I43" s="63"/>
      <c r="J43" s="64"/>
      <c r="K43" s="65"/>
      <c r="L43" s="75"/>
      <c r="M43" s="76"/>
      <c r="N43" s="78"/>
      <c r="O43" s="122"/>
      <c r="P43" s="123"/>
      <c r="Q43" s="77"/>
      <c r="R43" s="75"/>
      <c r="S43" s="76"/>
      <c r="T43" s="78"/>
      <c r="U43" s="75"/>
      <c r="V43" s="76"/>
      <c r="W43" s="78"/>
      <c r="Y43" s="41">
        <f t="shared" si="2"/>
        <v>0</v>
      </c>
    </row>
    <row r="44" spans="1:25" ht="18.75" customHeight="1" thickBot="1" x14ac:dyDescent="0.25">
      <c r="A44" s="70" t="s">
        <v>103</v>
      </c>
      <c r="B44" s="71" t="s">
        <v>49</v>
      </c>
      <c r="C44" s="72" t="s">
        <v>167</v>
      </c>
      <c r="D44" s="72"/>
      <c r="E44" s="61"/>
      <c r="F44" s="61"/>
      <c r="G44" s="158">
        <v>216</v>
      </c>
      <c r="H44" s="111"/>
      <c r="I44" s="63"/>
      <c r="J44" s="64"/>
      <c r="K44" s="65"/>
      <c r="L44" s="75"/>
      <c r="M44" s="76"/>
      <c r="N44" s="78"/>
      <c r="O44" s="122"/>
      <c r="P44" s="123"/>
      <c r="Q44" s="77"/>
      <c r="R44" s="75"/>
      <c r="S44" s="76"/>
      <c r="T44" s="78"/>
      <c r="U44" s="75"/>
      <c r="V44" s="76"/>
      <c r="W44" s="78"/>
      <c r="Y44" s="41">
        <f t="shared" si="2"/>
        <v>0</v>
      </c>
    </row>
    <row r="45" spans="1:25" s="240" customFormat="1" ht="27.6" customHeight="1" thickBot="1" x14ac:dyDescent="0.25">
      <c r="A45" s="70" t="s">
        <v>267</v>
      </c>
      <c r="B45" s="71" t="s">
        <v>268</v>
      </c>
      <c r="C45" s="242" t="s">
        <v>269</v>
      </c>
      <c r="D45" s="242"/>
      <c r="E45" s="81"/>
      <c r="F45" s="81"/>
      <c r="G45" s="158"/>
      <c r="H45" s="243"/>
      <c r="I45" s="244"/>
      <c r="J45" s="91"/>
      <c r="K45" s="92"/>
      <c r="L45" s="245"/>
      <c r="M45" s="94"/>
      <c r="N45" s="96"/>
      <c r="O45" s="246"/>
      <c r="P45" s="247"/>
      <c r="Q45" s="96"/>
      <c r="R45" s="245"/>
      <c r="S45" s="94"/>
      <c r="T45" s="96"/>
      <c r="U45" s="245"/>
      <c r="V45" s="94"/>
      <c r="W45" s="96"/>
      <c r="Y45" s="41"/>
    </row>
    <row r="46" spans="1:25" ht="18" customHeight="1" thickBot="1" x14ac:dyDescent="0.25">
      <c r="A46" s="304" t="s">
        <v>75</v>
      </c>
      <c r="B46" s="305"/>
      <c r="C46" s="175" t="s">
        <v>262</v>
      </c>
      <c r="D46" s="175" t="s">
        <v>166</v>
      </c>
      <c r="E46" s="106">
        <f t="shared" ref="E46:L46" si="16">E8+E13+E17</f>
        <v>4482</v>
      </c>
      <c r="F46" s="106">
        <f t="shared" si="16"/>
        <v>3842</v>
      </c>
      <c r="G46" s="106">
        <f t="shared" si="16"/>
        <v>2988</v>
      </c>
      <c r="H46" s="106">
        <f t="shared" si="16"/>
        <v>640</v>
      </c>
      <c r="I46" s="106">
        <f t="shared" si="16"/>
        <v>366</v>
      </c>
      <c r="J46" s="106">
        <f t="shared" si="16"/>
        <v>234</v>
      </c>
      <c r="K46" s="106">
        <f t="shared" si="16"/>
        <v>40</v>
      </c>
      <c r="L46" s="106">
        <f t="shared" si="16"/>
        <v>88</v>
      </c>
      <c r="M46" s="106">
        <f t="shared" ref="M46:W46" si="17">M8+M13+M17</f>
        <v>72</v>
      </c>
      <c r="N46" s="106">
        <f t="shared" si="17"/>
        <v>10</v>
      </c>
      <c r="O46" s="106">
        <f t="shared" si="17"/>
        <v>108</v>
      </c>
      <c r="P46" s="106">
        <f t="shared" si="17"/>
        <v>52</v>
      </c>
      <c r="Q46" s="106">
        <f t="shared" si="17"/>
        <v>6</v>
      </c>
      <c r="R46" s="106">
        <f t="shared" si="17"/>
        <v>70</v>
      </c>
      <c r="S46" s="106">
        <f t="shared" si="17"/>
        <v>90</v>
      </c>
      <c r="T46" s="106">
        <f t="shared" si="17"/>
        <v>4</v>
      </c>
      <c r="U46" s="106">
        <f t="shared" si="17"/>
        <v>100</v>
      </c>
      <c r="V46" s="106">
        <f t="shared" si="17"/>
        <v>60</v>
      </c>
      <c r="W46" s="106">
        <f t="shared" si="17"/>
        <v>5</v>
      </c>
      <c r="Y46" s="41">
        <f t="shared" si="2"/>
        <v>640</v>
      </c>
    </row>
    <row r="47" spans="1:25" ht="21" customHeight="1" thickBot="1" x14ac:dyDescent="0.25">
      <c r="A47" s="126" t="s">
        <v>62</v>
      </c>
      <c r="B47" s="127" t="s">
        <v>63</v>
      </c>
      <c r="C47" s="127" t="s">
        <v>167</v>
      </c>
      <c r="D47" s="127"/>
      <c r="E47" s="128"/>
      <c r="F47" s="128"/>
      <c r="G47" s="128"/>
      <c r="H47" s="129"/>
      <c r="I47" s="129"/>
      <c r="J47" s="130"/>
      <c r="K47" s="131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  <c r="W47" s="134" t="s">
        <v>70</v>
      </c>
    </row>
    <row r="48" spans="1:25" ht="27" customHeight="1" thickBot="1" x14ac:dyDescent="0.25">
      <c r="A48" s="135" t="s">
        <v>64</v>
      </c>
      <c r="B48" s="136" t="s">
        <v>65</v>
      </c>
      <c r="C48" s="136"/>
      <c r="D48" s="136"/>
      <c r="E48" s="137"/>
      <c r="F48" s="137"/>
      <c r="G48" s="137"/>
      <c r="H48" s="138"/>
      <c r="I48" s="138"/>
      <c r="J48" s="139"/>
      <c r="K48" s="137"/>
      <c r="L48" s="137"/>
      <c r="M48" s="137"/>
      <c r="N48" s="137"/>
      <c r="O48" s="140"/>
      <c r="P48" s="140"/>
      <c r="Q48" s="140"/>
      <c r="R48" s="140"/>
      <c r="S48" s="140"/>
      <c r="T48" s="140"/>
      <c r="U48" s="140"/>
      <c r="V48" s="141"/>
      <c r="W48" s="142" t="s">
        <v>71</v>
      </c>
    </row>
    <row r="49" spans="1:26" ht="21" customHeight="1" x14ac:dyDescent="0.2">
      <c r="A49" s="309" t="s">
        <v>154</v>
      </c>
      <c r="B49" s="310"/>
      <c r="C49" s="310"/>
      <c r="D49" s="310"/>
      <c r="E49" s="311"/>
      <c r="F49" s="7"/>
      <c r="G49" s="7"/>
      <c r="H49" s="364" t="s">
        <v>1</v>
      </c>
      <c r="I49" s="317" t="s">
        <v>76</v>
      </c>
      <c r="J49" s="318"/>
      <c r="K49" s="319"/>
      <c r="L49" s="367">
        <f>L46+M46</f>
        <v>160</v>
      </c>
      <c r="M49" s="368"/>
      <c r="N49" s="368"/>
      <c r="O49" s="367">
        <f>O46+P46</f>
        <v>160</v>
      </c>
      <c r="P49" s="368"/>
      <c r="Q49" s="368"/>
      <c r="R49" s="367">
        <f>R46+S46</f>
        <v>160</v>
      </c>
      <c r="S49" s="368"/>
      <c r="T49" s="369"/>
      <c r="U49" s="367">
        <f>U46+V46</f>
        <v>160</v>
      </c>
      <c r="V49" s="368"/>
      <c r="W49" s="370"/>
      <c r="Y49" s="41">
        <f>L49+N49+O49+Q49+R49+T49+U49+W49</f>
        <v>640</v>
      </c>
      <c r="Z49" s="360">
        <f>Y50+Y51</f>
        <v>936</v>
      </c>
    </row>
    <row r="50" spans="1:26" ht="15.75" customHeight="1" x14ac:dyDescent="0.2">
      <c r="A50" s="315" t="s">
        <v>65</v>
      </c>
      <c r="B50" s="302"/>
      <c r="C50" s="302"/>
      <c r="D50" s="302"/>
      <c r="E50" s="303"/>
      <c r="F50" s="8"/>
      <c r="G50" s="8"/>
      <c r="H50" s="365"/>
      <c r="I50" s="362" t="s">
        <v>77</v>
      </c>
      <c r="J50" s="354"/>
      <c r="K50" s="355"/>
      <c r="L50" s="371"/>
      <c r="M50" s="372"/>
      <c r="N50" s="372"/>
      <c r="O50" s="371">
        <v>180</v>
      </c>
      <c r="P50" s="372"/>
      <c r="Q50" s="372"/>
      <c r="R50" s="371">
        <v>108</v>
      </c>
      <c r="S50" s="372"/>
      <c r="T50" s="373"/>
      <c r="U50" s="371">
        <v>72</v>
      </c>
      <c r="V50" s="372"/>
      <c r="W50" s="387"/>
      <c r="Y50" s="41">
        <f>L50+N50+O50+Q50+R50+T50+U50+W50</f>
        <v>360</v>
      </c>
      <c r="Z50" s="361"/>
    </row>
    <row r="51" spans="1:26" ht="24.75" customHeight="1" x14ac:dyDescent="0.2">
      <c r="A51" s="316" t="s">
        <v>66</v>
      </c>
      <c r="B51" s="302"/>
      <c r="C51" s="302"/>
      <c r="D51" s="302"/>
      <c r="E51" s="303"/>
      <c r="F51" s="9"/>
      <c r="G51" s="9"/>
      <c r="H51" s="365"/>
      <c r="I51" s="363" t="s">
        <v>78</v>
      </c>
      <c r="J51" s="354"/>
      <c r="K51" s="355"/>
      <c r="L51" s="371"/>
      <c r="M51" s="372"/>
      <c r="N51" s="372"/>
      <c r="O51" s="371">
        <v>180</v>
      </c>
      <c r="P51" s="372"/>
      <c r="Q51" s="372"/>
      <c r="R51" s="371">
        <v>288</v>
      </c>
      <c r="S51" s="372"/>
      <c r="T51" s="373"/>
      <c r="U51" s="371">
        <v>108</v>
      </c>
      <c r="V51" s="372"/>
      <c r="W51" s="387"/>
      <c r="Y51" s="41">
        <f>L51+N51+O51+Q51+R51+T51+U51+W51</f>
        <v>576</v>
      </c>
      <c r="Z51" s="361"/>
    </row>
    <row r="52" spans="1:26" ht="24" customHeight="1" x14ac:dyDescent="0.2">
      <c r="A52" s="301" t="s">
        <v>67</v>
      </c>
      <c r="B52" s="302"/>
      <c r="C52" s="302"/>
      <c r="D52" s="302"/>
      <c r="E52" s="303"/>
      <c r="F52" s="8"/>
      <c r="G52" s="8"/>
      <c r="H52" s="365"/>
      <c r="I52" s="366" t="s">
        <v>79</v>
      </c>
      <c r="J52" s="354"/>
      <c r="K52" s="355"/>
      <c r="L52" s="371"/>
      <c r="M52" s="372"/>
      <c r="N52" s="372"/>
      <c r="O52" s="371"/>
      <c r="P52" s="372"/>
      <c r="Q52" s="372"/>
      <c r="R52" s="371"/>
      <c r="S52" s="372"/>
      <c r="T52" s="373"/>
      <c r="U52" s="371">
        <v>144</v>
      </c>
      <c r="V52" s="372"/>
      <c r="W52" s="387"/>
      <c r="X52" s="168"/>
      <c r="Y52" s="12"/>
    </row>
    <row r="53" spans="1:26" ht="12.75" customHeight="1" x14ac:dyDescent="0.2">
      <c r="A53" s="301" t="s">
        <v>68</v>
      </c>
      <c r="B53" s="302"/>
      <c r="C53" s="302"/>
      <c r="D53" s="302"/>
      <c r="E53" s="303"/>
      <c r="F53" s="8"/>
      <c r="G53" s="8"/>
      <c r="H53" s="365"/>
      <c r="I53" s="366" t="s">
        <v>80</v>
      </c>
      <c r="J53" s="354"/>
      <c r="K53" s="355"/>
      <c r="L53" s="371">
        <v>4</v>
      </c>
      <c r="M53" s="372"/>
      <c r="N53" s="372"/>
      <c r="O53" s="371">
        <v>2</v>
      </c>
      <c r="P53" s="372"/>
      <c r="Q53" s="372"/>
      <c r="R53" s="371">
        <v>3</v>
      </c>
      <c r="S53" s="372"/>
      <c r="T53" s="373"/>
      <c r="U53" s="371">
        <v>2</v>
      </c>
      <c r="V53" s="372"/>
      <c r="W53" s="387"/>
      <c r="X53" s="169"/>
      <c r="Y53" s="40">
        <f>W53+U53+T53+R53+Q53+O53+N53+L53</f>
        <v>11</v>
      </c>
    </row>
    <row r="54" spans="1:26" ht="20.25" customHeight="1" x14ac:dyDescent="0.2">
      <c r="A54" s="301" t="s">
        <v>69</v>
      </c>
      <c r="B54" s="302"/>
      <c r="C54" s="302"/>
      <c r="D54" s="302"/>
      <c r="E54" s="303"/>
      <c r="F54" s="8"/>
      <c r="G54" s="8"/>
      <c r="H54" s="365"/>
      <c r="I54" s="363" t="s">
        <v>81</v>
      </c>
      <c r="J54" s="354"/>
      <c r="K54" s="355"/>
      <c r="L54" s="371">
        <v>6</v>
      </c>
      <c r="M54" s="372"/>
      <c r="N54" s="372"/>
      <c r="O54" s="371">
        <v>5</v>
      </c>
      <c r="P54" s="372"/>
      <c r="Q54" s="372"/>
      <c r="R54" s="371">
        <v>6</v>
      </c>
      <c r="S54" s="372"/>
      <c r="T54" s="373"/>
      <c r="U54" s="371">
        <v>7</v>
      </c>
      <c r="V54" s="372"/>
      <c r="W54" s="387"/>
      <c r="X54" s="169"/>
      <c r="Y54" s="40">
        <f>W54+U54+T54+R54+Q54+O54+N54+L54</f>
        <v>24</v>
      </c>
    </row>
    <row r="55" spans="1:26" ht="15.75" customHeight="1" thickBot="1" x14ac:dyDescent="0.25">
      <c r="A55" s="306"/>
      <c r="B55" s="307"/>
      <c r="C55" s="307"/>
      <c r="D55" s="307"/>
      <c r="E55" s="308"/>
      <c r="F55" s="10"/>
      <c r="G55" s="10"/>
      <c r="H55" s="11"/>
      <c r="I55" s="312" t="s">
        <v>257</v>
      </c>
      <c r="J55" s="313"/>
      <c r="K55" s="314"/>
      <c r="L55" s="384">
        <v>10</v>
      </c>
      <c r="M55" s="385"/>
      <c r="N55" s="385"/>
      <c r="O55" s="384">
        <v>6</v>
      </c>
      <c r="P55" s="385"/>
      <c r="Q55" s="385"/>
      <c r="R55" s="384">
        <v>4</v>
      </c>
      <c r="S55" s="385"/>
      <c r="T55" s="386"/>
      <c r="U55" s="384">
        <v>5</v>
      </c>
      <c r="V55" s="385"/>
      <c r="W55" s="388"/>
      <c r="X55" s="169"/>
      <c r="Y55" s="40">
        <f>W55+U55+T55+R55+Q55+O55+N55+L55</f>
        <v>25</v>
      </c>
    </row>
    <row r="56" spans="1:26" ht="15.75" customHeight="1" x14ac:dyDescent="0.2">
      <c r="A56" s="161"/>
      <c r="B56" s="16"/>
      <c r="C56" s="16"/>
      <c r="D56" s="16"/>
      <c r="E56" s="160"/>
      <c r="F56" s="143"/>
      <c r="G56" s="143"/>
      <c r="H56" s="162"/>
      <c r="I56" s="163"/>
      <c r="J56" s="164"/>
      <c r="K56" s="164"/>
      <c r="L56" s="165"/>
      <c r="M56" s="166"/>
      <c r="N56" s="166"/>
      <c r="O56" s="165"/>
      <c r="P56" s="166"/>
      <c r="Q56" s="166"/>
      <c r="R56" s="165"/>
      <c r="S56" s="166"/>
      <c r="T56" s="166"/>
      <c r="U56" s="165"/>
      <c r="V56" s="166"/>
      <c r="W56" s="166"/>
      <c r="X56" s="165"/>
      <c r="Y56" s="167"/>
    </row>
    <row r="57" spans="1:26" ht="15.75" customHeight="1" x14ac:dyDescent="0.2">
      <c r="A57" s="161"/>
      <c r="B57" s="16"/>
      <c r="C57" s="16"/>
      <c r="D57" s="16"/>
      <c r="E57" s="160"/>
      <c r="F57" s="143"/>
      <c r="G57" s="143"/>
      <c r="H57" s="162"/>
      <c r="I57" s="163"/>
      <c r="J57" s="164"/>
      <c r="K57" s="164"/>
      <c r="L57" s="165"/>
      <c r="M57" s="166"/>
      <c r="N57" s="166"/>
      <c r="O57" s="165"/>
      <c r="P57" s="166"/>
      <c r="Q57" s="166"/>
      <c r="R57" s="165"/>
      <c r="S57" s="166"/>
      <c r="T57" s="166"/>
      <c r="U57" s="165"/>
      <c r="V57" s="166"/>
      <c r="W57" s="166"/>
      <c r="X57" s="165"/>
      <c r="Y57" s="167"/>
    </row>
    <row r="58" spans="1:26" ht="15.75" customHeight="1" x14ac:dyDescent="0.2">
      <c r="A58" s="161"/>
      <c r="B58" s="16"/>
      <c r="C58" s="16"/>
      <c r="D58" s="16"/>
      <c r="E58" s="160"/>
      <c r="F58" s="143"/>
      <c r="G58" s="143"/>
      <c r="H58" s="162"/>
      <c r="I58" s="163"/>
      <c r="J58" s="164"/>
      <c r="K58" s="164"/>
      <c r="L58" s="165"/>
      <c r="M58" s="166"/>
      <c r="N58" s="166"/>
      <c r="O58" s="165"/>
      <c r="P58" s="166"/>
      <c r="Q58" s="166"/>
      <c r="R58" s="165"/>
      <c r="S58" s="166"/>
      <c r="T58" s="166"/>
      <c r="U58" s="165"/>
      <c r="V58" s="166"/>
      <c r="W58" s="166"/>
      <c r="X58" s="165"/>
      <c r="Y58" s="167"/>
    </row>
    <row r="59" spans="1:26" ht="15.75" customHeight="1" x14ac:dyDescent="0.2">
      <c r="A59" s="161"/>
      <c r="B59" s="16"/>
      <c r="C59" s="16"/>
      <c r="D59" s="16"/>
      <c r="E59" s="160"/>
      <c r="F59" s="143"/>
      <c r="G59" s="143"/>
      <c r="H59" s="162"/>
      <c r="I59" s="163"/>
      <c r="J59" s="164"/>
      <c r="K59" s="164"/>
      <c r="L59" s="165"/>
      <c r="M59" s="166"/>
      <c r="N59" s="166"/>
      <c r="O59" s="165"/>
      <c r="P59" s="166"/>
      <c r="Q59" s="166"/>
      <c r="R59" s="165"/>
      <c r="S59" s="166"/>
      <c r="T59" s="166"/>
      <c r="U59" s="165"/>
      <c r="V59" s="166"/>
      <c r="W59" s="166"/>
      <c r="X59" s="165"/>
      <c r="Y59" s="167"/>
    </row>
    <row r="60" spans="1:26" ht="15.75" customHeight="1" x14ac:dyDescent="0.2">
      <c r="A60" s="161"/>
      <c r="B60" s="16"/>
      <c r="C60" s="16"/>
      <c r="D60" s="16"/>
      <c r="E60" s="160"/>
      <c r="F60" s="143"/>
      <c r="G60" s="143"/>
      <c r="H60" s="162"/>
      <c r="I60" s="163"/>
      <c r="J60" s="164"/>
      <c r="K60" s="164"/>
      <c r="L60" s="165"/>
      <c r="M60" s="166"/>
      <c r="N60" s="166"/>
      <c r="O60" s="165"/>
      <c r="P60" s="166"/>
      <c r="Q60" s="166"/>
      <c r="R60" s="165"/>
      <c r="S60" s="166"/>
      <c r="T60" s="166"/>
      <c r="U60" s="165"/>
      <c r="V60" s="166"/>
      <c r="W60" s="166"/>
      <c r="X60" s="165"/>
      <c r="Y60" s="167"/>
    </row>
    <row r="61" spans="1:26" x14ac:dyDescent="0.2">
      <c r="B61" s="12"/>
      <c r="C61" s="12"/>
      <c r="D61" s="12"/>
      <c r="E61" s="48"/>
      <c r="L61" s="39"/>
      <c r="M61" s="39"/>
      <c r="N61" s="39"/>
    </row>
    <row r="62" spans="1:26" x14ac:dyDescent="0.2">
      <c r="B62" s="13"/>
      <c r="C62" s="42"/>
      <c r="D62" s="42"/>
      <c r="E62" s="300"/>
    </row>
    <row r="63" spans="1:26" x14ac:dyDescent="0.2">
      <c r="B63" s="13"/>
      <c r="C63" s="43"/>
      <c r="D63" s="43"/>
      <c r="E63" s="300"/>
    </row>
    <row r="64" spans="1:26" x14ac:dyDescent="0.2">
      <c r="B64" s="13"/>
      <c r="C64" s="13"/>
      <c r="D64" s="13"/>
      <c r="E64" s="49"/>
    </row>
    <row r="65" spans="2:5" x14ac:dyDescent="0.2">
      <c r="B65" s="13"/>
      <c r="C65" s="13"/>
      <c r="D65" s="13"/>
      <c r="E65" s="48"/>
    </row>
    <row r="66" spans="2:5" x14ac:dyDescent="0.2">
      <c r="B66" s="13"/>
      <c r="C66" s="13"/>
      <c r="D66" s="13"/>
      <c r="E66" s="48"/>
    </row>
    <row r="67" spans="2:5" x14ac:dyDescent="0.2">
      <c r="B67" s="14"/>
      <c r="C67" s="14"/>
      <c r="D67" s="14"/>
      <c r="E67" s="48"/>
    </row>
    <row r="68" spans="2:5" x14ac:dyDescent="0.2">
      <c r="B68" s="6"/>
      <c r="C68" s="6"/>
      <c r="D68" s="6"/>
    </row>
  </sheetData>
  <mergeCells count="78">
    <mergeCell ref="R52:T52"/>
    <mergeCell ref="R53:T53"/>
    <mergeCell ref="R54:T54"/>
    <mergeCell ref="R55:T55"/>
    <mergeCell ref="U50:W50"/>
    <mergeCell ref="U51:W51"/>
    <mergeCell ref="U52:W52"/>
    <mergeCell ref="U53:W53"/>
    <mergeCell ref="U54:W54"/>
    <mergeCell ref="U55:W55"/>
    <mergeCell ref="L53:N53"/>
    <mergeCell ref="L54:N54"/>
    <mergeCell ref="L55:N55"/>
    <mergeCell ref="O50:Q50"/>
    <mergeCell ref="O51:Q51"/>
    <mergeCell ref="O52:Q52"/>
    <mergeCell ref="O53:Q53"/>
    <mergeCell ref="O54:Q54"/>
    <mergeCell ref="O55:Q55"/>
    <mergeCell ref="U5:U6"/>
    <mergeCell ref="V5:V6"/>
    <mergeCell ref="W5:W6"/>
    <mergeCell ref="M5:M6"/>
    <mergeCell ref="N5:N6"/>
    <mergeCell ref="O5:O6"/>
    <mergeCell ref="P5:P6"/>
    <mergeCell ref="Q5:Q6"/>
    <mergeCell ref="L3:N4"/>
    <mergeCell ref="O3:Q4"/>
    <mergeCell ref="R3:T4"/>
    <mergeCell ref="S5:S6"/>
    <mergeCell ref="T5:T6"/>
    <mergeCell ref="Z49:Z51"/>
    <mergeCell ref="I50:K50"/>
    <mergeCell ref="I51:K51"/>
    <mergeCell ref="H49:H54"/>
    <mergeCell ref="I52:K52"/>
    <mergeCell ref="I53:K53"/>
    <mergeCell ref="I54:K54"/>
    <mergeCell ref="L49:N49"/>
    <mergeCell ref="O49:Q49"/>
    <mergeCell ref="R49:T49"/>
    <mergeCell ref="U49:W49"/>
    <mergeCell ref="L50:N50"/>
    <mergeCell ref="L51:N51"/>
    <mergeCell ref="R50:T50"/>
    <mergeCell ref="R51:T51"/>
    <mergeCell ref="L52:N52"/>
    <mergeCell ref="U3:W4"/>
    <mergeCell ref="K5:K6"/>
    <mergeCell ref="A1:W1"/>
    <mergeCell ref="H4:H6"/>
    <mergeCell ref="E2:K2"/>
    <mergeCell ref="E3:E6"/>
    <mergeCell ref="A2:A6"/>
    <mergeCell ref="L2:W2"/>
    <mergeCell ref="J5:J6"/>
    <mergeCell ref="F3:F6"/>
    <mergeCell ref="L5:L6"/>
    <mergeCell ref="R5:R6"/>
    <mergeCell ref="I5:I6"/>
    <mergeCell ref="I4:K4"/>
    <mergeCell ref="C2:C6"/>
    <mergeCell ref="D2:D6"/>
    <mergeCell ref="B2:B6"/>
    <mergeCell ref="H3:K3"/>
    <mergeCell ref="E62:E63"/>
    <mergeCell ref="A52:E52"/>
    <mergeCell ref="A53:E53"/>
    <mergeCell ref="A46:B46"/>
    <mergeCell ref="A55:E55"/>
    <mergeCell ref="A49:E49"/>
    <mergeCell ref="A54:E54"/>
    <mergeCell ref="I55:K55"/>
    <mergeCell ref="A50:E50"/>
    <mergeCell ref="A51:E51"/>
    <mergeCell ref="I49:K49"/>
    <mergeCell ref="G3:G6"/>
  </mergeCells>
  <phoneticPr fontId="3" type="noConversion"/>
  <pageMargins left="0.2" right="0.15" top="0.32" bottom="0.16" header="0.31" footer="0.1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view="pageBreakPreview" zoomScale="50" zoomScaleNormal="100" zoomScaleSheetLayoutView="50" workbookViewId="0">
      <selection sqref="A1:B1"/>
    </sheetView>
  </sheetViews>
  <sheetFormatPr defaultRowHeight="12.75" x14ac:dyDescent="0.2"/>
  <cols>
    <col min="1" max="1" width="5.7109375" customWidth="1"/>
    <col min="2" max="2" width="135.140625" customWidth="1"/>
  </cols>
  <sheetData>
    <row r="1" spans="1:2" ht="21.6" customHeight="1" thickBot="1" x14ac:dyDescent="0.25">
      <c r="A1" s="389" t="s">
        <v>113</v>
      </c>
      <c r="B1" s="390"/>
    </row>
    <row r="2" spans="1:2" ht="16.5" thickBot="1" x14ac:dyDescent="0.25">
      <c r="A2" s="20" t="s">
        <v>82</v>
      </c>
      <c r="B2" s="21" t="s">
        <v>83</v>
      </c>
    </row>
    <row r="3" spans="1:2" ht="15.75" x14ac:dyDescent="0.2">
      <c r="A3" s="22"/>
      <c r="B3" s="23" t="s">
        <v>84</v>
      </c>
    </row>
    <row r="4" spans="1:2" ht="15.75" x14ac:dyDescent="0.2">
      <c r="A4" s="24">
        <v>1</v>
      </c>
      <c r="B4" s="25" t="s">
        <v>85</v>
      </c>
    </row>
    <row r="5" spans="1:2" ht="15.75" x14ac:dyDescent="0.2">
      <c r="A5" s="24">
        <v>2</v>
      </c>
      <c r="B5" s="25" t="s">
        <v>86</v>
      </c>
    </row>
    <row r="6" spans="1:2" ht="15.75" x14ac:dyDescent="0.2">
      <c r="A6" s="24">
        <v>3</v>
      </c>
      <c r="B6" s="25" t="s">
        <v>87</v>
      </c>
    </row>
    <row r="7" spans="1:2" ht="15.75" x14ac:dyDescent="0.2">
      <c r="A7" s="24">
        <v>4</v>
      </c>
      <c r="B7" s="25" t="s">
        <v>130</v>
      </c>
    </row>
    <row r="8" spans="1:2" ht="15.75" x14ac:dyDescent="0.2">
      <c r="A8" s="24">
        <v>5</v>
      </c>
      <c r="B8" s="25" t="s">
        <v>88</v>
      </c>
    </row>
    <row r="9" spans="1:2" ht="15.75" x14ac:dyDescent="0.2">
      <c r="A9" s="24">
        <v>6</v>
      </c>
      <c r="B9" s="25" t="s">
        <v>131</v>
      </c>
    </row>
    <row r="10" spans="1:2" ht="15.75" x14ac:dyDescent="0.2">
      <c r="A10" s="24">
        <v>7</v>
      </c>
      <c r="B10" s="25" t="s">
        <v>132</v>
      </c>
    </row>
    <row r="11" spans="1:2" ht="15.75" x14ac:dyDescent="0.2">
      <c r="A11" s="24">
        <v>8</v>
      </c>
      <c r="B11" s="26" t="s">
        <v>89</v>
      </c>
    </row>
    <row r="12" spans="1:2" ht="15.75" x14ac:dyDescent="0.2">
      <c r="A12" s="24">
        <v>9</v>
      </c>
      <c r="B12" s="25" t="s">
        <v>133</v>
      </c>
    </row>
    <row r="13" spans="1:2" ht="15.75" x14ac:dyDescent="0.2">
      <c r="A13" s="24">
        <v>10</v>
      </c>
      <c r="B13" s="26" t="s">
        <v>90</v>
      </c>
    </row>
    <row r="14" spans="1:2" ht="15.75" x14ac:dyDescent="0.2">
      <c r="A14" s="24">
        <v>11</v>
      </c>
      <c r="B14" s="26" t="s">
        <v>134</v>
      </c>
    </row>
    <row r="15" spans="1:2" ht="15.75" x14ac:dyDescent="0.2">
      <c r="A15" s="24"/>
      <c r="B15" s="27" t="s">
        <v>92</v>
      </c>
    </row>
    <row r="16" spans="1:2" ht="15.75" x14ac:dyDescent="0.2">
      <c r="A16" s="24">
        <v>1</v>
      </c>
      <c r="B16" s="25" t="s">
        <v>93</v>
      </c>
    </row>
    <row r="17" spans="1:2" ht="15.75" x14ac:dyDescent="0.2">
      <c r="A17" s="24">
        <v>2</v>
      </c>
      <c r="B17" s="25" t="s">
        <v>91</v>
      </c>
    </row>
    <row r="18" spans="1:2" ht="15.75" x14ac:dyDescent="0.2">
      <c r="A18" s="24">
        <v>3</v>
      </c>
      <c r="B18" s="25" t="s">
        <v>135</v>
      </c>
    </row>
    <row r="19" spans="1:2" ht="15.75" x14ac:dyDescent="0.2">
      <c r="A19" s="24">
        <v>4</v>
      </c>
      <c r="B19" s="25" t="s">
        <v>136</v>
      </c>
    </row>
    <row r="20" spans="1:2" ht="15.75" x14ac:dyDescent="0.2">
      <c r="A20" s="24">
        <v>5</v>
      </c>
      <c r="B20" s="25" t="s">
        <v>137</v>
      </c>
    </row>
    <row r="21" spans="1:2" ht="15.75" x14ac:dyDescent="0.2">
      <c r="A21" s="24">
        <v>6</v>
      </c>
      <c r="B21" s="25" t="s">
        <v>138</v>
      </c>
    </row>
    <row r="22" spans="1:2" ht="15.75" x14ac:dyDescent="0.2">
      <c r="A22" s="24">
        <v>7</v>
      </c>
      <c r="B22" s="25" t="s">
        <v>139</v>
      </c>
    </row>
    <row r="23" spans="1:2" ht="15.75" x14ac:dyDescent="0.2">
      <c r="A23" s="24">
        <v>8</v>
      </c>
      <c r="B23" s="25" t="s">
        <v>140</v>
      </c>
    </row>
    <row r="24" spans="1:2" ht="15.75" x14ac:dyDescent="0.2">
      <c r="A24" s="24">
        <v>9</v>
      </c>
      <c r="B24" s="25" t="s">
        <v>141</v>
      </c>
    </row>
    <row r="25" spans="1:2" ht="15.75" x14ac:dyDescent="0.2">
      <c r="A25" s="24"/>
      <c r="B25" s="28" t="s">
        <v>94</v>
      </c>
    </row>
    <row r="26" spans="1:2" ht="15.75" x14ac:dyDescent="0.2">
      <c r="A26" s="24">
        <v>1</v>
      </c>
      <c r="B26" s="25" t="s">
        <v>95</v>
      </c>
    </row>
    <row r="27" spans="1:2" ht="15.75" x14ac:dyDescent="0.2">
      <c r="A27" s="24">
        <v>2</v>
      </c>
      <c r="B27" s="25" t="s">
        <v>142</v>
      </c>
    </row>
    <row r="28" spans="1:2" ht="15.75" x14ac:dyDescent="0.2">
      <c r="A28" s="24">
        <v>3</v>
      </c>
      <c r="B28" s="25" t="s">
        <v>143</v>
      </c>
    </row>
    <row r="29" spans="1:2" ht="15.75" x14ac:dyDescent="0.2">
      <c r="A29" s="24">
        <v>4</v>
      </c>
      <c r="B29" s="25" t="s">
        <v>144</v>
      </c>
    </row>
    <row r="30" spans="1:2" ht="15.75" x14ac:dyDescent="0.2">
      <c r="A30" s="24"/>
      <c r="B30" s="28" t="s">
        <v>96</v>
      </c>
    </row>
    <row r="31" spans="1:2" ht="15.75" x14ac:dyDescent="0.2">
      <c r="A31" s="24">
        <v>1</v>
      </c>
      <c r="B31" s="25" t="s">
        <v>97</v>
      </c>
    </row>
    <row r="32" spans="1:2" ht="15.75" x14ac:dyDescent="0.2">
      <c r="A32" s="24">
        <v>2</v>
      </c>
      <c r="B32" s="25" t="s">
        <v>98</v>
      </c>
    </row>
    <row r="33" spans="1:2" ht="15.75" x14ac:dyDescent="0.2">
      <c r="A33" s="24">
        <v>3</v>
      </c>
      <c r="B33" s="25" t="s">
        <v>99</v>
      </c>
    </row>
    <row r="34" spans="1:2" ht="15.75" x14ac:dyDescent="0.2">
      <c r="A34" s="24"/>
      <c r="B34" s="28" t="s">
        <v>100</v>
      </c>
    </row>
    <row r="35" spans="1:2" ht="15.75" x14ac:dyDescent="0.2">
      <c r="A35" s="24">
        <v>1</v>
      </c>
      <c r="B35" s="25" t="s">
        <v>101</v>
      </c>
    </row>
    <row r="36" spans="1:2" ht="16.5" thickBot="1" x14ac:dyDescent="0.25">
      <c r="A36" s="29">
        <v>2</v>
      </c>
      <c r="B36" s="30" t="s">
        <v>102</v>
      </c>
    </row>
    <row r="37" spans="1:2" ht="18.75" x14ac:dyDescent="0.3">
      <c r="A37" s="15"/>
    </row>
  </sheetData>
  <mergeCells count="1">
    <mergeCell ref="A1:B1"/>
  </mergeCells>
  <phoneticPr fontId="3" type="noConversion"/>
  <pageMargins left="0.43307086614173229" right="0.35433070866141736" top="0.51181102362204722" bottom="0.15748031496062992" header="0.23622047244094491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40" zoomScaleNormal="40" workbookViewId="0"/>
  </sheetViews>
  <sheetFormatPr defaultRowHeight="12.75" x14ac:dyDescent="0.2"/>
  <cols>
    <col min="1" max="1" width="136.5703125" customWidth="1"/>
  </cols>
  <sheetData>
    <row r="1" spans="1:1" ht="15.75" x14ac:dyDescent="0.25">
      <c r="A1" s="32" t="s">
        <v>114</v>
      </c>
    </row>
    <row r="2" spans="1:1" ht="63" x14ac:dyDescent="0.25">
      <c r="A2" s="31" t="s">
        <v>250</v>
      </c>
    </row>
    <row r="3" spans="1:1" ht="15.75" x14ac:dyDescent="0.25">
      <c r="A3" s="32" t="s">
        <v>105</v>
      </c>
    </row>
    <row r="4" spans="1:1" ht="46.5" customHeight="1" x14ac:dyDescent="0.25">
      <c r="A4" s="33" t="s">
        <v>251</v>
      </c>
    </row>
    <row r="5" spans="1:1" ht="34.5" customHeight="1" x14ac:dyDescent="0.25">
      <c r="A5" s="34" t="s">
        <v>174</v>
      </c>
    </row>
    <row r="6" spans="1:1" ht="114.75" customHeight="1" x14ac:dyDescent="0.2">
      <c r="A6" s="232" t="s">
        <v>252</v>
      </c>
    </row>
    <row r="7" spans="1:1" ht="66" customHeight="1" x14ac:dyDescent="0.25">
      <c r="A7" s="182" t="s">
        <v>175</v>
      </c>
    </row>
    <row r="8" spans="1:1" ht="54.75" customHeight="1" x14ac:dyDescent="0.2">
      <c r="A8" s="233" t="s">
        <v>253</v>
      </c>
    </row>
    <row r="9" spans="1:1" ht="15.75" x14ac:dyDescent="0.25">
      <c r="A9" s="32" t="s">
        <v>177</v>
      </c>
    </row>
    <row r="10" spans="1:1" ht="15.75" x14ac:dyDescent="0.25">
      <c r="A10" s="35" t="s">
        <v>180</v>
      </c>
    </row>
    <row r="11" spans="1:1" ht="15.75" x14ac:dyDescent="0.25">
      <c r="A11" s="51" t="s">
        <v>178</v>
      </c>
    </row>
    <row r="12" spans="1:1" ht="15.75" x14ac:dyDescent="0.25">
      <c r="A12" s="36" t="s">
        <v>179</v>
      </c>
    </row>
    <row r="13" spans="1:1" ht="15.75" x14ac:dyDescent="0.25">
      <c r="A13" s="32" t="s">
        <v>181</v>
      </c>
    </row>
    <row r="14" spans="1:1" ht="31.5" x14ac:dyDescent="0.25">
      <c r="A14" s="33" t="s">
        <v>176</v>
      </c>
    </row>
    <row r="15" spans="1:1" ht="15.75" x14ac:dyDescent="0.25">
      <c r="A15" s="32" t="s">
        <v>182</v>
      </c>
    </row>
    <row r="16" spans="1:1" ht="15.75" x14ac:dyDescent="0.25">
      <c r="A16" s="33" t="s">
        <v>110</v>
      </c>
    </row>
    <row r="17" spans="1:1" ht="31.5" x14ac:dyDescent="0.25">
      <c r="A17" s="33" t="s">
        <v>106</v>
      </c>
    </row>
    <row r="18" spans="1:1" ht="31.5" x14ac:dyDescent="0.25">
      <c r="A18" s="33" t="s">
        <v>107</v>
      </c>
    </row>
    <row r="19" spans="1:1" ht="31.5" x14ac:dyDescent="0.25">
      <c r="A19" s="33" t="s">
        <v>108</v>
      </c>
    </row>
    <row r="20" spans="1:1" ht="31.5" x14ac:dyDescent="0.25">
      <c r="A20" s="33" t="s">
        <v>109</v>
      </c>
    </row>
    <row r="21" spans="1:1" ht="15.75" x14ac:dyDescent="0.25">
      <c r="A21" s="32" t="s">
        <v>183</v>
      </c>
    </row>
    <row r="22" spans="1:1" ht="31.5" x14ac:dyDescent="0.25">
      <c r="A22" s="33" t="s">
        <v>184</v>
      </c>
    </row>
    <row r="23" spans="1:1" ht="15.75" x14ac:dyDescent="0.25">
      <c r="A23" s="37" t="s">
        <v>185</v>
      </c>
    </row>
    <row r="24" spans="1:1" ht="33.6" customHeight="1" x14ac:dyDescent="0.25">
      <c r="A24" s="33" t="s">
        <v>186</v>
      </c>
    </row>
  </sheetData>
  <phoneticPr fontId="3" type="noConversion"/>
  <pageMargins left="0.54" right="0.42" top="0.41" bottom="0.18" header="0.42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 с печ</vt:lpstr>
      <vt:lpstr>Тит</vt:lpstr>
      <vt:lpstr>КУГ</vt:lpstr>
      <vt:lpstr>Сводные данные</vt:lpstr>
      <vt:lpstr>План</vt:lpstr>
      <vt:lpstr>Кабинеты</vt:lpstr>
      <vt:lpstr>Пояснительая записка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MetodKab</cp:lastModifiedBy>
  <cp:lastPrinted>2020-11-17T12:14:06Z</cp:lastPrinted>
  <dcterms:created xsi:type="dcterms:W3CDTF">2010-12-17T12:26:03Z</dcterms:created>
  <dcterms:modified xsi:type="dcterms:W3CDTF">2020-11-17T12:14:16Z</dcterms:modified>
</cp:coreProperties>
</file>