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 activeTab="1"/>
  </bookViews>
  <sheets>
    <sheet name="Лист1" sheetId="1" r:id="rId1"/>
    <sheet name="Лист2" sheetId="2" r:id="rId2"/>
  </sheets>
  <definedNames>
    <definedName name="_xlnm.Print_Area" localSheetId="0">Лист1!$A$1:$Z$91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/>
  <c r="H31"/>
  <c r="I31"/>
  <c r="J31"/>
  <c r="K31"/>
  <c r="L31"/>
  <c r="M31"/>
  <c r="N31"/>
  <c r="O31"/>
  <c r="P31"/>
  <c r="Q31"/>
  <c r="R31"/>
  <c r="S31"/>
  <c r="T31"/>
  <c r="U31"/>
  <c r="V31"/>
  <c r="W31"/>
  <c r="X31"/>
  <c r="F31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F25"/>
  <c r="G8" l="1"/>
  <c r="H8"/>
  <c r="I8"/>
  <c r="J8"/>
  <c r="K8"/>
  <c r="L8"/>
  <c r="M8"/>
  <c r="N8"/>
  <c r="O8"/>
  <c r="P8"/>
  <c r="Q8"/>
  <c r="R8"/>
  <c r="S8"/>
  <c r="T8"/>
  <c r="U8"/>
  <c r="V8"/>
  <c r="W8"/>
  <c r="X8"/>
  <c r="F8"/>
  <c r="G50" l="1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F50"/>
  <c r="G59" l="1"/>
  <c r="H59"/>
  <c r="I59"/>
  <c r="J59"/>
  <c r="K59"/>
  <c r="L59"/>
  <c r="M59"/>
  <c r="N59"/>
  <c r="P59"/>
  <c r="R59"/>
  <c r="S59"/>
  <c r="T59"/>
  <c r="U59"/>
  <c r="V59"/>
  <c r="W59"/>
  <c r="X59"/>
  <c r="F59"/>
  <c r="G54"/>
  <c r="H54"/>
  <c r="I54"/>
  <c r="J54"/>
  <c r="K54"/>
  <c r="L54"/>
  <c r="M54"/>
  <c r="N54"/>
  <c r="R54"/>
  <c r="S54"/>
  <c r="T54"/>
  <c r="U54"/>
  <c r="V54"/>
  <c r="W54"/>
  <c r="X54"/>
  <c r="F54"/>
  <c r="O76" l="1"/>
  <c r="O53" s="1"/>
  <c r="Q76"/>
  <c r="Q53" s="1"/>
  <c r="Y76"/>
  <c r="Z76"/>
  <c r="G72"/>
  <c r="H72"/>
  <c r="I72"/>
  <c r="J72"/>
  <c r="K72"/>
  <c r="L72"/>
  <c r="M72"/>
  <c r="N72"/>
  <c r="R72"/>
  <c r="S72"/>
  <c r="T72"/>
  <c r="U72"/>
  <c r="V72"/>
  <c r="W72"/>
  <c r="X72"/>
  <c r="G68"/>
  <c r="H68"/>
  <c r="I68"/>
  <c r="J68"/>
  <c r="K68"/>
  <c r="L68"/>
  <c r="M68"/>
  <c r="N68"/>
  <c r="P68"/>
  <c r="R68"/>
  <c r="S68"/>
  <c r="T68"/>
  <c r="U68"/>
  <c r="V68"/>
  <c r="W68"/>
  <c r="X68"/>
  <c r="G64"/>
  <c r="H64"/>
  <c r="I64"/>
  <c r="J64"/>
  <c r="K64"/>
  <c r="L64"/>
  <c r="M64"/>
  <c r="N64"/>
  <c r="P64"/>
  <c r="R64"/>
  <c r="S64"/>
  <c r="T64"/>
  <c r="U64"/>
  <c r="V64"/>
  <c r="W64"/>
  <c r="X64"/>
  <c r="Y54"/>
  <c r="Z5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F37"/>
  <c r="Y37"/>
  <c r="Z37"/>
  <c r="L36" l="1"/>
  <c r="H36"/>
  <c r="K36"/>
  <c r="U36"/>
  <c r="J36"/>
  <c r="I36"/>
  <c r="T36"/>
  <c r="S36"/>
  <c r="O36"/>
  <c r="O35" s="1"/>
  <c r="O24" s="1"/>
  <c r="X36"/>
  <c r="M36"/>
  <c r="W36"/>
  <c r="N36"/>
  <c r="G36"/>
  <c r="R36"/>
  <c r="V36"/>
  <c r="Q36"/>
  <c r="Q35" s="1"/>
  <c r="Q24" s="1"/>
  <c r="P36"/>
  <c r="G77" l="1"/>
  <c r="G76" s="1"/>
  <c r="H77"/>
  <c r="H76" s="1"/>
  <c r="I77"/>
  <c r="I76" s="1"/>
  <c r="J77"/>
  <c r="J76" s="1"/>
  <c r="J53" s="1"/>
  <c r="J35" s="1"/>
  <c r="J24" s="1"/>
  <c r="K77"/>
  <c r="K76" s="1"/>
  <c r="K53" s="1"/>
  <c r="K35" s="1"/>
  <c r="K24" s="1"/>
  <c r="L77"/>
  <c r="L76" s="1"/>
  <c r="L53" s="1"/>
  <c r="L35" s="1"/>
  <c r="L24" s="1"/>
  <c r="M77"/>
  <c r="M76" s="1"/>
  <c r="M53" s="1"/>
  <c r="M35" s="1"/>
  <c r="M24" s="1"/>
  <c r="N77"/>
  <c r="N76" s="1"/>
  <c r="N53" s="1"/>
  <c r="N35" s="1"/>
  <c r="N24" s="1"/>
  <c r="P77"/>
  <c r="P76" s="1"/>
  <c r="P53" s="1"/>
  <c r="P35" s="1"/>
  <c r="P24" s="1"/>
  <c r="R77"/>
  <c r="R76" s="1"/>
  <c r="R53" s="1"/>
  <c r="R35" s="1"/>
  <c r="R24" s="1"/>
  <c r="S77"/>
  <c r="S76" s="1"/>
  <c r="S53" s="1"/>
  <c r="S35" s="1"/>
  <c r="S24" s="1"/>
  <c r="T77"/>
  <c r="T76" s="1"/>
  <c r="T53" s="1"/>
  <c r="T35" s="1"/>
  <c r="T24" s="1"/>
  <c r="U77"/>
  <c r="U76" s="1"/>
  <c r="U53" s="1"/>
  <c r="U35" s="1"/>
  <c r="U24" s="1"/>
  <c r="V77"/>
  <c r="V76" s="1"/>
  <c r="V53" s="1"/>
  <c r="V35" s="1"/>
  <c r="V24" s="1"/>
  <c r="W77"/>
  <c r="W76" s="1"/>
  <c r="X77"/>
  <c r="X76" s="1"/>
  <c r="F77"/>
  <c r="Y72"/>
  <c r="Z72"/>
  <c r="F72"/>
  <c r="F68"/>
  <c r="F64"/>
  <c r="Y44"/>
  <c r="Z44"/>
  <c r="F44"/>
  <c r="H53" l="1"/>
  <c r="H35" s="1"/>
  <c r="H24" s="1"/>
  <c r="W53"/>
  <c r="W35" s="1"/>
  <c r="W24" s="1"/>
  <c r="G53"/>
  <c r="G35" s="1"/>
  <c r="G24" s="1"/>
  <c r="I53"/>
  <c r="I35" s="1"/>
  <c r="I24" s="1"/>
  <c r="X53"/>
  <c r="X35" s="1"/>
  <c r="X24" s="1"/>
  <c r="F76" l="1"/>
  <c r="F53" s="1"/>
  <c r="F42"/>
  <c r="F36" s="1"/>
  <c r="F35" l="1"/>
  <c r="F24" s="1"/>
  <c r="G7"/>
  <c r="H7"/>
  <c r="I7"/>
  <c r="J7"/>
  <c r="K7"/>
  <c r="L7"/>
  <c r="M7"/>
  <c r="N7"/>
  <c r="O7"/>
  <c r="P7"/>
  <c r="Q7"/>
  <c r="R7"/>
  <c r="S7"/>
  <c r="T7"/>
  <c r="U7"/>
  <c r="V7"/>
  <c r="W7"/>
  <c r="X7"/>
  <c r="F7" l="1"/>
  <c r="Y25"/>
  <c r="Z25"/>
  <c r="BK26" i="2" l="1"/>
  <c r="BJ26"/>
  <c r="BI26"/>
  <c r="BH26"/>
  <c r="BE26"/>
  <c r="BE27" l="1"/>
  <c r="Z64" i="1" l="1"/>
  <c r="Z53" s="1"/>
  <c r="Y64"/>
  <c r="Y53" s="1"/>
  <c r="Z36"/>
  <c r="Y36"/>
  <c r="Z8"/>
  <c r="Y8"/>
  <c r="Y35" l="1"/>
  <c r="Y24" s="1"/>
  <c r="Y7" s="1"/>
  <c r="Z35"/>
  <c r="Z24" s="1"/>
  <c r="Z7" s="1"/>
</calcChain>
</file>

<file path=xl/sharedStrings.xml><?xml version="1.0" encoding="utf-8"?>
<sst xmlns="http://schemas.openxmlformats.org/spreadsheetml/2006/main" count="320" uniqueCount="251">
  <si>
    <t>Индекс</t>
  </si>
  <si>
    <t>Наименование учебных циклов, дисциплин, профессиональных модулей, МДК, практик</t>
  </si>
  <si>
    <t>Формы промежуточной аттестации     (семестр)</t>
  </si>
  <si>
    <t>Объем образовательной программы (час.)</t>
  </si>
  <si>
    <t>Самостоятельная учебная работа</t>
  </si>
  <si>
    <t>Объем образовательной программы в академических часах,      в том числе</t>
  </si>
  <si>
    <t>ГИА</t>
  </si>
  <si>
    <t>Распределение часов по курсам и семестрам (час. в семестр)</t>
  </si>
  <si>
    <t>Учебные занятия</t>
  </si>
  <si>
    <t>Практика</t>
  </si>
  <si>
    <t>Промежуточная аттестация</t>
  </si>
  <si>
    <t>Всего</t>
  </si>
  <si>
    <t>в т.ч. практическая подготовка</t>
  </si>
  <si>
    <t>в т.ч. консультации</t>
  </si>
  <si>
    <t>в т.ч. экзамен</t>
  </si>
  <si>
    <t>1 курс</t>
  </si>
  <si>
    <t>2 курс</t>
  </si>
  <si>
    <t>3 курс</t>
  </si>
  <si>
    <t>4 курс</t>
  </si>
  <si>
    <t xml:space="preserve">экзамен </t>
  </si>
  <si>
    <t>дифференци-рованный зачет, зачет</t>
  </si>
  <si>
    <t>Контрольная работа</t>
  </si>
  <si>
    <t>Лабораторные и практические занятия</t>
  </si>
  <si>
    <t xml:space="preserve">Курсовая работа </t>
  </si>
  <si>
    <t>Учебная</t>
  </si>
  <si>
    <t>Производственная</t>
  </si>
  <si>
    <t xml:space="preserve">Преддипломная  </t>
  </si>
  <si>
    <t>7       семестр    10/6       недель</t>
  </si>
  <si>
    <t xml:space="preserve">8               семестр       7/6/4/6       недель </t>
  </si>
  <si>
    <t>Обязательная часть циклов ППССЗ</t>
  </si>
  <si>
    <t>Общеобразовательный учебный цикл</t>
  </si>
  <si>
    <t>Русский язык</t>
  </si>
  <si>
    <t>Литература</t>
  </si>
  <si>
    <t>Физическая культура</t>
  </si>
  <si>
    <t>ПП</t>
  </si>
  <si>
    <t>Профессиональная подготовка</t>
  </si>
  <si>
    <t>48</t>
  </si>
  <si>
    <t>94</t>
  </si>
  <si>
    <t>168</t>
  </si>
  <si>
    <t xml:space="preserve"> </t>
  </si>
  <si>
    <t>Основы финансовой грамотности</t>
  </si>
  <si>
    <t>П.00</t>
  </si>
  <si>
    <t>Профессиональный цикл</t>
  </si>
  <si>
    <t>Инженерная графика</t>
  </si>
  <si>
    <t>Метрология, стандартизация и сертификация</t>
  </si>
  <si>
    <t>Техническая механика</t>
  </si>
  <si>
    <t>Охрана труда</t>
  </si>
  <si>
    <t>Материаловедение</t>
  </si>
  <si>
    <t>Безопасность жизнедеятельности</t>
  </si>
  <si>
    <t xml:space="preserve">ПМ.00 </t>
  </si>
  <si>
    <t>Учебная практика</t>
  </si>
  <si>
    <t>Производственная практика</t>
  </si>
  <si>
    <t>МДК.02.01</t>
  </si>
  <si>
    <t>УП. 02</t>
  </si>
  <si>
    <t>ПП. 02</t>
  </si>
  <si>
    <t>МДК.03.01</t>
  </si>
  <si>
    <t>144</t>
  </si>
  <si>
    <t>УП. 03</t>
  </si>
  <si>
    <t>216</t>
  </si>
  <si>
    <t>ПП. 03</t>
  </si>
  <si>
    <t>ПМ.04</t>
  </si>
  <si>
    <t>МДК.04.01</t>
  </si>
  <si>
    <t xml:space="preserve">ГИА.00 </t>
  </si>
  <si>
    <t xml:space="preserve">Государственная (итоговая) аттестация </t>
  </si>
  <si>
    <t xml:space="preserve">дисциплин и МДК </t>
  </si>
  <si>
    <t xml:space="preserve">учебной практики </t>
  </si>
  <si>
    <t xml:space="preserve">производственная </t>
  </si>
  <si>
    <t>Экзаменов</t>
  </si>
  <si>
    <t>Диф. Зачетов. Зачетов</t>
  </si>
  <si>
    <t>Электротехника и электроника</t>
  </si>
  <si>
    <t xml:space="preserve">МДК.01.01 </t>
  </si>
  <si>
    <t>Технология сварочных работ</t>
  </si>
  <si>
    <t xml:space="preserve">МДК.01.02 </t>
  </si>
  <si>
    <t>Основное оборудование для производства сварных конструкций</t>
  </si>
  <si>
    <t>УП.01</t>
  </si>
  <si>
    <t>ПП.01</t>
  </si>
  <si>
    <t>Производственная практика (по профилю специальности)</t>
  </si>
  <si>
    <t>Основы расчета и проектирования сварных конструкций</t>
  </si>
  <si>
    <t>МДК.02.02</t>
  </si>
  <si>
    <t>Основы проектирования технологических процессов</t>
  </si>
  <si>
    <t>ПМ.02</t>
  </si>
  <si>
    <t xml:space="preserve">Разработка технологических процессов и проектирование изделий </t>
  </si>
  <si>
    <t>Э.К.6</t>
  </si>
  <si>
    <t xml:space="preserve">ПМ.01 </t>
  </si>
  <si>
    <t xml:space="preserve">Подготовка и осуществление технологических процессов изготовления сварных конструкций </t>
  </si>
  <si>
    <t>ПМ.03</t>
  </si>
  <si>
    <t xml:space="preserve">Контроль  качества сварочных работ </t>
  </si>
  <si>
    <t>Формы и методы контроля  качества металлов и сварных конструкций</t>
  </si>
  <si>
    <t xml:space="preserve">Организация и планирование сварочного производства </t>
  </si>
  <si>
    <t>Основы организации и планирования производственных работ на сварочном участке</t>
  </si>
  <si>
    <t>УП. 04</t>
  </si>
  <si>
    <t>ПП. 04</t>
  </si>
  <si>
    <t>ПМ.05</t>
  </si>
  <si>
    <t>МДК 05.01</t>
  </si>
  <si>
    <t>УП.05</t>
  </si>
  <si>
    <t>ПП. 05</t>
  </si>
  <si>
    <t>ПДП.00</t>
  </si>
  <si>
    <t>Преддиплмная практика</t>
  </si>
  <si>
    <t>ПА</t>
  </si>
  <si>
    <t>"УТВЕРЖДАЮ"</t>
  </si>
  <si>
    <t>Учебный план</t>
  </si>
  <si>
    <t xml:space="preserve">по специальности  среднего профессионального образования </t>
  </si>
  <si>
    <t>22.02.06 Сварочное производство</t>
  </si>
  <si>
    <t xml:space="preserve">Квалификация      -    Техник </t>
  </si>
  <si>
    <t>Форма обучения - очная</t>
  </si>
  <si>
    <t>на базе основного общего образования</t>
  </si>
  <si>
    <t>1. Календарный график учебного процесса</t>
  </si>
  <si>
    <t>2. Сводные данные по бюджету времени (в неделях и часах)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</si>
  <si>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</si>
  <si>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</si>
  <si>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</si>
  <si>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</si>
  <si>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</si>
  <si>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</si>
  <si>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</si>
  <si>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</si>
  <si>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</si>
  <si>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</si>
  <si>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</si>
  <si>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</si>
  <si>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</si>
  <si>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</si>
  <si>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</si>
  <si>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</si>
  <si>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</si>
  <si>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</si>
  <si>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</si>
  <si>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</si>
  <si>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</si>
  <si>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</si>
  <si>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 (в нед)</t>
  </si>
  <si>
    <t>Обучение по дисциплинаам и междисциплинарным курсам (в часах)</t>
  </si>
  <si>
    <t>Преддипломная практика</t>
  </si>
  <si>
    <t xml:space="preserve">промежуточная аттестация </t>
  </si>
  <si>
    <t xml:space="preserve">Государственная итоговая аттестация </t>
  </si>
  <si>
    <t>Каникулы</t>
  </si>
  <si>
    <t>=</t>
  </si>
  <si>
    <t>::</t>
  </si>
  <si>
    <t>Х</t>
  </si>
  <si>
    <t>∆</t>
  </si>
  <si>
    <t>III</t>
  </si>
  <si>
    <t>Итого:</t>
  </si>
  <si>
    <t>Всего:</t>
  </si>
  <si>
    <t>Теоретическое обучение</t>
  </si>
  <si>
    <t xml:space="preserve">Производственная практика               </t>
  </si>
  <si>
    <t xml:space="preserve">Производственная практика (преддипломная) </t>
  </si>
  <si>
    <t>Государственная итоговая аттестация</t>
  </si>
  <si>
    <t>Подготовка к государственной итоговой аттестации</t>
  </si>
  <si>
    <t>х</t>
  </si>
  <si>
    <t>:  :</t>
  </si>
  <si>
    <t xml:space="preserve">Основы философии </t>
  </si>
  <si>
    <t xml:space="preserve"> История  </t>
  </si>
  <si>
    <t>Информационные технологии в профессиональной деятельности</t>
  </si>
  <si>
    <t>Правовое обеспечение профессиональной деятельности</t>
  </si>
  <si>
    <t xml:space="preserve">Основы экономики  организации </t>
  </si>
  <si>
    <t>Менеджмент</t>
  </si>
  <si>
    <t>Нормативный срок обучения -  2 года 10 месяцев</t>
  </si>
  <si>
    <t>ОПБ</t>
  </si>
  <si>
    <t>Обязательный профессиональный блок</t>
  </si>
  <si>
    <t>МДМ. 01</t>
  </si>
  <si>
    <t>МДМ. 02</t>
  </si>
  <si>
    <t>Контроль и оценка  качества сварочного производства</t>
  </si>
  <si>
    <t>МДМ.03</t>
  </si>
  <si>
    <t>Основы экономики и предпринимательской деятельности</t>
  </si>
  <si>
    <t>МДМ.04</t>
  </si>
  <si>
    <t>Основы цифровой экономики</t>
  </si>
  <si>
    <t>УП.06</t>
  </si>
  <si>
    <t>ПП.06</t>
  </si>
  <si>
    <t>Дополнительный профессиональный блок (работодатель)</t>
  </si>
  <si>
    <t>ДПБ.01</t>
  </si>
  <si>
    <t>Контроль сборки под сварку изделий, узлов и конструкций из углеродистых и низкоуглеродных сталей и сплавов</t>
  </si>
  <si>
    <t>Контроль работ по сварке и сварныхз соединений изделий, узлов и конструкций из углеродистых и низкоуглеродных сталей и сплавов</t>
  </si>
  <si>
    <t>Базовые технологии цифровой  экономики</t>
  </si>
  <si>
    <t>Э.Квал.6</t>
  </si>
  <si>
    <t>5      семестр 17/11 недель</t>
  </si>
  <si>
    <t>ООД</t>
  </si>
  <si>
    <t>ПМд.06</t>
  </si>
  <si>
    <t>МДК.06.01</t>
  </si>
  <si>
    <t>МДК.06.02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</si>
  <si>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</si>
  <si>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</si>
  <si>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</si>
  <si>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</si>
  <si>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</si>
  <si>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</si>
  <si>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</si>
  <si>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</si>
  <si>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</si>
  <si>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</si>
  <si>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</si>
  <si>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ОП.12</t>
  </si>
  <si>
    <t>`</t>
  </si>
  <si>
    <t>Э.Квал.4</t>
  </si>
  <si>
    <t>1     семестр 17/17   недель</t>
  </si>
  <si>
    <t>3        семестр   17/11  недель</t>
  </si>
  <si>
    <t>6      семестр 24/6  недель</t>
  </si>
  <si>
    <t>13057 Контролер сварочных работ</t>
  </si>
  <si>
    <t>Основы технологии   сварочного производства</t>
  </si>
  <si>
    <t>2        семестр   24/21недель</t>
  </si>
  <si>
    <t>4        семестр 25/15недель</t>
  </si>
  <si>
    <t>Э.к.4</t>
  </si>
  <si>
    <t>Э.к.6</t>
  </si>
  <si>
    <t>ОГСЭ</t>
  </si>
  <si>
    <t>ОГСЭ 01</t>
  </si>
  <si>
    <t>ОГСЭ 02</t>
  </si>
  <si>
    <t>ОГСЭ 03</t>
  </si>
  <si>
    <t>ОГСЭ 04</t>
  </si>
  <si>
    <t>ОГСЭ 05</t>
  </si>
  <si>
    <t>ЕН</t>
  </si>
  <si>
    <t>Математический и общий естественнонаучный цикл</t>
  </si>
  <si>
    <t>ЕН 01</t>
  </si>
  <si>
    <t>ЕН 02</t>
  </si>
  <si>
    <t>Математика</t>
  </si>
  <si>
    <t>История</t>
  </si>
  <si>
    <t>Обществознание</t>
  </si>
  <si>
    <t>География</t>
  </si>
  <si>
    <t>Информатика</t>
  </si>
  <si>
    <t>ОБЖ</t>
  </si>
  <si>
    <t>Физика</t>
  </si>
  <si>
    <t>Химия</t>
  </si>
  <si>
    <t>Биология</t>
  </si>
  <si>
    <t>Введение в специальность</t>
  </si>
  <si>
    <t>3,4,5</t>
  </si>
  <si>
    <t xml:space="preserve"> "______"_________________2023 г.</t>
  </si>
  <si>
    <t xml:space="preserve">Иностранный язык 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</si>
  <si>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</si>
  <si>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</si>
  <si>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</si>
  <si>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</si>
  <si>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</si>
  <si>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</si>
  <si>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</si>
  <si>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</si>
  <si>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</si>
  <si>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</si>
  <si>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</si>
  <si>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</si>
  <si>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</si>
  <si>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</si>
  <si>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Индивидуальный проект (математика)</t>
  </si>
  <si>
    <t>ЕН 03</t>
  </si>
  <si>
    <t>1,2,3</t>
  </si>
  <si>
    <t>МДК.05.01 Технология выполнения работ по профессии "Сварщик частично механизированной сварки  плавлением"</t>
  </si>
  <si>
    <t>Государственного бюджетного профессионального образовательного учреждения  Московской области                                        "Щелковский колледж"</t>
  </si>
  <si>
    <t>____________________________Ф.В. Бубич</t>
  </si>
  <si>
    <t>Директор ГБПОУ МО "Щелковский колледж"</t>
  </si>
  <si>
    <t xml:space="preserve">Приказ об утверждении ФГОС СПО от 21.04.2014 № 360 </t>
  </si>
  <si>
    <t>Группа 6332</t>
  </si>
  <si>
    <t>Общий гуманитарный и социально-экономический цикл</t>
  </si>
  <si>
    <t>Профессиональный модули</t>
  </si>
  <si>
    <t xml:space="preserve"> Выполнение работ по профессиям рабочих                                                  
"Сварщик частично механизированной сварки  плавлением"
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</si>
</sst>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vertAlign val="subscript"/>
      <sz val="11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indexed="42"/>
        <bgColor indexed="16"/>
      </patternFill>
    </fill>
    <fill>
      <patternFill patternType="solid">
        <fgColor rgb="FF92D050"/>
        <bgColor indexed="16"/>
      </patternFill>
    </fill>
    <fill>
      <patternFill patternType="solid">
        <fgColor rgb="FFFFC000"/>
        <bgColor indexed="16"/>
      </patternFill>
    </fill>
    <fill>
      <patternFill patternType="solid">
        <fgColor theme="7" tint="0.59999389629810485"/>
        <bgColor indexed="1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1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1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7" fillId="0" borderId="0"/>
    <xf numFmtId="0" fontId="12" fillId="0" borderId="0" applyNumberFormat="0" applyFont="0" applyFill="0" applyBorder="0" applyAlignment="0" applyProtection="0">
      <alignment vertical="top"/>
    </xf>
    <xf numFmtId="0" fontId="33" fillId="0" borderId="0" applyNumberFormat="0" applyFill="0" applyBorder="0" applyAlignment="0" applyProtection="0"/>
  </cellStyleXfs>
  <cellXfs count="286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 applyProtection="1">
      <alignment horizontal="center" vertical="center"/>
      <protection locked="0"/>
    </xf>
    <xf numFmtId="0" fontId="10" fillId="4" borderId="16" xfId="1" applyFont="1" applyFill="1" applyBorder="1" applyAlignment="1">
      <alignment horizontal="center" vertical="center"/>
    </xf>
    <xf numFmtId="0" fontId="10" fillId="4" borderId="17" xfId="1" applyFont="1" applyFill="1" applyBorder="1" applyAlignment="1">
      <alignment horizontal="center" vertical="center"/>
    </xf>
    <xf numFmtId="0" fontId="1" fillId="5" borderId="4" xfId="1" applyFont="1" applyFill="1" applyBorder="1" applyAlignment="1">
      <alignment horizontal="center" vertical="center"/>
    </xf>
    <xf numFmtId="0" fontId="10" fillId="6" borderId="6" xfId="1" applyFont="1" applyFill="1" applyBorder="1" applyAlignment="1">
      <alignment horizontal="center" vertical="center"/>
    </xf>
    <xf numFmtId="0" fontId="10" fillId="7" borderId="17" xfId="1" applyFont="1" applyFill="1" applyBorder="1" applyAlignment="1" applyProtection="1">
      <alignment horizontal="center" vertical="center"/>
      <protection locked="0"/>
    </xf>
    <xf numFmtId="0" fontId="1" fillId="8" borderId="4" xfId="1" applyFont="1" applyFill="1" applyBorder="1" applyAlignment="1">
      <alignment horizontal="center" vertical="center"/>
    </xf>
    <xf numFmtId="0" fontId="1" fillId="9" borderId="4" xfId="1" applyFont="1" applyFill="1" applyBorder="1" applyAlignment="1">
      <alignment horizontal="center" vertical="center"/>
    </xf>
    <xf numFmtId="0" fontId="8" fillId="10" borderId="4" xfId="1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8" fillId="6" borderId="19" xfId="1" applyFont="1" applyFill="1" applyBorder="1" applyAlignment="1">
      <alignment horizontal="center" vertical="center"/>
    </xf>
    <xf numFmtId="0" fontId="8" fillId="6" borderId="20" xfId="1" applyFont="1" applyFill="1" applyBorder="1" applyAlignment="1">
      <alignment horizontal="center" vertical="center"/>
    </xf>
    <xf numFmtId="0" fontId="10" fillId="6" borderId="0" xfId="1" applyFont="1" applyFill="1" applyAlignment="1">
      <alignment horizontal="center" vertical="center"/>
    </xf>
    <xf numFmtId="0" fontId="10" fillId="7" borderId="0" xfId="1" applyFont="1" applyFill="1" applyAlignment="1" applyProtection="1">
      <alignment horizontal="center" vertical="center"/>
      <protection locked="0"/>
    </xf>
    <xf numFmtId="0" fontId="6" fillId="5" borderId="8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6" borderId="9" xfId="1" applyFont="1" applyFill="1" applyBorder="1" applyAlignment="1">
      <alignment horizontal="center" vertical="center"/>
    </xf>
    <xf numFmtId="0" fontId="8" fillId="6" borderId="10" xfId="1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3" fillId="0" borderId="0" xfId="2" applyNumberFormat="1" applyFont="1" applyFill="1" applyBorder="1" applyAlignment="1" applyProtection="1"/>
    <xf numFmtId="0" fontId="14" fillId="0" borderId="0" xfId="2" applyNumberFormat="1" applyFont="1" applyFill="1" applyBorder="1" applyAlignment="1" applyProtection="1">
      <alignment horizontal="center"/>
    </xf>
    <xf numFmtId="0" fontId="13" fillId="0" borderId="0" xfId="2" applyNumberFormat="1" applyFont="1" applyFill="1" applyBorder="1" applyAlignment="1" applyProtection="1">
      <alignment horizontal="center"/>
    </xf>
    <xf numFmtId="0" fontId="14" fillId="0" borderId="0" xfId="2" applyNumberFormat="1" applyFont="1" applyFill="1" applyBorder="1" applyAlignment="1" applyProtection="1">
      <alignment vertical="top"/>
    </xf>
    <xf numFmtId="0" fontId="14" fillId="0" borderId="0" xfId="2" applyNumberFormat="1" applyFont="1" applyFill="1" applyBorder="1" applyAlignment="1" applyProtection="1">
      <alignment vertical="center"/>
    </xf>
    <xf numFmtId="0" fontId="14" fillId="0" borderId="0" xfId="2" applyNumberFormat="1" applyFont="1" applyFill="1" applyBorder="1" applyAlignment="1" applyProtection="1"/>
    <xf numFmtId="0" fontId="14" fillId="0" borderId="0" xfId="2" applyNumberFormat="1" applyFont="1" applyFill="1" applyBorder="1" applyAlignment="1" applyProtection="1">
      <alignment horizontal="left" vertical="top"/>
    </xf>
    <xf numFmtId="0" fontId="15" fillId="0" borderId="0" xfId="2" applyNumberFormat="1" applyFont="1" applyFill="1" applyBorder="1" applyAlignment="1" applyProtection="1">
      <alignment vertical="top"/>
    </xf>
    <xf numFmtId="0" fontId="16" fillId="0" borderId="0" xfId="2" applyNumberFormat="1" applyFont="1" applyFill="1" applyBorder="1" applyAlignment="1" applyProtection="1">
      <alignment vertical="top"/>
    </xf>
    <xf numFmtId="0" fontId="17" fillId="0" borderId="0" xfId="2" applyNumberFormat="1" applyFont="1" applyFill="1" applyBorder="1" applyAlignment="1" applyProtection="1">
      <alignment horizontal="center" vertical="top"/>
    </xf>
    <xf numFmtId="0" fontId="14" fillId="2" borderId="4" xfId="2" applyNumberFormat="1" applyFont="1" applyFill="1" applyBorder="1" applyAlignment="1" applyProtection="1">
      <alignment vertical="top"/>
    </xf>
    <xf numFmtId="0" fontId="20" fillId="2" borderId="4" xfId="2" applyNumberFormat="1" applyFont="1" applyFill="1" applyBorder="1" applyAlignment="1" applyProtection="1">
      <alignment horizontal="center" vertical="center"/>
    </xf>
    <xf numFmtId="0" fontId="23" fillId="3" borderId="13" xfId="1" applyFont="1" applyFill="1" applyBorder="1" applyAlignment="1" applyProtection="1">
      <alignment horizontal="center" vertical="center"/>
      <protection locked="0"/>
    </xf>
    <xf numFmtId="0" fontId="24" fillId="3" borderId="13" xfId="1" applyFont="1" applyFill="1" applyBorder="1" applyAlignment="1" applyProtection="1">
      <alignment horizontal="center" vertical="center"/>
      <protection locked="0"/>
    </xf>
    <xf numFmtId="0" fontId="25" fillId="3" borderId="13" xfId="1" applyFont="1" applyFill="1" applyBorder="1" applyAlignment="1" applyProtection="1">
      <alignment horizontal="center" vertical="center"/>
      <protection locked="0"/>
    </xf>
    <xf numFmtId="0" fontId="14" fillId="0" borderId="13" xfId="2" applyNumberFormat="1" applyFont="1" applyFill="1" applyBorder="1" applyAlignment="1" applyProtection="1">
      <alignment vertical="top"/>
    </xf>
    <xf numFmtId="0" fontId="21" fillId="2" borderId="13" xfId="2" applyNumberFormat="1" applyFont="1" applyFill="1" applyBorder="1" applyAlignment="1" applyProtection="1">
      <alignment horizontal="center" vertical="center"/>
    </xf>
    <xf numFmtId="0" fontId="26" fillId="2" borderId="13" xfId="2" applyNumberFormat="1" applyFont="1" applyFill="1" applyBorder="1" applyAlignment="1" applyProtection="1">
      <alignment horizontal="center" vertical="center"/>
    </xf>
    <xf numFmtId="0" fontId="26" fillId="2" borderId="28" xfId="2" applyNumberFormat="1" applyFont="1" applyFill="1" applyBorder="1" applyAlignment="1" applyProtection="1">
      <alignment horizontal="center" vertical="center"/>
    </xf>
    <xf numFmtId="0" fontId="23" fillId="3" borderId="4" xfId="1" applyFont="1" applyFill="1" applyBorder="1" applyAlignment="1" applyProtection="1">
      <alignment horizontal="center" vertical="center"/>
      <protection locked="0"/>
    </xf>
    <xf numFmtId="0" fontId="24" fillId="3" borderId="4" xfId="1" applyFont="1" applyFill="1" applyBorder="1" applyAlignment="1" applyProtection="1">
      <alignment horizontal="center" vertical="center"/>
      <protection locked="0"/>
    </xf>
    <xf numFmtId="0" fontId="25" fillId="3" borderId="4" xfId="1" applyFont="1" applyFill="1" applyBorder="1" applyAlignment="1" applyProtection="1">
      <alignment horizontal="center" vertical="center"/>
      <protection locked="0"/>
    </xf>
    <xf numFmtId="0" fontId="14" fillId="0" borderId="4" xfId="2" applyNumberFormat="1" applyFont="1" applyFill="1" applyBorder="1" applyAlignment="1" applyProtection="1">
      <alignment vertical="top"/>
    </xf>
    <xf numFmtId="0" fontId="21" fillId="2" borderId="4" xfId="2" applyNumberFormat="1" applyFont="1" applyFill="1" applyBorder="1" applyAlignment="1" applyProtection="1">
      <alignment horizontal="center" vertical="center"/>
    </xf>
    <xf numFmtId="0" fontId="26" fillId="2" borderId="4" xfId="2" applyNumberFormat="1" applyFont="1" applyFill="1" applyBorder="1" applyAlignment="1" applyProtection="1">
      <alignment horizontal="center" vertical="center"/>
    </xf>
    <xf numFmtId="0" fontId="26" fillId="2" borderId="17" xfId="2" applyNumberFormat="1" applyFont="1" applyFill="1" applyBorder="1" applyAlignment="1" applyProtection="1">
      <alignment horizontal="center" vertical="center"/>
    </xf>
    <xf numFmtId="0" fontId="14" fillId="0" borderId="16" xfId="2" applyNumberFormat="1" applyFont="1" applyFill="1" applyBorder="1" applyAlignment="1" applyProtection="1">
      <alignment horizontal="center" vertical="top"/>
    </xf>
    <xf numFmtId="0" fontId="14" fillId="0" borderId="4" xfId="2" applyNumberFormat="1" applyFont="1" applyFill="1" applyBorder="1" applyAlignment="1" applyProtection="1">
      <alignment horizontal="center" vertical="top"/>
    </xf>
    <xf numFmtId="0" fontId="27" fillId="3" borderId="4" xfId="1" applyFont="1" applyFill="1" applyBorder="1" applyAlignment="1" applyProtection="1">
      <alignment horizontal="center" vertical="center"/>
      <protection locked="0"/>
    </xf>
    <xf numFmtId="0" fontId="14" fillId="0" borderId="21" xfId="2" applyNumberFormat="1" applyFont="1" applyFill="1" applyBorder="1" applyAlignment="1" applyProtection="1">
      <alignment vertical="top"/>
    </xf>
    <xf numFmtId="0" fontId="28" fillId="2" borderId="15" xfId="2" applyNumberFormat="1" applyFont="1" applyFill="1" applyBorder="1" applyAlignment="1" applyProtection="1">
      <alignment horizontal="center" vertical="center"/>
    </xf>
    <xf numFmtId="0" fontId="28" fillId="2" borderId="20" xfId="2" applyNumberFormat="1" applyFont="1" applyFill="1" applyBorder="1" applyAlignment="1" applyProtection="1">
      <alignment horizontal="center" vertical="center"/>
    </xf>
    <xf numFmtId="0" fontId="28" fillId="2" borderId="18" xfId="2" applyNumberFormat="1" applyFont="1" applyFill="1" applyBorder="1" applyAlignment="1" applyProtection="1">
      <alignment horizontal="right" vertical="center"/>
    </xf>
    <xf numFmtId="0" fontId="13" fillId="2" borderId="0" xfId="2" applyNumberFormat="1" applyFont="1" applyFill="1" applyBorder="1" applyAlignment="1" applyProtection="1">
      <alignment horizontal="center" vertical="center"/>
    </xf>
    <xf numFmtId="0" fontId="13" fillId="2" borderId="0" xfId="2" applyNumberFormat="1" applyFont="1" applyFill="1" applyBorder="1" applyAlignment="1" applyProtection="1">
      <alignment horizontal="right" vertical="center"/>
    </xf>
    <xf numFmtId="0" fontId="13" fillId="2" borderId="0" xfId="2" applyNumberFormat="1" applyFont="1" applyFill="1" applyBorder="1" applyAlignment="1" applyProtection="1">
      <alignment horizontal="center" vertical="center" wrapText="1"/>
    </xf>
    <xf numFmtId="0" fontId="28" fillId="0" borderId="0" xfId="2" applyNumberFormat="1" applyFont="1" applyFill="1" applyBorder="1" applyAlignment="1" applyProtection="1">
      <alignment vertical="top"/>
    </xf>
    <xf numFmtId="0" fontId="28" fillId="0" borderId="0" xfId="2" applyNumberFormat="1" applyFont="1" applyFill="1" applyBorder="1" applyAlignment="1" applyProtection="1">
      <alignment vertical="top" wrapText="1"/>
    </xf>
    <xf numFmtId="0" fontId="13" fillId="0" borderId="0" xfId="2" applyNumberFormat="1" applyFont="1" applyFill="1" applyBorder="1" applyAlignment="1" applyProtection="1">
      <alignment vertical="top"/>
    </xf>
    <xf numFmtId="2" fontId="13" fillId="0" borderId="0" xfId="2" applyNumberFormat="1" applyFont="1" applyFill="1" applyBorder="1" applyAlignment="1" applyProtection="1">
      <alignment vertical="top"/>
    </xf>
    <xf numFmtId="0" fontId="15" fillId="0" borderId="0" xfId="2" applyNumberFormat="1" applyFont="1" applyFill="1" applyBorder="1" applyAlignment="1" applyProtection="1">
      <alignment horizontal="left" vertical="top"/>
    </xf>
    <xf numFmtId="0" fontId="28" fillId="0" borderId="0" xfId="2" applyNumberFormat="1" applyFont="1" applyFill="1" applyBorder="1" applyAlignment="1" applyProtection="1">
      <alignment horizontal="left" vertical="center"/>
    </xf>
    <xf numFmtId="0" fontId="29" fillId="0" borderId="0" xfId="2" applyNumberFormat="1" applyFont="1" applyFill="1" applyBorder="1" applyAlignment="1" applyProtection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0" fillId="0" borderId="0" xfId="0" applyFill="1"/>
    <xf numFmtId="0" fontId="10" fillId="0" borderId="6" xfId="1" applyFont="1" applyFill="1" applyBorder="1" applyAlignment="1">
      <alignment horizontal="center" vertical="center"/>
    </xf>
    <xf numFmtId="0" fontId="10" fillId="0" borderId="17" xfId="1" applyFont="1" applyFill="1" applyBorder="1" applyAlignment="1" applyProtection="1">
      <alignment horizontal="center" vertical="center"/>
      <protection locked="0"/>
    </xf>
    <xf numFmtId="0" fontId="8" fillId="10" borderId="6" xfId="1" applyFont="1" applyFill="1" applyBorder="1" applyAlignment="1">
      <alignment horizontal="center" vertical="center"/>
    </xf>
    <xf numFmtId="0" fontId="8" fillId="10" borderId="5" xfId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1" fillId="15" borderId="5" xfId="1" applyFont="1" applyFill="1" applyBorder="1" applyAlignment="1">
      <alignment horizontal="center" vertical="center"/>
    </xf>
    <xf numFmtId="0" fontId="6" fillId="0" borderId="0" xfId="0" applyFont="1"/>
    <xf numFmtId="0" fontId="1" fillId="5" borderId="13" xfId="0" applyNumberFormat="1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1" fillId="3" borderId="4" xfId="1" applyFont="1" applyFill="1" applyBorder="1" applyAlignment="1" applyProtection="1">
      <alignment horizontal="left" vertical="center" wrapText="1"/>
      <protection locked="0"/>
    </xf>
    <xf numFmtId="0" fontId="1" fillId="5" borderId="6" xfId="1" applyFont="1" applyFill="1" applyBorder="1" applyAlignment="1">
      <alignment horizontal="center" vertical="center"/>
    </xf>
    <xf numFmtId="0" fontId="1" fillId="9" borderId="6" xfId="1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center" vertical="center" wrapText="1"/>
    </xf>
    <xf numFmtId="0" fontId="1" fillId="15" borderId="7" xfId="1" applyFont="1" applyFill="1" applyBorder="1" applyAlignment="1">
      <alignment horizontal="center" vertical="center"/>
    </xf>
    <xf numFmtId="0" fontId="1" fillId="5" borderId="23" xfId="0" applyNumberFormat="1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textRotation="90" wrapText="1"/>
    </xf>
    <xf numFmtId="0" fontId="10" fillId="7" borderId="5" xfId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4" fillId="0" borderId="0" xfId="2" applyNumberFormat="1" applyFont="1" applyFill="1" applyBorder="1" applyAlignment="1" applyProtection="1">
      <alignment horizontal="center" vertical="top"/>
    </xf>
    <xf numFmtId="0" fontId="34" fillId="0" borderId="0" xfId="0" applyFont="1" applyAlignment="1">
      <alignment vertical="top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0" borderId="0" xfId="2" applyNumberFormat="1" applyFont="1" applyFill="1" applyBorder="1" applyAlignment="1" applyProtection="1">
      <alignment vertical="center"/>
    </xf>
    <xf numFmtId="0" fontId="36" fillId="0" borderId="4" xfId="0" applyFont="1" applyBorder="1" applyAlignment="1">
      <alignment wrapText="1"/>
    </xf>
    <xf numFmtId="0" fontId="37" fillId="2" borderId="4" xfId="0" applyFont="1" applyFill="1" applyBorder="1"/>
    <xf numFmtId="0" fontId="36" fillId="2" borderId="4" xfId="0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0" fontId="38" fillId="0" borderId="6" xfId="0" applyFont="1" applyBorder="1"/>
    <xf numFmtId="0" fontId="37" fillId="0" borderId="4" xfId="0" applyFont="1" applyBorder="1"/>
    <xf numFmtId="0" fontId="37" fillId="2" borderId="4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18" fillId="0" borderId="4" xfId="0" applyFont="1" applyBorder="1"/>
    <xf numFmtId="0" fontId="18" fillId="2" borderId="13" xfId="0" applyFont="1" applyFill="1" applyBorder="1"/>
    <xf numFmtId="0" fontId="18" fillId="2" borderId="13" xfId="1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/>
    <xf numFmtId="0" fontId="18" fillId="2" borderId="4" xfId="1" applyFont="1" applyFill="1" applyBorder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0" fontId="39" fillId="0" borderId="6" xfId="0" applyFont="1" applyBorder="1"/>
    <xf numFmtId="0" fontId="40" fillId="0" borderId="4" xfId="0" applyFont="1" applyBorder="1"/>
    <xf numFmtId="0" fontId="18" fillId="2" borderId="4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37" fillId="2" borderId="4" xfId="0" applyFont="1" applyFill="1" applyBorder="1" applyAlignment="1">
      <alignment horizontal="center"/>
    </xf>
    <xf numFmtId="0" fontId="37" fillId="0" borderId="4" xfId="2" applyFont="1" applyBorder="1" applyAlignment="1">
      <alignment vertical="center" wrapText="1"/>
    </xf>
    <xf numFmtId="0" fontId="4" fillId="5" borderId="4" xfId="1" applyFont="1" applyFill="1" applyBorder="1" applyAlignment="1" applyProtection="1">
      <alignment horizontal="center" vertical="center"/>
      <protection locked="0"/>
    </xf>
    <xf numFmtId="0" fontId="4" fillId="5" borderId="4" xfId="1" applyFont="1" applyFill="1" applyBorder="1" applyAlignment="1" applyProtection="1">
      <alignment horizontal="left" vertical="center" wrapText="1"/>
      <protection locked="0"/>
    </xf>
    <xf numFmtId="0" fontId="4" fillId="5" borderId="4" xfId="1" applyFont="1" applyFill="1" applyBorder="1" applyAlignment="1">
      <alignment horizontal="center" vertical="center"/>
    </xf>
    <xf numFmtId="0" fontId="38" fillId="17" borderId="4" xfId="0" applyFont="1" applyFill="1" applyBorder="1"/>
    <xf numFmtId="0" fontId="38" fillId="17" borderId="4" xfId="0" applyFont="1" applyFill="1" applyBorder="1" applyAlignment="1">
      <alignment wrapText="1"/>
    </xf>
    <xf numFmtId="0" fontId="4" fillId="9" borderId="4" xfId="1" applyFont="1" applyFill="1" applyBorder="1" applyAlignment="1">
      <alignment horizontal="center" vertical="center"/>
    </xf>
    <xf numFmtId="0" fontId="36" fillId="0" borderId="4" xfId="0" applyFont="1" applyBorder="1" applyAlignment="1">
      <alignment horizontal="left" vertical="center" wrapText="1"/>
    </xf>
    <xf numFmtId="0" fontId="18" fillId="0" borderId="4" xfId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center" vertical="center" wrapText="1"/>
    </xf>
    <xf numFmtId="0" fontId="4" fillId="18" borderId="33" xfId="3" applyFont="1" applyFill="1" applyBorder="1" applyAlignment="1" applyProtection="1">
      <alignment horizontal="center" vertical="center"/>
      <protection locked="0"/>
    </xf>
    <xf numFmtId="0" fontId="4" fillId="18" borderId="12" xfId="3" applyFont="1" applyFill="1" applyBorder="1" applyAlignment="1" applyProtection="1">
      <alignment horizontal="left" vertical="center" wrapText="1"/>
      <protection locked="0"/>
    </xf>
    <xf numFmtId="0" fontId="4" fillId="11" borderId="4" xfId="0" applyFont="1" applyFill="1" applyBorder="1" applyAlignment="1">
      <alignment horizontal="center" vertical="center" wrapText="1"/>
    </xf>
    <xf numFmtId="0" fontId="35" fillId="11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left" vertical="center" wrapText="1"/>
    </xf>
    <xf numFmtId="0" fontId="38" fillId="16" borderId="4" xfId="0" applyFont="1" applyFill="1" applyBorder="1" applyAlignment="1">
      <alignment horizontal="center" vertical="center" wrapText="1"/>
    </xf>
    <xf numFmtId="0" fontId="38" fillId="16" borderId="4" xfId="0" applyFont="1" applyFill="1" applyBorder="1" applyAlignment="1">
      <alignment vertical="center" wrapText="1"/>
    </xf>
    <xf numFmtId="0" fontId="4" fillId="10" borderId="4" xfId="1" applyFont="1" applyFill="1" applyBorder="1" applyAlignment="1">
      <alignment horizontal="center" vertical="center"/>
    </xf>
    <xf numFmtId="0" fontId="4" fillId="19" borderId="4" xfId="1" applyFont="1" applyFill="1" applyBorder="1" applyAlignment="1">
      <alignment horizontal="center" vertical="center"/>
    </xf>
    <xf numFmtId="0" fontId="38" fillId="14" borderId="4" xfId="0" applyFont="1" applyFill="1" applyBorder="1"/>
    <xf numFmtId="0" fontId="38" fillId="14" borderId="4" xfId="0" applyFont="1" applyFill="1" applyBorder="1" applyAlignment="1">
      <alignment vertical="center" wrapText="1"/>
    </xf>
    <xf numFmtId="0" fontId="4" fillId="15" borderId="4" xfId="1" applyFont="1" applyFill="1" applyBorder="1" applyAlignment="1">
      <alignment horizontal="center" vertical="center"/>
    </xf>
    <xf numFmtId="0" fontId="35" fillId="14" borderId="4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38" fillId="14" borderId="4" xfId="0" applyFont="1" applyFill="1" applyBorder="1" applyAlignment="1">
      <alignment horizontal="left" vertical="center" wrapText="1"/>
    </xf>
    <xf numFmtId="0" fontId="38" fillId="14" borderId="4" xfId="0" applyFont="1" applyFill="1" applyBorder="1" applyAlignment="1">
      <alignment horizontal="center" vertical="center"/>
    </xf>
    <xf numFmtId="0" fontId="38" fillId="0" borderId="4" xfId="0" applyFont="1" applyBorder="1"/>
    <xf numFmtId="0" fontId="38" fillId="14" borderId="4" xfId="0" applyFont="1" applyFill="1" applyBorder="1" applyAlignment="1">
      <alignment horizontal="center" vertical="center" wrapText="1"/>
    </xf>
    <xf numFmtId="0" fontId="35" fillId="14" borderId="4" xfId="0" applyFont="1" applyFill="1" applyBorder="1" applyAlignment="1">
      <alignment wrapText="1"/>
    </xf>
    <xf numFmtId="0" fontId="35" fillId="14" borderId="4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36" fillId="0" borderId="4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horizontal="center" vertical="center" wrapText="1"/>
    </xf>
    <xf numFmtId="0" fontId="35" fillId="5" borderId="4" xfId="0" applyFont="1" applyFill="1" applyBorder="1" applyAlignment="1">
      <alignment horizontal="left" vertical="center" wrapText="1"/>
    </xf>
    <xf numFmtId="0" fontId="38" fillId="5" borderId="4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justify" vertical="center" wrapText="1"/>
    </xf>
    <xf numFmtId="0" fontId="38" fillId="5" borderId="4" xfId="0" applyFont="1" applyFill="1" applyBorder="1" applyAlignment="1">
      <alignment vertical="center" wrapText="1"/>
    </xf>
    <xf numFmtId="0" fontId="35" fillId="13" borderId="4" xfId="0" applyFont="1" applyFill="1" applyBorder="1" applyAlignment="1">
      <alignment horizontal="left" vertical="center" wrapText="1"/>
    </xf>
    <xf numFmtId="0" fontId="35" fillId="13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2" fillId="0" borderId="4" xfId="0" applyFont="1" applyBorder="1" applyAlignment="1">
      <alignment horizontal="center" wrapText="1"/>
    </xf>
    <xf numFmtId="0" fontId="37" fillId="0" borderId="4" xfId="0" applyFont="1" applyBorder="1" applyAlignment="1">
      <alignment vertical="top" wrapText="1"/>
    </xf>
    <xf numFmtId="0" fontId="35" fillId="5" borderId="4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textRotation="90" wrapText="1"/>
    </xf>
    <xf numFmtId="0" fontId="1" fillId="2" borderId="13" xfId="0" applyFont="1" applyFill="1" applyBorder="1" applyAlignment="1">
      <alignment horizontal="center" textRotation="90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0" fillId="0" borderId="0" xfId="1" applyFont="1"/>
    <xf numFmtId="0" fontId="10" fillId="0" borderId="21" xfId="1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2" borderId="4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wrapText="1"/>
    </xf>
    <xf numFmtId="0" fontId="28" fillId="0" borderId="0" xfId="2" applyNumberFormat="1" applyFont="1" applyFill="1" applyBorder="1" applyAlignment="1" applyProtection="1">
      <alignment horizontal="center" vertical="top" wrapText="1"/>
    </xf>
    <xf numFmtId="0" fontId="30" fillId="0" borderId="35" xfId="2" applyNumberFormat="1" applyFont="1" applyFill="1" applyBorder="1" applyAlignment="1" applyProtection="1">
      <alignment horizontal="center" vertical="center"/>
    </xf>
    <xf numFmtId="0" fontId="30" fillId="0" borderId="2" xfId="2" applyNumberFormat="1" applyFont="1" applyFill="1" applyBorder="1" applyAlignment="1" applyProtection="1">
      <alignment horizontal="center" vertical="center"/>
    </xf>
    <xf numFmtId="0" fontId="30" fillId="0" borderId="36" xfId="2" applyNumberFormat="1" applyFont="1" applyFill="1" applyBorder="1" applyAlignment="1" applyProtection="1">
      <alignment horizontal="center" vertical="center"/>
    </xf>
    <xf numFmtId="0" fontId="30" fillId="0" borderId="37" xfId="2" applyNumberFormat="1" applyFont="1" applyFill="1" applyBorder="1" applyAlignment="1" applyProtection="1">
      <alignment horizontal="center" vertical="center"/>
    </xf>
    <xf numFmtId="0" fontId="30" fillId="0" borderId="0" xfId="2" applyNumberFormat="1" applyFont="1" applyFill="1" applyBorder="1" applyAlignment="1" applyProtection="1">
      <alignment horizontal="center" vertical="center"/>
    </xf>
    <xf numFmtId="0" fontId="30" fillId="0" borderId="38" xfId="2" applyNumberFormat="1" applyFont="1" applyFill="1" applyBorder="1" applyAlignment="1" applyProtection="1">
      <alignment horizontal="center" vertical="center"/>
    </xf>
    <xf numFmtId="0" fontId="30" fillId="0" borderId="39" xfId="2" applyNumberFormat="1" applyFont="1" applyFill="1" applyBorder="1" applyAlignment="1" applyProtection="1">
      <alignment horizontal="center" vertical="center"/>
    </xf>
    <xf numFmtId="0" fontId="30" fillId="0" borderId="1" xfId="2" applyNumberFormat="1" applyFont="1" applyFill="1" applyBorder="1" applyAlignment="1" applyProtection="1">
      <alignment horizontal="center" vertical="center"/>
    </xf>
    <xf numFmtId="0" fontId="30" fillId="0" borderId="40" xfId="2" applyNumberFormat="1" applyFont="1" applyFill="1" applyBorder="1" applyAlignment="1" applyProtection="1">
      <alignment horizontal="center" vertical="center"/>
    </xf>
    <xf numFmtId="0" fontId="34" fillId="0" borderId="0" xfId="0" applyFont="1" applyAlignment="1">
      <alignment horizontal="center" vertical="top"/>
    </xf>
    <xf numFmtId="0" fontId="15" fillId="0" borderId="35" xfId="2" applyNumberFormat="1" applyFont="1" applyFill="1" applyBorder="1" applyAlignment="1" applyProtection="1">
      <alignment horizontal="center" vertical="top"/>
    </xf>
    <xf numFmtId="0" fontId="15" fillId="0" borderId="2" xfId="2" applyNumberFormat="1" applyFont="1" applyFill="1" applyBorder="1" applyAlignment="1" applyProtection="1">
      <alignment horizontal="center" vertical="top"/>
    </xf>
    <xf numFmtId="0" fontId="15" fillId="0" borderId="36" xfId="2" applyNumberFormat="1" applyFont="1" applyFill="1" applyBorder="1" applyAlignment="1" applyProtection="1">
      <alignment horizontal="center" vertical="top"/>
    </xf>
    <xf numFmtId="0" fontId="15" fillId="0" borderId="37" xfId="2" applyNumberFormat="1" applyFont="1" applyFill="1" applyBorder="1" applyAlignment="1" applyProtection="1">
      <alignment horizontal="center" vertical="top"/>
    </xf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38" xfId="2" applyNumberFormat="1" applyFont="1" applyFill="1" applyBorder="1" applyAlignment="1" applyProtection="1">
      <alignment horizontal="center" vertical="top"/>
    </xf>
    <xf numFmtId="0" fontId="15" fillId="0" borderId="39" xfId="2" applyNumberFormat="1" applyFont="1" applyFill="1" applyBorder="1" applyAlignment="1" applyProtection="1">
      <alignment horizontal="center" vertical="top"/>
    </xf>
    <xf numFmtId="0" fontId="15" fillId="0" borderId="1" xfId="2" applyNumberFormat="1" applyFont="1" applyFill="1" applyBorder="1" applyAlignment="1" applyProtection="1">
      <alignment horizontal="center" vertical="top"/>
    </xf>
    <xf numFmtId="0" fontId="15" fillId="0" borderId="40" xfId="2" applyNumberFormat="1" applyFont="1" applyFill="1" applyBorder="1" applyAlignment="1" applyProtection="1">
      <alignment horizontal="center" vertical="top"/>
    </xf>
    <xf numFmtId="0" fontId="29" fillId="0" borderId="24" xfId="2" applyNumberFormat="1" applyFont="1" applyFill="1" applyBorder="1" applyAlignment="1" applyProtection="1">
      <alignment horizontal="center" vertical="center"/>
    </xf>
    <xf numFmtId="0" fontId="29" fillId="0" borderId="29" xfId="2" applyNumberFormat="1" applyFont="1" applyFill="1" applyBorder="1" applyAlignment="1" applyProtection="1">
      <alignment horizontal="center" vertical="center"/>
    </xf>
    <xf numFmtId="0" fontId="29" fillId="0" borderId="26" xfId="2" applyNumberFormat="1" applyFont="1" applyFill="1" applyBorder="1" applyAlignment="1" applyProtection="1">
      <alignment horizontal="center" vertical="center"/>
    </xf>
    <xf numFmtId="0" fontId="29" fillId="0" borderId="16" xfId="2" applyNumberFormat="1" applyFont="1" applyFill="1" applyBorder="1" applyAlignment="1" applyProtection="1">
      <alignment horizontal="center" vertical="center"/>
    </xf>
    <xf numFmtId="0" fontId="29" fillId="0" borderId="7" xfId="2" applyNumberFormat="1" applyFont="1" applyFill="1" applyBorder="1" applyAlignment="1" applyProtection="1">
      <alignment horizontal="center" vertical="center"/>
    </xf>
    <xf numFmtId="0" fontId="29" fillId="0" borderId="17" xfId="2" applyNumberFormat="1" applyFont="1" applyFill="1" applyBorder="1" applyAlignment="1" applyProtection="1">
      <alignment horizontal="center" vertical="center"/>
    </xf>
    <xf numFmtId="0" fontId="29" fillId="0" borderId="30" xfId="2" applyNumberFormat="1" applyFont="1" applyFill="1" applyBorder="1" applyAlignment="1" applyProtection="1">
      <alignment horizontal="center" vertical="center"/>
    </xf>
    <xf numFmtId="0" fontId="29" fillId="0" borderId="32" xfId="2" applyNumberFormat="1" applyFont="1" applyFill="1" applyBorder="1" applyAlignment="1" applyProtection="1">
      <alignment horizontal="center" vertical="center"/>
    </xf>
    <xf numFmtId="0" fontId="29" fillId="0" borderId="31" xfId="2" applyNumberFormat="1" applyFont="1" applyFill="1" applyBorder="1" applyAlignment="1" applyProtection="1">
      <alignment horizontal="center" vertical="center"/>
    </xf>
    <xf numFmtId="0" fontId="28" fillId="2" borderId="18" xfId="2" applyNumberFormat="1" applyFont="1" applyFill="1" applyBorder="1" applyAlignment="1" applyProtection="1">
      <alignment horizontal="center" vertical="center" wrapText="1"/>
    </xf>
    <xf numFmtId="0" fontId="13" fillId="0" borderId="35" xfId="2" applyNumberFormat="1" applyFont="1" applyFill="1" applyBorder="1" applyAlignment="1" applyProtection="1">
      <alignment horizontal="center" vertical="center"/>
    </xf>
    <xf numFmtId="0" fontId="13" fillId="0" borderId="2" xfId="2" applyNumberFormat="1" applyFont="1" applyFill="1" applyBorder="1" applyAlignment="1" applyProtection="1">
      <alignment horizontal="center" vertical="center"/>
    </xf>
    <xf numFmtId="0" fontId="13" fillId="0" borderId="36" xfId="2" applyNumberFormat="1" applyFont="1" applyFill="1" applyBorder="1" applyAlignment="1" applyProtection="1">
      <alignment horizontal="center" vertical="center"/>
    </xf>
    <xf numFmtId="0" fontId="13" fillId="0" borderId="37" xfId="2" applyNumberFormat="1" applyFont="1" applyFill="1" applyBorder="1" applyAlignment="1" applyProtection="1">
      <alignment horizontal="center" vertical="center"/>
    </xf>
    <xf numFmtId="0" fontId="13" fillId="0" borderId="0" xfId="2" applyNumberFormat="1" applyFont="1" applyFill="1" applyBorder="1" applyAlignment="1" applyProtection="1">
      <alignment horizontal="center" vertical="center"/>
    </xf>
    <xf numFmtId="0" fontId="13" fillId="0" borderId="38" xfId="2" applyNumberFormat="1" applyFont="1" applyFill="1" applyBorder="1" applyAlignment="1" applyProtection="1">
      <alignment horizontal="center" vertical="center"/>
    </xf>
    <xf numFmtId="0" fontId="13" fillId="0" borderId="39" xfId="2" applyNumberFormat="1" applyFont="1" applyFill="1" applyBorder="1" applyAlignment="1" applyProtection="1">
      <alignment horizontal="center" vertical="center"/>
    </xf>
    <xf numFmtId="0" fontId="13" fillId="0" borderId="1" xfId="2" applyNumberFormat="1" applyFont="1" applyFill="1" applyBorder="1" applyAlignment="1" applyProtection="1">
      <alignment horizontal="center" vertical="center"/>
    </xf>
    <xf numFmtId="0" fontId="13" fillId="0" borderId="40" xfId="2" applyNumberFormat="1" applyFont="1" applyFill="1" applyBorder="1" applyAlignment="1" applyProtection="1">
      <alignment horizontal="center" vertical="center"/>
    </xf>
    <xf numFmtId="0" fontId="21" fillId="2" borderId="25" xfId="2" applyNumberFormat="1" applyFont="1" applyFill="1" applyBorder="1" applyAlignment="1" applyProtection="1">
      <alignment horizontal="center" textRotation="90"/>
    </xf>
    <xf numFmtId="0" fontId="21" fillId="2" borderId="4" xfId="2" applyNumberFormat="1" applyFont="1" applyFill="1" applyBorder="1" applyAlignment="1" applyProtection="1">
      <alignment horizontal="center" textRotation="90"/>
    </xf>
    <xf numFmtId="0" fontId="21" fillId="2" borderId="26" xfId="2" applyNumberFormat="1" applyFont="1" applyFill="1" applyBorder="1" applyAlignment="1" applyProtection="1">
      <alignment horizontal="center" textRotation="90"/>
    </xf>
    <xf numFmtId="0" fontId="21" fillId="2" borderId="17" xfId="2" applyNumberFormat="1" applyFont="1" applyFill="1" applyBorder="1" applyAlignment="1" applyProtection="1">
      <alignment horizontal="center" textRotation="90"/>
    </xf>
    <xf numFmtId="0" fontId="14" fillId="0" borderId="27" xfId="2" applyNumberFormat="1" applyFont="1" applyFill="1" applyBorder="1" applyAlignment="1" applyProtection="1">
      <alignment horizontal="center" vertical="top"/>
    </xf>
    <xf numFmtId="0" fontId="14" fillId="0" borderId="13" xfId="2" applyNumberFormat="1" applyFont="1" applyFill="1" applyBorder="1" applyAlignment="1" applyProtection="1">
      <alignment horizontal="center" vertical="top"/>
    </xf>
    <xf numFmtId="0" fontId="14" fillId="0" borderId="16" xfId="2" applyNumberFormat="1" applyFont="1" applyFill="1" applyBorder="1" applyAlignment="1" applyProtection="1">
      <alignment horizontal="center" vertical="top"/>
    </xf>
    <xf numFmtId="0" fontId="14" fillId="0" borderId="4" xfId="2" applyNumberFormat="1" applyFont="1" applyFill="1" applyBorder="1" applyAlignment="1" applyProtection="1">
      <alignment horizontal="center" vertical="top"/>
    </xf>
    <xf numFmtId="0" fontId="21" fillId="2" borderId="15" xfId="2" applyNumberFormat="1" applyFont="1" applyFill="1" applyBorder="1" applyAlignment="1" applyProtection="1">
      <alignment horizontal="center" vertical="center"/>
    </xf>
    <xf numFmtId="0" fontId="21" fillId="2" borderId="25" xfId="2" applyNumberFormat="1" applyFont="1" applyFill="1" applyBorder="1" applyAlignment="1" applyProtection="1">
      <alignment horizontal="center" textRotation="90" wrapText="1"/>
    </xf>
    <xf numFmtId="0" fontId="21" fillId="2" borderId="4" xfId="2" applyNumberFormat="1" applyFont="1" applyFill="1" applyBorder="1" applyAlignment="1" applyProtection="1">
      <alignment horizontal="center" textRotation="90" wrapText="1"/>
    </xf>
    <xf numFmtId="0" fontId="22" fillId="2" borderId="4" xfId="2" applyNumberFormat="1" applyFont="1" applyFill="1" applyBorder="1" applyAlignment="1" applyProtection="1">
      <alignment horizontal="center" textRotation="90"/>
    </xf>
    <xf numFmtId="0" fontId="21" fillId="2" borderId="25" xfId="2" applyNumberFormat="1" applyFont="1" applyFill="1" applyBorder="1" applyAlignment="1" applyProtection="1">
      <alignment horizontal="center" textRotation="90" wrapText="1" shrinkToFit="1"/>
    </xf>
    <xf numFmtId="0" fontId="21" fillId="2" borderId="4" xfId="2" applyNumberFormat="1" applyFont="1" applyFill="1" applyBorder="1" applyAlignment="1" applyProtection="1">
      <alignment horizontal="center" textRotation="90" wrapText="1" shrinkToFit="1"/>
    </xf>
    <xf numFmtId="0" fontId="20" fillId="2" borderId="25" xfId="2" applyNumberFormat="1" applyFont="1" applyFill="1" applyBorder="1" applyAlignment="1" applyProtection="1">
      <alignment horizontal="center" vertical="center" textRotation="90"/>
    </xf>
    <xf numFmtId="0" fontId="20" fillId="2" borderId="4" xfId="2" applyNumberFormat="1" applyFont="1" applyFill="1" applyBorder="1" applyAlignment="1" applyProtection="1">
      <alignment horizontal="center" vertical="center" textRotation="90"/>
    </xf>
    <xf numFmtId="0" fontId="21" fillId="2" borderId="25" xfId="2" applyNumberFormat="1" applyFont="1" applyFill="1" applyBorder="1" applyAlignment="1" applyProtection="1">
      <alignment horizontal="center" vertical="center"/>
    </xf>
    <xf numFmtId="0" fontId="21" fillId="2" borderId="4" xfId="2" applyNumberFormat="1" applyFont="1" applyFill="1" applyBorder="1" applyAlignment="1" applyProtection="1">
      <alignment horizontal="center" vertical="center"/>
    </xf>
    <xf numFmtId="0" fontId="13" fillId="2" borderId="24" xfId="2" applyNumberFormat="1" applyFont="1" applyFill="1" applyBorder="1" applyAlignment="1" applyProtection="1">
      <alignment horizontal="center" vertical="center" textRotation="90"/>
    </xf>
    <xf numFmtId="0" fontId="13" fillId="2" borderId="25" xfId="2" applyNumberFormat="1" applyFont="1" applyFill="1" applyBorder="1" applyAlignment="1" applyProtection="1">
      <alignment horizontal="center" vertical="center" textRotation="90"/>
    </xf>
    <xf numFmtId="0" fontId="13" fillId="2" borderId="16" xfId="2" applyNumberFormat="1" applyFont="1" applyFill="1" applyBorder="1" applyAlignment="1" applyProtection="1">
      <alignment horizontal="center" vertical="center" textRotation="90"/>
    </xf>
    <xf numFmtId="0" fontId="13" fillId="2" borderId="4" xfId="2" applyNumberFormat="1" applyFont="1" applyFill="1" applyBorder="1" applyAlignment="1" applyProtection="1">
      <alignment horizontal="center" vertical="center" textRotation="90"/>
    </xf>
    <xf numFmtId="0" fontId="13" fillId="2" borderId="25" xfId="2" applyNumberFormat="1" applyFont="1" applyFill="1" applyBorder="1" applyAlignment="1" applyProtection="1">
      <alignment horizontal="center" vertical="center"/>
    </xf>
    <xf numFmtId="0" fontId="13" fillId="2" borderId="4" xfId="2" applyNumberFormat="1" applyFont="1" applyFill="1" applyBorder="1" applyAlignment="1" applyProtection="1">
      <alignment horizontal="center" vertical="center"/>
    </xf>
    <xf numFmtId="0" fontId="13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center" vertical="top"/>
    </xf>
    <xf numFmtId="0" fontId="18" fillId="2" borderId="0" xfId="2" applyNumberFormat="1" applyFont="1" applyFill="1" applyBorder="1" applyAlignment="1" applyProtection="1">
      <alignment horizontal="center" vertical="top"/>
    </xf>
    <xf numFmtId="0" fontId="19" fillId="2" borderId="0" xfId="2" applyNumberFormat="1" applyFont="1" applyFill="1" applyBorder="1" applyAlignment="1" applyProtection="1">
      <alignment horizontal="center" vertical="top"/>
    </xf>
    <xf numFmtId="0" fontId="14" fillId="0" borderId="0" xfId="2" applyNumberFormat="1" applyFont="1" applyFill="1" applyBorder="1" applyAlignment="1" applyProtection="1">
      <alignment horizontal="center"/>
    </xf>
    <xf numFmtId="0" fontId="18" fillId="0" borderId="0" xfId="2" applyNumberFormat="1" applyFont="1" applyFill="1" applyBorder="1" applyAlignment="1" applyProtection="1">
      <alignment horizontal="center" vertical="top"/>
    </xf>
    <xf numFmtId="0" fontId="19" fillId="0" borderId="0" xfId="2" applyNumberFormat="1" applyFont="1" applyFill="1" applyBorder="1" applyAlignment="1" applyProtection="1">
      <alignment vertical="top"/>
    </xf>
    <xf numFmtId="0" fontId="14" fillId="0" borderId="0" xfId="2" applyNumberFormat="1" applyFont="1" applyFill="1" applyBorder="1" applyAlignment="1" applyProtection="1">
      <alignment horizontal="center" vertical="top"/>
    </xf>
    <xf numFmtId="0" fontId="19" fillId="0" borderId="0" xfId="2" applyNumberFormat="1" applyFont="1" applyFill="1" applyBorder="1" applyAlignment="1" applyProtection="1">
      <alignment horizontal="center" vertical="top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top"/>
    </xf>
    <xf numFmtId="0" fontId="16" fillId="0" borderId="0" xfId="2" applyNumberFormat="1" applyFont="1" applyFill="1" applyBorder="1" applyAlignment="1" applyProtection="1">
      <alignment horizontal="center" vertical="top"/>
    </xf>
    <xf numFmtId="0" fontId="14" fillId="0" borderId="0" xfId="2" applyNumberFormat="1" applyFont="1" applyFill="1" applyBorder="1" applyAlignment="1" applyProtection="1">
      <alignment horizontal="left" vertical="top"/>
    </xf>
    <xf numFmtId="0" fontId="1" fillId="0" borderId="0" xfId="2" applyNumberFormat="1" applyFont="1" applyFill="1" applyBorder="1" applyAlignment="1" applyProtection="1">
      <alignment horizontal="center" vertical="top"/>
    </xf>
    <xf numFmtId="0" fontId="1" fillId="0" borderId="0" xfId="2" applyNumberFormat="1" applyFont="1" applyFill="1" applyBorder="1" applyAlignment="1" applyProtection="1">
      <alignment horizontal="center" vertical="top" wrapText="1"/>
    </xf>
    <xf numFmtId="0" fontId="12" fillId="0" borderId="0" xfId="2" applyNumberFormat="1" applyFont="1" applyFill="1" applyBorder="1" applyAlignment="1" applyProtection="1">
      <alignment horizontal="center" vertical="top"/>
    </xf>
    <xf numFmtId="0" fontId="34" fillId="0" borderId="0" xfId="0" applyFont="1" applyAlignment="1">
      <alignment horizontal="center" vertical="center"/>
    </xf>
    <xf numFmtId="0" fontId="13" fillId="0" borderId="0" xfId="2" applyNumberFormat="1" applyFont="1" applyFill="1" applyBorder="1" applyAlignment="1" applyProtection="1">
      <alignment horizontal="center"/>
    </xf>
    <xf numFmtId="0" fontId="14" fillId="0" borderId="0" xfId="2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4" xfId="1"/>
    <cellStyle name="Обычный 5" xfId="2"/>
    <cellStyle name="Пояснение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84</xdr:row>
      <xdr:rowOff>0</xdr:rowOff>
    </xdr:from>
    <xdr:to>
      <xdr:col>8</xdr:col>
      <xdr:colOff>223744</xdr:colOff>
      <xdr:row>84</xdr:row>
      <xdr:rowOff>0</xdr:rowOff>
    </xdr:to>
    <xdr:sp macro="" textlink="">
      <xdr:nvSpPr>
        <xdr:cNvPr id="4" name="Rectangle 9792">
          <a:extLst>
            <a:ext uri="{FF2B5EF4-FFF2-40B4-BE49-F238E27FC236}">
              <a16:creationId xmlns="" xmlns:a16="http://schemas.microsoft.com/office/drawing/2014/main" id="{F5C1171C-F59C-4E04-90B5-519C3F30E92A}"/>
            </a:ext>
          </a:extLst>
        </xdr:cNvPr>
        <xdr:cNvSpPr/>
      </xdr:nvSpPr>
      <xdr:spPr>
        <a:xfrm rot="16200001">
          <a:off x="6331170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1</xdr:colOff>
      <xdr:row>84</xdr:row>
      <xdr:rowOff>0</xdr:rowOff>
    </xdr:from>
    <xdr:to>
      <xdr:col>9</xdr:col>
      <xdr:colOff>223744</xdr:colOff>
      <xdr:row>84</xdr:row>
      <xdr:rowOff>0</xdr:rowOff>
    </xdr:to>
    <xdr:sp macro="" textlink="">
      <xdr:nvSpPr>
        <xdr:cNvPr id="5" name="Rectangle 9792">
          <a:extLst>
            <a:ext uri="{FF2B5EF4-FFF2-40B4-BE49-F238E27FC236}">
              <a16:creationId xmlns="" xmlns:a16="http://schemas.microsoft.com/office/drawing/2014/main" id="{DCA3A6BF-5552-4EFF-80E3-163120FF5E87}"/>
            </a:ext>
          </a:extLst>
        </xdr:cNvPr>
        <xdr:cNvSpPr/>
      </xdr:nvSpPr>
      <xdr:spPr>
        <a:xfrm rot="16200001">
          <a:off x="72550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1</xdr:colOff>
      <xdr:row>84</xdr:row>
      <xdr:rowOff>0</xdr:rowOff>
    </xdr:from>
    <xdr:to>
      <xdr:col>9</xdr:col>
      <xdr:colOff>223744</xdr:colOff>
      <xdr:row>84</xdr:row>
      <xdr:rowOff>0</xdr:rowOff>
    </xdr:to>
    <xdr:sp macro="" textlink="">
      <xdr:nvSpPr>
        <xdr:cNvPr id="6" name="Rectangle 9792">
          <a:extLst>
            <a:ext uri="{FF2B5EF4-FFF2-40B4-BE49-F238E27FC236}">
              <a16:creationId xmlns="" xmlns:a16="http://schemas.microsoft.com/office/drawing/2014/main" id="{12A5F8F5-4761-4095-AF33-AA7DE8A4D921}"/>
            </a:ext>
          </a:extLst>
        </xdr:cNvPr>
        <xdr:cNvSpPr/>
      </xdr:nvSpPr>
      <xdr:spPr>
        <a:xfrm rot="16200001">
          <a:off x="72550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1</xdr:colOff>
      <xdr:row>84</xdr:row>
      <xdr:rowOff>0</xdr:rowOff>
    </xdr:from>
    <xdr:to>
      <xdr:col>10</xdr:col>
      <xdr:colOff>223744</xdr:colOff>
      <xdr:row>84</xdr:row>
      <xdr:rowOff>0</xdr:rowOff>
    </xdr:to>
    <xdr:sp macro="" textlink="">
      <xdr:nvSpPr>
        <xdr:cNvPr id="7" name="Rectangle 9792">
          <a:extLst>
            <a:ext uri="{FF2B5EF4-FFF2-40B4-BE49-F238E27FC236}">
              <a16:creationId xmlns="" xmlns:a16="http://schemas.microsoft.com/office/drawing/2014/main" id="{C4E4792E-9BDD-4546-8699-11FCE00F5984}"/>
            </a:ext>
          </a:extLst>
        </xdr:cNvPr>
        <xdr:cNvSpPr/>
      </xdr:nvSpPr>
      <xdr:spPr>
        <a:xfrm rot="16200001">
          <a:off x="84742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1</xdr:colOff>
      <xdr:row>84</xdr:row>
      <xdr:rowOff>0</xdr:rowOff>
    </xdr:from>
    <xdr:to>
      <xdr:col>10</xdr:col>
      <xdr:colOff>223744</xdr:colOff>
      <xdr:row>84</xdr:row>
      <xdr:rowOff>0</xdr:rowOff>
    </xdr:to>
    <xdr:sp macro="" textlink="">
      <xdr:nvSpPr>
        <xdr:cNvPr id="8" name="Rectangle 9792">
          <a:extLst>
            <a:ext uri="{FF2B5EF4-FFF2-40B4-BE49-F238E27FC236}">
              <a16:creationId xmlns="" xmlns:a16="http://schemas.microsoft.com/office/drawing/2014/main" id="{77D32F3A-E647-49B0-9E46-51A508E82BE1}"/>
            </a:ext>
          </a:extLst>
        </xdr:cNvPr>
        <xdr:cNvSpPr/>
      </xdr:nvSpPr>
      <xdr:spPr>
        <a:xfrm rot="16200001">
          <a:off x="84742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12</xdr:col>
      <xdr:colOff>1</xdr:colOff>
      <xdr:row>84</xdr:row>
      <xdr:rowOff>0</xdr:rowOff>
    </xdr:from>
    <xdr:to>
      <xdr:col>12</xdr:col>
      <xdr:colOff>223744</xdr:colOff>
      <xdr:row>84</xdr:row>
      <xdr:rowOff>0</xdr:rowOff>
    </xdr:to>
    <xdr:sp macro="" textlink="">
      <xdr:nvSpPr>
        <xdr:cNvPr id="9" name="Rectangle 9792">
          <a:extLst>
            <a:ext uri="{FF2B5EF4-FFF2-40B4-BE49-F238E27FC236}">
              <a16:creationId xmlns="" xmlns:a16="http://schemas.microsoft.com/office/drawing/2014/main" id="{FFA06123-1C5A-4A31-879F-76860D7BEE56}"/>
            </a:ext>
          </a:extLst>
        </xdr:cNvPr>
        <xdr:cNvSpPr/>
      </xdr:nvSpPr>
      <xdr:spPr>
        <a:xfrm rot="16200001">
          <a:off x="95791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12</xdr:col>
      <xdr:colOff>1</xdr:colOff>
      <xdr:row>84</xdr:row>
      <xdr:rowOff>0</xdr:rowOff>
    </xdr:from>
    <xdr:to>
      <xdr:col>12</xdr:col>
      <xdr:colOff>223744</xdr:colOff>
      <xdr:row>84</xdr:row>
      <xdr:rowOff>0</xdr:rowOff>
    </xdr:to>
    <xdr:sp macro="" textlink="">
      <xdr:nvSpPr>
        <xdr:cNvPr id="10" name="Rectangle 9792">
          <a:extLst>
            <a:ext uri="{FF2B5EF4-FFF2-40B4-BE49-F238E27FC236}">
              <a16:creationId xmlns="" xmlns:a16="http://schemas.microsoft.com/office/drawing/2014/main" id="{F1C7B2BC-C6E0-4C02-A9F9-EC9BE9E7DDD7}"/>
            </a:ext>
          </a:extLst>
        </xdr:cNvPr>
        <xdr:cNvSpPr/>
      </xdr:nvSpPr>
      <xdr:spPr>
        <a:xfrm rot="16200001">
          <a:off x="95791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1</xdr:colOff>
      <xdr:row>84</xdr:row>
      <xdr:rowOff>0</xdr:rowOff>
    </xdr:from>
    <xdr:to>
      <xdr:col>14</xdr:col>
      <xdr:colOff>223744</xdr:colOff>
      <xdr:row>84</xdr:row>
      <xdr:rowOff>0</xdr:rowOff>
    </xdr:to>
    <xdr:sp macro="" textlink="">
      <xdr:nvSpPr>
        <xdr:cNvPr id="11" name="Rectangle 9792">
          <a:extLst>
            <a:ext uri="{FF2B5EF4-FFF2-40B4-BE49-F238E27FC236}">
              <a16:creationId xmlns="" xmlns:a16="http://schemas.microsoft.com/office/drawing/2014/main" id="{A30891AE-4F43-40A5-8AE3-EC8319D8F4CB}"/>
            </a:ext>
          </a:extLst>
        </xdr:cNvPr>
        <xdr:cNvSpPr/>
      </xdr:nvSpPr>
      <xdr:spPr>
        <a:xfrm rot="16200001">
          <a:off x="1081744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1</xdr:colOff>
      <xdr:row>84</xdr:row>
      <xdr:rowOff>0</xdr:rowOff>
    </xdr:from>
    <xdr:to>
      <xdr:col>14</xdr:col>
      <xdr:colOff>223744</xdr:colOff>
      <xdr:row>84</xdr:row>
      <xdr:rowOff>0</xdr:rowOff>
    </xdr:to>
    <xdr:sp macro="" textlink="">
      <xdr:nvSpPr>
        <xdr:cNvPr id="12" name="Rectangle 9792">
          <a:extLst>
            <a:ext uri="{FF2B5EF4-FFF2-40B4-BE49-F238E27FC236}">
              <a16:creationId xmlns="" xmlns:a16="http://schemas.microsoft.com/office/drawing/2014/main" id="{5F4D49BA-96B7-4019-9EBF-7E4926C20879}"/>
            </a:ext>
          </a:extLst>
        </xdr:cNvPr>
        <xdr:cNvSpPr/>
      </xdr:nvSpPr>
      <xdr:spPr>
        <a:xfrm rot="16200001">
          <a:off x="1081744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15</xdr:col>
      <xdr:colOff>1</xdr:colOff>
      <xdr:row>84</xdr:row>
      <xdr:rowOff>0</xdr:rowOff>
    </xdr:from>
    <xdr:to>
      <xdr:col>15</xdr:col>
      <xdr:colOff>223744</xdr:colOff>
      <xdr:row>84</xdr:row>
      <xdr:rowOff>0</xdr:rowOff>
    </xdr:to>
    <xdr:sp macro="" textlink="">
      <xdr:nvSpPr>
        <xdr:cNvPr id="13" name="Rectangle 9792">
          <a:extLst>
            <a:ext uri="{FF2B5EF4-FFF2-40B4-BE49-F238E27FC236}">
              <a16:creationId xmlns="" xmlns:a16="http://schemas.microsoft.com/office/drawing/2014/main" id="{9D3F9CEF-99C2-4710-A72A-D847C6D579DE}"/>
            </a:ext>
          </a:extLst>
        </xdr:cNvPr>
        <xdr:cNvSpPr/>
      </xdr:nvSpPr>
      <xdr:spPr>
        <a:xfrm rot="16200001">
          <a:off x="113698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15</xdr:col>
      <xdr:colOff>1</xdr:colOff>
      <xdr:row>84</xdr:row>
      <xdr:rowOff>0</xdr:rowOff>
    </xdr:from>
    <xdr:to>
      <xdr:col>15</xdr:col>
      <xdr:colOff>223744</xdr:colOff>
      <xdr:row>84</xdr:row>
      <xdr:rowOff>0</xdr:rowOff>
    </xdr:to>
    <xdr:sp macro="" textlink="">
      <xdr:nvSpPr>
        <xdr:cNvPr id="14" name="Rectangle 9792">
          <a:extLst>
            <a:ext uri="{FF2B5EF4-FFF2-40B4-BE49-F238E27FC236}">
              <a16:creationId xmlns="" xmlns:a16="http://schemas.microsoft.com/office/drawing/2014/main" id="{E2D1BAD4-8D5A-40F7-9205-1BD27AD7F7A2}"/>
            </a:ext>
          </a:extLst>
        </xdr:cNvPr>
        <xdr:cNvSpPr/>
      </xdr:nvSpPr>
      <xdr:spPr>
        <a:xfrm rot="16200001">
          <a:off x="113698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16</xdr:col>
      <xdr:colOff>1</xdr:colOff>
      <xdr:row>84</xdr:row>
      <xdr:rowOff>0</xdr:rowOff>
    </xdr:from>
    <xdr:to>
      <xdr:col>16</xdr:col>
      <xdr:colOff>223744</xdr:colOff>
      <xdr:row>84</xdr:row>
      <xdr:rowOff>0</xdr:rowOff>
    </xdr:to>
    <xdr:sp macro="" textlink="">
      <xdr:nvSpPr>
        <xdr:cNvPr id="15" name="Rectangle 9792">
          <a:extLst>
            <a:ext uri="{FF2B5EF4-FFF2-40B4-BE49-F238E27FC236}">
              <a16:creationId xmlns="" xmlns:a16="http://schemas.microsoft.com/office/drawing/2014/main" id="{D415E927-8A39-4DC4-B48E-BC9B65139F7C}"/>
            </a:ext>
          </a:extLst>
        </xdr:cNvPr>
        <xdr:cNvSpPr/>
      </xdr:nvSpPr>
      <xdr:spPr>
        <a:xfrm rot="16200001">
          <a:off x="119413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16</xdr:col>
      <xdr:colOff>1</xdr:colOff>
      <xdr:row>84</xdr:row>
      <xdr:rowOff>0</xdr:rowOff>
    </xdr:from>
    <xdr:to>
      <xdr:col>16</xdr:col>
      <xdr:colOff>223744</xdr:colOff>
      <xdr:row>84</xdr:row>
      <xdr:rowOff>0</xdr:rowOff>
    </xdr:to>
    <xdr:sp macro="" textlink="">
      <xdr:nvSpPr>
        <xdr:cNvPr id="16" name="Rectangle 9792">
          <a:extLst>
            <a:ext uri="{FF2B5EF4-FFF2-40B4-BE49-F238E27FC236}">
              <a16:creationId xmlns="" xmlns:a16="http://schemas.microsoft.com/office/drawing/2014/main" id="{E351441F-9E24-4EE8-B918-8F6BEEEF60B1}"/>
            </a:ext>
          </a:extLst>
        </xdr:cNvPr>
        <xdr:cNvSpPr/>
      </xdr:nvSpPr>
      <xdr:spPr>
        <a:xfrm rot="16200001">
          <a:off x="119413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1"/>
  <sheetViews>
    <sheetView view="pageBreakPreview" topLeftCell="A61" zoomScale="77" zoomScaleNormal="71" zoomScaleSheetLayoutView="77" workbookViewId="0">
      <selection activeCell="B77" sqref="B77"/>
    </sheetView>
  </sheetViews>
  <sheetFormatPr defaultRowHeight="15"/>
  <cols>
    <col min="1" max="1" width="13.140625" customWidth="1"/>
    <col min="2" max="2" width="57.42578125" customWidth="1"/>
    <col min="3" max="3" width="6.5703125" customWidth="1"/>
    <col min="4" max="4" width="5.140625" customWidth="1"/>
    <col min="5" max="5" width="6.7109375" customWidth="1"/>
    <col min="6" max="6" width="9.7109375" customWidth="1"/>
    <col min="7" max="7" width="6.7109375" customWidth="1"/>
    <col min="8" max="8" width="7.28515625" customWidth="1"/>
    <col min="9" max="9" width="7.140625" customWidth="1"/>
    <col min="10" max="10" width="7.7109375" customWidth="1"/>
    <col min="11" max="12" width="5.7109375" customWidth="1"/>
    <col min="13" max="13" width="9.42578125" customWidth="1"/>
    <col min="14" max="14" width="6.7109375" customWidth="1"/>
    <col min="15" max="15" width="6.28515625" customWidth="1"/>
    <col min="16" max="16" width="6.140625" customWidth="1"/>
    <col min="17" max="18" width="6.7109375" customWidth="1"/>
    <col min="19" max="19" width="8.5703125" customWidth="1"/>
    <col min="20" max="21" width="7.85546875" customWidth="1"/>
    <col min="22" max="22" width="8.42578125" customWidth="1"/>
    <col min="23" max="24" width="8.28515625" customWidth="1"/>
    <col min="25" max="26" width="0" hidden="1" customWidth="1"/>
  </cols>
  <sheetData>
    <row r="1" spans="1:26" ht="16.5" thickBot="1">
      <c r="A1" s="199" t="s">
        <v>102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ht="15.75">
      <c r="A2" s="200" t="s">
        <v>0</v>
      </c>
      <c r="B2" s="201" t="s">
        <v>1</v>
      </c>
      <c r="C2" s="192" t="s">
        <v>2</v>
      </c>
      <c r="D2" s="192"/>
      <c r="E2" s="192"/>
      <c r="F2" s="191" t="s">
        <v>3</v>
      </c>
      <c r="G2" s="191" t="s">
        <v>4</v>
      </c>
      <c r="H2" s="192" t="s">
        <v>5</v>
      </c>
      <c r="I2" s="192"/>
      <c r="J2" s="192"/>
      <c r="K2" s="192"/>
      <c r="L2" s="192"/>
      <c r="M2" s="192"/>
      <c r="N2" s="192"/>
      <c r="O2" s="192"/>
      <c r="P2" s="192"/>
      <c r="Q2" s="192"/>
      <c r="R2" s="192" t="s">
        <v>6</v>
      </c>
      <c r="S2" s="192" t="s">
        <v>7</v>
      </c>
      <c r="T2" s="192"/>
      <c r="U2" s="192"/>
      <c r="V2" s="192"/>
      <c r="W2" s="192"/>
      <c r="X2" s="192"/>
      <c r="Y2" s="1"/>
      <c r="Z2" s="1"/>
    </row>
    <row r="3" spans="1:26" ht="16.5" customHeight="1" thickBot="1">
      <c r="A3" s="200"/>
      <c r="B3" s="201"/>
      <c r="C3" s="192"/>
      <c r="D3" s="192"/>
      <c r="E3" s="192"/>
      <c r="F3" s="191"/>
      <c r="G3" s="191"/>
      <c r="H3" s="192" t="s">
        <v>8</v>
      </c>
      <c r="I3" s="192"/>
      <c r="J3" s="192"/>
      <c r="K3" s="192"/>
      <c r="L3" s="185" t="s">
        <v>9</v>
      </c>
      <c r="M3" s="186"/>
      <c r="N3" s="187"/>
      <c r="O3" s="192" t="s">
        <v>10</v>
      </c>
      <c r="P3" s="192"/>
      <c r="Q3" s="192"/>
      <c r="R3" s="192"/>
      <c r="S3" s="192"/>
      <c r="T3" s="192"/>
      <c r="U3" s="192"/>
      <c r="V3" s="192"/>
      <c r="W3" s="192"/>
      <c r="X3" s="192"/>
      <c r="Y3" s="2"/>
      <c r="Z3" s="2"/>
    </row>
    <row r="4" spans="1:26" ht="44.25" customHeight="1" thickBot="1">
      <c r="A4" s="200"/>
      <c r="B4" s="201"/>
      <c r="C4" s="192"/>
      <c r="D4" s="192"/>
      <c r="E4" s="192"/>
      <c r="F4" s="191"/>
      <c r="G4" s="191"/>
      <c r="H4" s="191" t="s">
        <v>11</v>
      </c>
      <c r="I4" s="192" t="s">
        <v>12</v>
      </c>
      <c r="J4" s="192"/>
      <c r="K4" s="192"/>
      <c r="L4" s="183" t="s">
        <v>24</v>
      </c>
      <c r="M4" s="183" t="s">
        <v>25</v>
      </c>
      <c r="N4" s="183" t="s">
        <v>26</v>
      </c>
      <c r="O4" s="191" t="s">
        <v>11</v>
      </c>
      <c r="P4" s="191" t="s">
        <v>13</v>
      </c>
      <c r="Q4" s="191" t="s">
        <v>14</v>
      </c>
      <c r="R4" s="192"/>
      <c r="S4" s="197" t="s">
        <v>15</v>
      </c>
      <c r="T4" s="197"/>
      <c r="U4" s="197" t="s">
        <v>16</v>
      </c>
      <c r="V4" s="197"/>
      <c r="W4" s="197" t="s">
        <v>17</v>
      </c>
      <c r="X4" s="197"/>
      <c r="Y4" s="198" t="s">
        <v>18</v>
      </c>
      <c r="Z4" s="198"/>
    </row>
    <row r="5" spans="1:26" ht="111" customHeight="1" thickBot="1">
      <c r="A5" s="200"/>
      <c r="B5" s="201"/>
      <c r="C5" s="95" t="s">
        <v>19</v>
      </c>
      <c r="D5" s="95" t="s">
        <v>20</v>
      </c>
      <c r="E5" s="95" t="s">
        <v>21</v>
      </c>
      <c r="F5" s="191"/>
      <c r="G5" s="191"/>
      <c r="H5" s="191"/>
      <c r="I5" s="95" t="s">
        <v>8</v>
      </c>
      <c r="J5" s="95" t="s">
        <v>22</v>
      </c>
      <c r="K5" s="95" t="s">
        <v>23</v>
      </c>
      <c r="L5" s="184"/>
      <c r="M5" s="184"/>
      <c r="N5" s="184"/>
      <c r="O5" s="191"/>
      <c r="P5" s="191"/>
      <c r="Q5" s="191"/>
      <c r="R5" s="192"/>
      <c r="S5" s="94" t="s">
        <v>193</v>
      </c>
      <c r="T5" s="94" t="s">
        <v>198</v>
      </c>
      <c r="U5" s="97" t="s">
        <v>194</v>
      </c>
      <c r="V5" s="97" t="s">
        <v>199</v>
      </c>
      <c r="W5" s="94" t="s">
        <v>174</v>
      </c>
      <c r="X5" s="94" t="s">
        <v>195</v>
      </c>
      <c r="Y5" s="3" t="s">
        <v>27</v>
      </c>
      <c r="Z5" s="4" t="s">
        <v>28</v>
      </c>
    </row>
    <row r="6" spans="1:26" ht="15.75">
      <c r="A6" s="83">
        <v>1</v>
      </c>
      <c r="B6" s="83">
        <v>2</v>
      </c>
      <c r="C6" s="83">
        <v>3</v>
      </c>
      <c r="D6" s="83">
        <v>4</v>
      </c>
      <c r="E6" s="83">
        <v>5</v>
      </c>
      <c r="F6" s="83">
        <v>6</v>
      </c>
      <c r="G6" s="83">
        <v>7</v>
      </c>
      <c r="H6" s="83">
        <v>8</v>
      </c>
      <c r="I6" s="83">
        <v>9</v>
      </c>
      <c r="J6" s="83">
        <v>10</v>
      </c>
      <c r="K6" s="83">
        <v>12</v>
      </c>
      <c r="L6" s="83">
        <v>13</v>
      </c>
      <c r="M6" s="83">
        <v>14</v>
      </c>
      <c r="N6" s="83">
        <v>15</v>
      </c>
      <c r="O6" s="83">
        <v>16</v>
      </c>
      <c r="P6" s="83">
        <v>17</v>
      </c>
      <c r="Q6" s="83">
        <v>18</v>
      </c>
      <c r="R6" s="83">
        <v>19</v>
      </c>
      <c r="S6" s="83">
        <v>20</v>
      </c>
      <c r="T6" s="83">
        <v>21</v>
      </c>
      <c r="U6" s="83">
        <v>22</v>
      </c>
      <c r="V6" s="83">
        <v>23</v>
      </c>
      <c r="W6" s="83">
        <v>24</v>
      </c>
      <c r="X6" s="83">
        <v>25</v>
      </c>
      <c r="Y6" s="83">
        <v>27</v>
      </c>
      <c r="Z6" s="83">
        <v>28</v>
      </c>
    </row>
    <row r="7" spans="1:26" ht="16.5" customHeight="1">
      <c r="A7" s="5"/>
      <c r="B7" s="6" t="s">
        <v>29</v>
      </c>
      <c r="C7" s="5"/>
      <c r="D7" s="5"/>
      <c r="E7" s="5"/>
      <c r="F7" s="5">
        <f t="shared" ref="F7:Z7" si="0">F8+F24</f>
        <v>4464</v>
      </c>
      <c r="G7" s="5">
        <f t="shared" si="0"/>
        <v>0</v>
      </c>
      <c r="H7" s="5">
        <f t="shared" si="0"/>
        <v>4464</v>
      </c>
      <c r="I7" s="5">
        <f t="shared" si="0"/>
        <v>1467</v>
      </c>
      <c r="J7" s="5">
        <f t="shared" si="0"/>
        <v>1414</v>
      </c>
      <c r="K7" s="5">
        <f t="shared" si="0"/>
        <v>35</v>
      </c>
      <c r="L7" s="5">
        <f t="shared" si="0"/>
        <v>360</v>
      </c>
      <c r="M7" s="5">
        <f t="shared" si="0"/>
        <v>612</v>
      </c>
      <c r="N7" s="5">
        <f t="shared" si="0"/>
        <v>144</v>
      </c>
      <c r="O7" s="5">
        <f t="shared" si="0"/>
        <v>252</v>
      </c>
      <c r="P7" s="5">
        <f t="shared" si="0"/>
        <v>36</v>
      </c>
      <c r="Q7" s="5">
        <f t="shared" si="0"/>
        <v>216</v>
      </c>
      <c r="R7" s="5">
        <f t="shared" si="0"/>
        <v>216</v>
      </c>
      <c r="S7" s="5">
        <f t="shared" si="0"/>
        <v>612</v>
      </c>
      <c r="T7" s="5">
        <f t="shared" si="0"/>
        <v>864</v>
      </c>
      <c r="U7" s="5">
        <f t="shared" si="0"/>
        <v>612</v>
      </c>
      <c r="V7" s="5">
        <f t="shared" si="0"/>
        <v>900</v>
      </c>
      <c r="W7" s="5">
        <f t="shared" si="0"/>
        <v>612</v>
      </c>
      <c r="X7" s="5">
        <f t="shared" si="0"/>
        <v>864</v>
      </c>
      <c r="Y7" s="5" t="e">
        <f t="shared" si="0"/>
        <v>#REF!</v>
      </c>
      <c r="Z7" s="5" t="e">
        <f t="shared" si="0"/>
        <v>#REF!</v>
      </c>
    </row>
    <row r="8" spans="1:26" ht="17.25" customHeight="1" thickBot="1">
      <c r="A8" s="7" t="s">
        <v>175</v>
      </c>
      <c r="B8" s="84" t="s">
        <v>30</v>
      </c>
      <c r="C8" s="5"/>
      <c r="D8" s="5"/>
      <c r="E8" s="5"/>
      <c r="F8" s="5">
        <f>F9+F10+F11+F12+F13+F14+F15+F16+F17+F18+F19+F20+F21+F22+F23</f>
        <v>1404</v>
      </c>
      <c r="G8" s="5">
        <f t="shared" ref="G8:X8" si="1">G9+G10+G11+G12+G13+G14+G15+G16+G17+G18+G19+G20+G21+G22+G23</f>
        <v>0</v>
      </c>
      <c r="H8" s="5">
        <f t="shared" si="1"/>
        <v>1404</v>
      </c>
      <c r="I8" s="5">
        <f t="shared" si="1"/>
        <v>578</v>
      </c>
      <c r="J8" s="5">
        <f t="shared" si="1"/>
        <v>826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72</v>
      </c>
      <c r="P8" s="5">
        <f t="shared" si="1"/>
        <v>18</v>
      </c>
      <c r="Q8" s="5">
        <f t="shared" si="1"/>
        <v>54</v>
      </c>
      <c r="R8" s="5">
        <f t="shared" si="1"/>
        <v>0</v>
      </c>
      <c r="S8" s="5">
        <f t="shared" si="1"/>
        <v>612</v>
      </c>
      <c r="T8" s="5">
        <f t="shared" si="1"/>
        <v>660</v>
      </c>
      <c r="U8" s="5">
        <f t="shared" si="1"/>
        <v>78</v>
      </c>
      <c r="V8" s="5">
        <f t="shared" si="1"/>
        <v>54</v>
      </c>
      <c r="W8" s="5">
        <f t="shared" si="1"/>
        <v>0</v>
      </c>
      <c r="X8" s="5">
        <f t="shared" si="1"/>
        <v>0</v>
      </c>
      <c r="Y8" s="5">
        <f t="shared" ref="Y8:Z8" si="2">Y9+Y10+Y11+Y12+Y13+Y14+Y15+Y16+Y18+Y19+Y20+Y21</f>
        <v>0</v>
      </c>
      <c r="Z8" s="5">
        <f t="shared" si="2"/>
        <v>0</v>
      </c>
    </row>
    <row r="9" spans="1:26" ht="19.5" customHeight="1" thickBot="1">
      <c r="A9" s="107" t="s">
        <v>225</v>
      </c>
      <c r="B9" s="108" t="s">
        <v>31</v>
      </c>
      <c r="C9" s="109">
        <v>2</v>
      </c>
      <c r="D9" s="110"/>
      <c r="E9" s="110">
        <v>1</v>
      </c>
      <c r="F9" s="111">
        <v>78</v>
      </c>
      <c r="G9" s="112"/>
      <c r="H9" s="113">
        <v>78</v>
      </c>
      <c r="I9" s="113">
        <v>34</v>
      </c>
      <c r="J9" s="113">
        <v>44</v>
      </c>
      <c r="K9" s="114"/>
      <c r="L9" s="114"/>
      <c r="M9" s="114"/>
      <c r="N9" s="114"/>
      <c r="O9" s="114">
        <v>18</v>
      </c>
      <c r="P9" s="114"/>
      <c r="Q9" s="114">
        <v>18</v>
      </c>
      <c r="R9" s="114"/>
      <c r="S9" s="112">
        <v>34</v>
      </c>
      <c r="T9" s="112">
        <v>44</v>
      </c>
      <c r="U9" s="115"/>
      <c r="V9" s="115"/>
      <c r="W9" s="116"/>
      <c r="X9" s="116"/>
      <c r="Y9" s="8"/>
      <c r="Z9" s="9"/>
    </row>
    <row r="10" spans="1:26" ht="12" customHeight="1">
      <c r="A10" s="107" t="s">
        <v>226</v>
      </c>
      <c r="B10" s="108" t="s">
        <v>32</v>
      </c>
      <c r="C10" s="109"/>
      <c r="D10" s="110">
        <v>2</v>
      </c>
      <c r="E10" s="110">
        <v>1</v>
      </c>
      <c r="F10" s="117">
        <v>95</v>
      </c>
      <c r="G10" s="112"/>
      <c r="H10" s="113">
        <v>95</v>
      </c>
      <c r="I10" s="113">
        <v>51</v>
      </c>
      <c r="J10" s="113">
        <v>44</v>
      </c>
      <c r="K10" s="114"/>
      <c r="L10" s="114"/>
      <c r="M10" s="114"/>
      <c r="N10" s="114"/>
      <c r="O10" s="114"/>
      <c r="P10" s="114"/>
      <c r="Q10" s="114"/>
      <c r="R10" s="114"/>
      <c r="S10" s="112">
        <v>51</v>
      </c>
      <c r="T10" s="112">
        <v>44</v>
      </c>
      <c r="U10" s="118"/>
      <c r="V10" s="118"/>
      <c r="W10" s="119"/>
      <c r="X10" s="119"/>
      <c r="Y10" s="8"/>
      <c r="Z10" s="9"/>
    </row>
    <row r="11" spans="1:26" ht="18" customHeight="1">
      <c r="A11" s="107" t="s">
        <v>227</v>
      </c>
      <c r="B11" s="108" t="s">
        <v>213</v>
      </c>
      <c r="C11" s="109"/>
      <c r="D11" s="110">
        <v>2</v>
      </c>
      <c r="E11" s="110">
        <v>1</v>
      </c>
      <c r="F11" s="117">
        <v>112</v>
      </c>
      <c r="G11" s="112"/>
      <c r="H11" s="112">
        <v>112</v>
      </c>
      <c r="I11" s="112">
        <v>68</v>
      </c>
      <c r="J11" s="120">
        <v>44</v>
      </c>
      <c r="K11" s="114"/>
      <c r="L11" s="114"/>
      <c r="M11" s="114"/>
      <c r="N11" s="114"/>
      <c r="O11" s="114"/>
      <c r="P11" s="114"/>
      <c r="Q11" s="114"/>
      <c r="R11" s="114"/>
      <c r="S11" s="112">
        <v>68</v>
      </c>
      <c r="T11" s="112">
        <v>44</v>
      </c>
      <c r="U11" s="118"/>
      <c r="V11" s="118"/>
      <c r="W11" s="119"/>
      <c r="X11" s="119"/>
      <c r="Y11" s="8"/>
      <c r="Z11" s="9"/>
    </row>
    <row r="12" spans="1:26" ht="21" customHeight="1">
      <c r="A12" s="107" t="s">
        <v>228</v>
      </c>
      <c r="B12" s="108" t="s">
        <v>214</v>
      </c>
      <c r="C12" s="121"/>
      <c r="D12" s="110">
        <v>2</v>
      </c>
      <c r="E12" s="110">
        <v>1</v>
      </c>
      <c r="F12" s="117">
        <v>78</v>
      </c>
      <c r="G12" s="112"/>
      <c r="H12" s="112">
        <v>78</v>
      </c>
      <c r="I12" s="120">
        <v>34</v>
      </c>
      <c r="J12" s="120">
        <v>44</v>
      </c>
      <c r="K12" s="114"/>
      <c r="L12" s="114"/>
      <c r="M12" s="114"/>
      <c r="N12" s="114"/>
      <c r="O12" s="122"/>
      <c r="P12" s="122"/>
      <c r="Q12" s="122"/>
      <c r="R12" s="114"/>
      <c r="S12" s="112">
        <v>34</v>
      </c>
      <c r="T12" s="112">
        <v>44</v>
      </c>
      <c r="U12" s="118"/>
      <c r="V12" s="118"/>
      <c r="W12" s="119"/>
      <c r="X12" s="119"/>
      <c r="Y12" s="8"/>
      <c r="Z12" s="9"/>
    </row>
    <row r="13" spans="1:26" ht="15" customHeight="1">
      <c r="A13" s="107" t="s">
        <v>229</v>
      </c>
      <c r="B13" s="108" t="s">
        <v>215</v>
      </c>
      <c r="C13" s="121"/>
      <c r="D13" s="110">
        <v>2</v>
      </c>
      <c r="E13" s="110">
        <v>1</v>
      </c>
      <c r="F13" s="117">
        <v>78</v>
      </c>
      <c r="G13" s="112"/>
      <c r="H13" s="112">
        <v>78</v>
      </c>
      <c r="I13" s="120">
        <v>34</v>
      </c>
      <c r="J13" s="120">
        <v>44</v>
      </c>
      <c r="K13" s="114"/>
      <c r="L13" s="114"/>
      <c r="M13" s="114"/>
      <c r="N13" s="114"/>
      <c r="O13" s="122"/>
      <c r="P13" s="122"/>
      <c r="Q13" s="122"/>
      <c r="R13" s="114"/>
      <c r="S13" s="112">
        <v>34</v>
      </c>
      <c r="T13" s="112">
        <v>44</v>
      </c>
      <c r="U13" s="118"/>
      <c r="V13" s="118"/>
      <c r="W13" s="119"/>
      <c r="X13" s="119"/>
      <c r="Y13" s="8"/>
      <c r="Z13" s="9"/>
    </row>
    <row r="14" spans="1:26" ht="21.75" customHeight="1">
      <c r="A14" s="107" t="s">
        <v>230</v>
      </c>
      <c r="B14" s="108" t="s">
        <v>224</v>
      </c>
      <c r="C14" s="121"/>
      <c r="D14" s="122">
        <v>2</v>
      </c>
      <c r="E14" s="122">
        <v>1</v>
      </c>
      <c r="F14" s="117">
        <v>78</v>
      </c>
      <c r="G14" s="112"/>
      <c r="H14" s="112">
        <v>78</v>
      </c>
      <c r="I14" s="120">
        <v>34</v>
      </c>
      <c r="J14" s="120">
        <v>44</v>
      </c>
      <c r="K14" s="114"/>
      <c r="L14" s="114"/>
      <c r="M14" s="114"/>
      <c r="N14" s="114"/>
      <c r="O14" s="114"/>
      <c r="P14" s="114"/>
      <c r="Q14" s="114"/>
      <c r="R14" s="114"/>
      <c r="S14" s="112">
        <v>34</v>
      </c>
      <c r="T14" s="112">
        <v>44</v>
      </c>
      <c r="U14" s="123"/>
      <c r="V14" s="118"/>
      <c r="W14" s="119"/>
      <c r="X14" s="119"/>
      <c r="Y14" s="8"/>
      <c r="Z14" s="9"/>
    </row>
    <row r="15" spans="1:26" ht="15.75" customHeight="1">
      <c r="A15" s="107" t="s">
        <v>231</v>
      </c>
      <c r="B15" s="108" t="s">
        <v>212</v>
      </c>
      <c r="C15" s="121">
        <v>4</v>
      </c>
      <c r="D15" s="110"/>
      <c r="E15" s="110" t="s">
        <v>241</v>
      </c>
      <c r="F15" s="117">
        <v>234</v>
      </c>
      <c r="G15" s="112"/>
      <c r="H15" s="112">
        <v>234</v>
      </c>
      <c r="I15" s="120">
        <v>68</v>
      </c>
      <c r="J15" s="120">
        <v>166</v>
      </c>
      <c r="K15" s="114"/>
      <c r="L15" s="114"/>
      <c r="M15" s="114"/>
      <c r="N15" s="114"/>
      <c r="O15" s="114">
        <v>36</v>
      </c>
      <c r="P15" s="114">
        <v>18</v>
      </c>
      <c r="Q15" s="114">
        <v>18</v>
      </c>
      <c r="R15" s="114"/>
      <c r="S15" s="112">
        <v>102</v>
      </c>
      <c r="T15" s="112">
        <v>44</v>
      </c>
      <c r="U15" s="118">
        <v>52</v>
      </c>
      <c r="V15" s="118">
        <v>36</v>
      </c>
      <c r="W15" s="119"/>
      <c r="X15" s="119"/>
      <c r="Y15" s="8"/>
      <c r="Z15" s="9"/>
    </row>
    <row r="16" spans="1:26" ht="21" customHeight="1">
      <c r="A16" s="107" t="s">
        <v>232</v>
      </c>
      <c r="B16" s="108" t="s">
        <v>216</v>
      </c>
      <c r="C16" s="121"/>
      <c r="D16" s="110">
        <v>2.4</v>
      </c>
      <c r="E16" s="110">
        <v>1.3</v>
      </c>
      <c r="F16" s="117">
        <v>117</v>
      </c>
      <c r="G16" s="112"/>
      <c r="H16" s="112">
        <v>117</v>
      </c>
      <c r="I16" s="124">
        <v>51</v>
      </c>
      <c r="J16" s="120">
        <v>66</v>
      </c>
      <c r="K16" s="114"/>
      <c r="L16" s="114"/>
      <c r="M16" s="114"/>
      <c r="N16" s="114"/>
      <c r="O16" s="114"/>
      <c r="P16" s="114"/>
      <c r="Q16" s="114"/>
      <c r="R16" s="114"/>
      <c r="S16" s="112">
        <v>51</v>
      </c>
      <c r="T16" s="112">
        <v>22</v>
      </c>
      <c r="U16" s="123">
        <v>26</v>
      </c>
      <c r="V16" s="118">
        <v>18</v>
      </c>
      <c r="W16" s="119"/>
      <c r="X16" s="119"/>
      <c r="Y16" s="8"/>
      <c r="Z16" s="9"/>
    </row>
    <row r="17" spans="1:40" ht="18.75" customHeight="1">
      <c r="A17" s="107" t="s">
        <v>233</v>
      </c>
      <c r="B17" s="108" t="s">
        <v>33</v>
      </c>
      <c r="C17" s="121"/>
      <c r="D17" s="110">
        <v>1.2</v>
      </c>
      <c r="E17" s="110"/>
      <c r="F17" s="125">
        <v>78</v>
      </c>
      <c r="G17" s="112"/>
      <c r="H17" s="112">
        <v>78</v>
      </c>
      <c r="I17" s="120"/>
      <c r="J17" s="120">
        <v>78</v>
      </c>
      <c r="K17" s="118"/>
      <c r="L17" s="118"/>
      <c r="M17" s="118"/>
      <c r="N17" s="118"/>
      <c r="O17" s="118"/>
      <c r="P17" s="118"/>
      <c r="Q17" s="118"/>
      <c r="R17" s="118"/>
      <c r="S17" s="112">
        <v>34</v>
      </c>
      <c r="T17" s="112">
        <v>44</v>
      </c>
      <c r="U17" s="118"/>
      <c r="V17" s="118"/>
      <c r="W17" s="118"/>
      <c r="X17" s="118"/>
      <c r="Y17" s="8"/>
      <c r="Z17" s="9"/>
    </row>
    <row r="18" spans="1:40" ht="16.5" customHeight="1">
      <c r="A18" s="107" t="s">
        <v>234</v>
      </c>
      <c r="B18" s="108" t="s">
        <v>217</v>
      </c>
      <c r="C18" s="121"/>
      <c r="D18" s="110">
        <v>2</v>
      </c>
      <c r="E18" s="110">
        <v>1</v>
      </c>
      <c r="F18" s="111">
        <v>78</v>
      </c>
      <c r="G18" s="112"/>
      <c r="H18" s="112">
        <v>78</v>
      </c>
      <c r="I18" s="120">
        <v>34</v>
      </c>
      <c r="J18" s="120">
        <v>44</v>
      </c>
      <c r="K18" s="114"/>
      <c r="L18" s="114"/>
      <c r="M18" s="114"/>
      <c r="N18" s="114"/>
      <c r="O18" s="114"/>
      <c r="P18" s="114"/>
      <c r="Q18" s="114"/>
      <c r="R18" s="114"/>
      <c r="S18" s="112">
        <v>34</v>
      </c>
      <c r="T18" s="112">
        <v>44</v>
      </c>
      <c r="U18" s="118"/>
      <c r="V18" s="118"/>
      <c r="W18" s="119"/>
      <c r="X18" s="119"/>
      <c r="Y18" s="8"/>
      <c r="Z18" s="9"/>
    </row>
    <row r="19" spans="1:40" ht="14.25" customHeight="1">
      <c r="A19" s="107" t="s">
        <v>235</v>
      </c>
      <c r="B19" s="108" t="s">
        <v>218</v>
      </c>
      <c r="C19" s="121">
        <v>2</v>
      </c>
      <c r="D19" s="110"/>
      <c r="E19" s="110">
        <v>1</v>
      </c>
      <c r="F19" s="117">
        <v>144</v>
      </c>
      <c r="G19" s="112"/>
      <c r="H19" s="112">
        <v>144</v>
      </c>
      <c r="I19" s="120">
        <v>68</v>
      </c>
      <c r="J19" s="120">
        <v>76</v>
      </c>
      <c r="K19" s="114"/>
      <c r="L19" s="114"/>
      <c r="M19" s="114"/>
      <c r="N19" s="114"/>
      <c r="O19" s="114">
        <v>18</v>
      </c>
      <c r="P19" s="114"/>
      <c r="Q19" s="114">
        <v>18</v>
      </c>
      <c r="R19" s="114"/>
      <c r="S19" s="112">
        <v>34</v>
      </c>
      <c r="T19" s="112">
        <v>110</v>
      </c>
      <c r="U19" s="118"/>
      <c r="V19" s="118"/>
      <c r="W19" s="119"/>
      <c r="X19" s="119"/>
      <c r="Y19" s="8"/>
      <c r="Z19" s="9"/>
    </row>
    <row r="20" spans="1:40" ht="18" customHeight="1">
      <c r="A20" s="107" t="s">
        <v>236</v>
      </c>
      <c r="B20" s="126" t="s">
        <v>219</v>
      </c>
      <c r="C20" s="121"/>
      <c r="D20" s="110">
        <v>2</v>
      </c>
      <c r="E20" s="110">
        <v>1</v>
      </c>
      <c r="F20" s="117">
        <v>78</v>
      </c>
      <c r="G20" s="112"/>
      <c r="H20" s="112">
        <v>78</v>
      </c>
      <c r="I20" s="112">
        <v>34</v>
      </c>
      <c r="J20" s="112">
        <v>44</v>
      </c>
      <c r="K20" s="114"/>
      <c r="L20" s="114"/>
      <c r="M20" s="114"/>
      <c r="N20" s="114"/>
      <c r="O20" s="122"/>
      <c r="P20" s="122"/>
      <c r="Q20" s="122"/>
      <c r="R20" s="114"/>
      <c r="S20" s="112">
        <v>34</v>
      </c>
      <c r="T20" s="112">
        <v>44</v>
      </c>
      <c r="U20" s="118"/>
      <c r="V20" s="118"/>
      <c r="W20" s="119"/>
      <c r="X20" s="119"/>
      <c r="Y20" s="8"/>
      <c r="Z20" s="9"/>
    </row>
    <row r="21" spans="1:40" ht="15" customHeight="1">
      <c r="A21" s="107" t="s">
        <v>237</v>
      </c>
      <c r="B21" s="110" t="s">
        <v>220</v>
      </c>
      <c r="C21" s="109"/>
      <c r="D21" s="110"/>
      <c r="E21" s="110">
        <v>1.2</v>
      </c>
      <c r="F21" s="125">
        <v>78</v>
      </c>
      <c r="G21" s="112"/>
      <c r="H21" s="112">
        <v>78</v>
      </c>
      <c r="I21" s="112">
        <v>34</v>
      </c>
      <c r="J21" s="112">
        <v>44</v>
      </c>
      <c r="K21" s="118"/>
      <c r="L21" s="118"/>
      <c r="M21" s="118"/>
      <c r="N21" s="118"/>
      <c r="O21" s="118"/>
      <c r="P21" s="118"/>
      <c r="Q21" s="118"/>
      <c r="R21" s="118"/>
      <c r="S21" s="112">
        <v>34</v>
      </c>
      <c r="T21" s="112">
        <v>44</v>
      </c>
      <c r="U21" s="118"/>
      <c r="V21" s="118"/>
      <c r="W21" s="118"/>
      <c r="X21" s="118"/>
      <c r="Y21" s="8"/>
      <c r="Z21" s="9"/>
    </row>
    <row r="22" spans="1:40" ht="16.5" customHeight="1">
      <c r="A22" s="107" t="s">
        <v>238</v>
      </c>
      <c r="B22" s="110" t="s">
        <v>221</v>
      </c>
      <c r="C22" s="109"/>
      <c r="D22" s="110"/>
      <c r="E22" s="110">
        <v>1</v>
      </c>
      <c r="F22" s="125">
        <v>34</v>
      </c>
      <c r="G22" s="112"/>
      <c r="H22" s="112">
        <v>34</v>
      </c>
      <c r="I22" s="112">
        <v>34</v>
      </c>
      <c r="J22" s="112"/>
      <c r="K22" s="114"/>
      <c r="L22" s="114"/>
      <c r="M22" s="114"/>
      <c r="N22" s="114"/>
      <c r="O22" s="114"/>
      <c r="P22" s="114"/>
      <c r="Q22" s="114"/>
      <c r="R22" s="114"/>
      <c r="S22" s="112">
        <v>34</v>
      </c>
      <c r="T22" s="112"/>
      <c r="U22" s="118"/>
      <c r="V22" s="118"/>
      <c r="W22" s="119"/>
      <c r="X22" s="119"/>
      <c r="Y22" s="8"/>
      <c r="Z22" s="9"/>
    </row>
    <row r="23" spans="1:40" ht="15" customHeight="1">
      <c r="A23" s="107"/>
      <c r="B23" s="108" t="s">
        <v>239</v>
      </c>
      <c r="C23" s="109"/>
      <c r="D23" s="110">
        <v>2</v>
      </c>
      <c r="E23" s="110"/>
      <c r="F23" s="125">
        <v>44</v>
      </c>
      <c r="G23" s="112"/>
      <c r="H23" s="112">
        <v>44</v>
      </c>
      <c r="I23" s="112"/>
      <c r="J23" s="112">
        <v>44</v>
      </c>
      <c r="K23" s="114"/>
      <c r="L23" s="114"/>
      <c r="M23" s="114"/>
      <c r="N23" s="114"/>
      <c r="O23" s="114"/>
      <c r="P23" s="114"/>
      <c r="Q23" s="114"/>
      <c r="R23" s="114"/>
      <c r="S23" s="112"/>
      <c r="T23" s="112">
        <v>44</v>
      </c>
      <c r="U23" s="118"/>
      <c r="V23" s="118"/>
      <c r="W23" s="119"/>
      <c r="X23" s="119"/>
      <c r="Y23" s="8"/>
      <c r="Z23" s="9"/>
    </row>
    <row r="24" spans="1:40" ht="15.75" customHeight="1">
      <c r="A24" s="127" t="s">
        <v>34</v>
      </c>
      <c r="B24" s="128" t="s">
        <v>35</v>
      </c>
      <c r="C24" s="127"/>
      <c r="D24" s="127"/>
      <c r="E24" s="127"/>
      <c r="F24" s="129">
        <f>F25+F31+F35+F82+F83+F84</f>
        <v>3060</v>
      </c>
      <c r="G24" s="129">
        <f t="shared" ref="G24:X24" si="3">G25+G31+G35+G82+G83+G84</f>
        <v>0</v>
      </c>
      <c r="H24" s="129">
        <f t="shared" si="3"/>
        <v>3060</v>
      </c>
      <c r="I24" s="129">
        <f t="shared" si="3"/>
        <v>889</v>
      </c>
      <c r="J24" s="129">
        <f t="shared" si="3"/>
        <v>588</v>
      </c>
      <c r="K24" s="129">
        <f t="shared" si="3"/>
        <v>35</v>
      </c>
      <c r="L24" s="129">
        <f t="shared" si="3"/>
        <v>360</v>
      </c>
      <c r="M24" s="129">
        <f t="shared" si="3"/>
        <v>612</v>
      </c>
      <c r="N24" s="129">
        <f t="shared" si="3"/>
        <v>144</v>
      </c>
      <c r="O24" s="129">
        <f t="shared" si="3"/>
        <v>180</v>
      </c>
      <c r="P24" s="129">
        <f t="shared" si="3"/>
        <v>18</v>
      </c>
      <c r="Q24" s="129">
        <f t="shared" si="3"/>
        <v>162</v>
      </c>
      <c r="R24" s="129">
        <f t="shared" si="3"/>
        <v>216</v>
      </c>
      <c r="S24" s="129">
        <f t="shared" si="3"/>
        <v>0</v>
      </c>
      <c r="T24" s="129">
        <f t="shared" si="3"/>
        <v>204</v>
      </c>
      <c r="U24" s="129">
        <f t="shared" si="3"/>
        <v>534</v>
      </c>
      <c r="V24" s="129">
        <f t="shared" si="3"/>
        <v>846</v>
      </c>
      <c r="W24" s="129">
        <f t="shared" si="3"/>
        <v>612</v>
      </c>
      <c r="X24" s="129">
        <f t="shared" si="3"/>
        <v>864</v>
      </c>
      <c r="Y24" s="85" t="e">
        <f>Y25+#REF!+Y35</f>
        <v>#REF!</v>
      </c>
      <c r="Z24" s="10" t="e">
        <f>Z25+#REF!+Z35</f>
        <v>#REF!</v>
      </c>
    </row>
    <row r="25" spans="1:40" ht="21" customHeight="1">
      <c r="A25" s="130" t="s">
        <v>202</v>
      </c>
      <c r="B25" s="131" t="s">
        <v>248</v>
      </c>
      <c r="C25" s="132"/>
      <c r="D25" s="132"/>
      <c r="E25" s="132"/>
      <c r="F25" s="132">
        <f>F26+F27+F28+F29+F30</f>
        <v>220</v>
      </c>
      <c r="G25" s="132">
        <f t="shared" ref="G25:X25" si="4">G26+G27+G28+G29+G30</f>
        <v>0</v>
      </c>
      <c r="H25" s="132">
        <f t="shared" si="4"/>
        <v>220</v>
      </c>
      <c r="I25" s="132">
        <f t="shared" si="4"/>
        <v>84</v>
      </c>
      <c r="J25" s="132">
        <f t="shared" si="4"/>
        <v>136</v>
      </c>
      <c r="K25" s="132">
        <f t="shared" si="4"/>
        <v>0</v>
      </c>
      <c r="L25" s="132">
        <f t="shared" si="4"/>
        <v>0</v>
      </c>
      <c r="M25" s="132">
        <f t="shared" si="4"/>
        <v>0</v>
      </c>
      <c r="N25" s="132">
        <f t="shared" si="4"/>
        <v>0</v>
      </c>
      <c r="O25" s="132">
        <f t="shared" si="4"/>
        <v>0</v>
      </c>
      <c r="P25" s="132">
        <f t="shared" si="4"/>
        <v>0</v>
      </c>
      <c r="Q25" s="132">
        <f t="shared" si="4"/>
        <v>0</v>
      </c>
      <c r="R25" s="132">
        <f t="shared" si="4"/>
        <v>0</v>
      </c>
      <c r="S25" s="132">
        <f t="shared" si="4"/>
        <v>0</v>
      </c>
      <c r="T25" s="132">
        <f t="shared" si="4"/>
        <v>34</v>
      </c>
      <c r="U25" s="132">
        <f t="shared" si="4"/>
        <v>32</v>
      </c>
      <c r="V25" s="132">
        <f t="shared" si="4"/>
        <v>56</v>
      </c>
      <c r="W25" s="132">
        <f t="shared" si="4"/>
        <v>98</v>
      </c>
      <c r="X25" s="132">
        <f t="shared" si="4"/>
        <v>0</v>
      </c>
      <c r="Y25" s="86">
        <f t="shared" ref="Y25:Z25" si="5">Y26+Y27+Y28+Y29+Y30</f>
        <v>404</v>
      </c>
      <c r="Z25" s="14">
        <f t="shared" si="5"/>
        <v>0</v>
      </c>
    </row>
    <row r="26" spans="1:40" ht="16.5" customHeight="1">
      <c r="A26" s="104" t="s">
        <v>203</v>
      </c>
      <c r="B26" s="133" t="s">
        <v>150</v>
      </c>
      <c r="C26" s="134"/>
      <c r="D26" s="134"/>
      <c r="E26" s="134">
        <v>5</v>
      </c>
      <c r="F26" s="134">
        <v>44</v>
      </c>
      <c r="G26" s="134"/>
      <c r="H26" s="134">
        <v>44</v>
      </c>
      <c r="I26" s="134">
        <v>34</v>
      </c>
      <c r="J26" s="134">
        <v>10</v>
      </c>
      <c r="K26" s="134"/>
      <c r="L26" s="134"/>
      <c r="M26" s="134"/>
      <c r="N26" s="134"/>
      <c r="O26" s="134"/>
      <c r="P26" s="134"/>
      <c r="Q26" s="134"/>
      <c r="R26" s="134"/>
      <c r="S26" s="119"/>
      <c r="T26" s="119"/>
      <c r="U26" s="119"/>
      <c r="V26" s="119"/>
      <c r="W26" s="134">
        <v>44</v>
      </c>
      <c r="X26" s="134"/>
      <c r="Y26" s="71"/>
      <c r="Z26" s="72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</row>
    <row r="27" spans="1:40" ht="12.75" customHeight="1">
      <c r="A27" s="104" t="s">
        <v>204</v>
      </c>
      <c r="B27" s="135" t="s">
        <v>151</v>
      </c>
      <c r="C27" s="136"/>
      <c r="D27" s="136"/>
      <c r="E27" s="136">
        <v>4</v>
      </c>
      <c r="F27" s="137">
        <v>36</v>
      </c>
      <c r="G27" s="137"/>
      <c r="H27" s="137">
        <v>36</v>
      </c>
      <c r="I27" s="136">
        <v>26</v>
      </c>
      <c r="J27" s="137">
        <v>10</v>
      </c>
      <c r="K27" s="136"/>
      <c r="L27" s="136"/>
      <c r="M27" s="136"/>
      <c r="N27" s="136"/>
      <c r="O27" s="136"/>
      <c r="P27" s="136"/>
      <c r="Q27" s="136"/>
      <c r="R27" s="136"/>
      <c r="S27" s="123"/>
      <c r="T27" s="123"/>
      <c r="U27" s="123"/>
      <c r="V27" s="123">
        <v>36</v>
      </c>
      <c r="W27" s="136"/>
      <c r="X27" s="136"/>
      <c r="Y27" s="74" t="s">
        <v>36</v>
      </c>
      <c r="Z27" s="75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</row>
    <row r="28" spans="1:40" ht="12.75" customHeight="1">
      <c r="A28" s="104" t="s">
        <v>205</v>
      </c>
      <c r="B28" s="135" t="s">
        <v>224</v>
      </c>
      <c r="C28" s="136"/>
      <c r="D28" s="136">
        <v>5</v>
      </c>
      <c r="E28" s="136">
        <v>3.4</v>
      </c>
      <c r="F28" s="137">
        <v>53</v>
      </c>
      <c r="G28" s="137"/>
      <c r="H28" s="137">
        <v>53</v>
      </c>
      <c r="I28" s="136"/>
      <c r="J28" s="137">
        <v>53</v>
      </c>
      <c r="K28" s="136"/>
      <c r="L28" s="136"/>
      <c r="M28" s="136"/>
      <c r="N28" s="136"/>
      <c r="O28" s="136"/>
      <c r="P28" s="136"/>
      <c r="Q28" s="136"/>
      <c r="R28" s="136"/>
      <c r="S28" s="123"/>
      <c r="T28" s="123"/>
      <c r="U28" s="123">
        <v>16</v>
      </c>
      <c r="V28" s="123">
        <v>10</v>
      </c>
      <c r="W28" s="136">
        <v>27</v>
      </c>
      <c r="X28" s="136"/>
      <c r="Y28" s="74" t="s">
        <v>37</v>
      </c>
      <c r="Z28" s="75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</row>
    <row r="29" spans="1:40" ht="18" customHeight="1">
      <c r="A29" s="104" t="s">
        <v>206</v>
      </c>
      <c r="B29" s="135" t="s">
        <v>33</v>
      </c>
      <c r="C29" s="136"/>
      <c r="D29" s="136" t="s">
        <v>222</v>
      </c>
      <c r="E29" s="136"/>
      <c r="F29" s="137">
        <v>53</v>
      </c>
      <c r="G29" s="137"/>
      <c r="H29" s="137">
        <v>53</v>
      </c>
      <c r="I29" s="136"/>
      <c r="J29" s="137">
        <v>53</v>
      </c>
      <c r="K29" s="136"/>
      <c r="L29" s="136"/>
      <c r="M29" s="136"/>
      <c r="N29" s="136"/>
      <c r="O29" s="136"/>
      <c r="P29" s="136"/>
      <c r="Q29" s="136"/>
      <c r="R29" s="136"/>
      <c r="S29" s="123"/>
      <c r="T29" s="123"/>
      <c r="U29" s="123">
        <v>16</v>
      </c>
      <c r="V29" s="123">
        <v>10</v>
      </c>
      <c r="W29" s="136">
        <v>27</v>
      </c>
      <c r="X29" s="136"/>
      <c r="Y29" s="74" t="s">
        <v>38</v>
      </c>
      <c r="Z29" s="75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</row>
    <row r="30" spans="1:40" ht="18.75" customHeight="1" thickBot="1">
      <c r="A30" s="104" t="s">
        <v>207</v>
      </c>
      <c r="B30" s="138" t="s">
        <v>40</v>
      </c>
      <c r="C30" s="123"/>
      <c r="D30" s="123"/>
      <c r="E30" s="123">
        <v>2</v>
      </c>
      <c r="F30" s="139">
        <v>34</v>
      </c>
      <c r="G30" s="139"/>
      <c r="H30" s="139">
        <v>34</v>
      </c>
      <c r="I30" s="123">
        <v>24</v>
      </c>
      <c r="J30" s="139">
        <v>10</v>
      </c>
      <c r="K30" s="123"/>
      <c r="L30" s="123"/>
      <c r="M30" s="123"/>
      <c r="N30" s="123"/>
      <c r="O30" s="123"/>
      <c r="P30" s="123"/>
      <c r="Q30" s="123"/>
      <c r="R30" s="123"/>
      <c r="S30" s="123"/>
      <c r="T30" s="123">
        <v>34</v>
      </c>
      <c r="U30" s="123"/>
      <c r="V30" s="123"/>
      <c r="W30" s="136"/>
      <c r="X30" s="123"/>
      <c r="Y30" s="11" t="s">
        <v>37</v>
      </c>
      <c r="Z30" s="12"/>
    </row>
    <row r="31" spans="1:40" ht="36.75" customHeight="1" thickBot="1">
      <c r="A31" s="140" t="s">
        <v>208</v>
      </c>
      <c r="B31" s="141" t="s">
        <v>209</v>
      </c>
      <c r="C31" s="142"/>
      <c r="D31" s="142"/>
      <c r="E31" s="142"/>
      <c r="F31" s="143">
        <f>F32+F33+F34</f>
        <v>108</v>
      </c>
      <c r="G31" s="143">
        <f t="shared" ref="G31:X31" si="6">G32+G33+G34</f>
        <v>0</v>
      </c>
      <c r="H31" s="143">
        <f t="shared" si="6"/>
        <v>108</v>
      </c>
      <c r="I31" s="143">
        <f t="shared" si="6"/>
        <v>78</v>
      </c>
      <c r="J31" s="143">
        <f t="shared" si="6"/>
        <v>30</v>
      </c>
      <c r="K31" s="143">
        <f t="shared" si="6"/>
        <v>0</v>
      </c>
      <c r="L31" s="143">
        <f t="shared" si="6"/>
        <v>0</v>
      </c>
      <c r="M31" s="143">
        <f t="shared" si="6"/>
        <v>0</v>
      </c>
      <c r="N31" s="143">
        <f t="shared" si="6"/>
        <v>0</v>
      </c>
      <c r="O31" s="143">
        <f t="shared" si="6"/>
        <v>0</v>
      </c>
      <c r="P31" s="143">
        <f t="shared" si="6"/>
        <v>0</v>
      </c>
      <c r="Q31" s="143">
        <f t="shared" si="6"/>
        <v>0</v>
      </c>
      <c r="R31" s="143">
        <f t="shared" si="6"/>
        <v>0</v>
      </c>
      <c r="S31" s="143">
        <f t="shared" si="6"/>
        <v>0</v>
      </c>
      <c r="T31" s="143">
        <f t="shared" si="6"/>
        <v>0</v>
      </c>
      <c r="U31" s="143">
        <f t="shared" si="6"/>
        <v>72</v>
      </c>
      <c r="V31" s="143">
        <f t="shared" si="6"/>
        <v>36</v>
      </c>
      <c r="W31" s="143">
        <f t="shared" si="6"/>
        <v>0</v>
      </c>
      <c r="X31" s="143">
        <f t="shared" si="6"/>
        <v>0</v>
      </c>
      <c r="Y31" s="11"/>
      <c r="Z31" s="96"/>
    </row>
    <row r="32" spans="1:40" ht="18.75" customHeight="1">
      <c r="A32" s="104" t="s">
        <v>210</v>
      </c>
      <c r="B32" s="105" t="s">
        <v>212</v>
      </c>
      <c r="C32" s="123"/>
      <c r="D32" s="123"/>
      <c r="E32" s="123">
        <v>4</v>
      </c>
      <c r="F32" s="139">
        <v>36</v>
      </c>
      <c r="G32" s="139"/>
      <c r="H32" s="139">
        <v>36</v>
      </c>
      <c r="I32" s="123">
        <v>26</v>
      </c>
      <c r="J32" s="139">
        <v>10</v>
      </c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>
        <v>36</v>
      </c>
      <c r="W32" s="136"/>
      <c r="X32" s="123"/>
      <c r="Y32" s="11"/>
      <c r="Z32" s="96"/>
    </row>
    <row r="33" spans="1:26" ht="13.5" customHeight="1">
      <c r="A33" s="106" t="s">
        <v>211</v>
      </c>
      <c r="B33" s="103" t="s">
        <v>216</v>
      </c>
      <c r="C33" s="123"/>
      <c r="D33" s="123"/>
      <c r="E33" s="123">
        <v>3</v>
      </c>
      <c r="F33" s="139">
        <v>36</v>
      </c>
      <c r="G33" s="139"/>
      <c r="H33" s="137">
        <v>36</v>
      </c>
      <c r="I33" s="137">
        <v>26</v>
      </c>
      <c r="J33" s="137">
        <v>10</v>
      </c>
      <c r="K33" s="123"/>
      <c r="L33" s="123"/>
      <c r="M33" s="123"/>
      <c r="N33" s="123"/>
      <c r="O33" s="123"/>
      <c r="P33" s="123"/>
      <c r="Q33" s="123"/>
      <c r="R33" s="123"/>
      <c r="S33" s="144"/>
      <c r="T33" s="123"/>
      <c r="U33" s="123">
        <v>36</v>
      </c>
      <c r="V33" s="119"/>
      <c r="W33" s="134"/>
      <c r="X33" s="145"/>
      <c r="Y33" s="11"/>
      <c r="Z33" s="96"/>
    </row>
    <row r="34" spans="1:26" ht="15.75" customHeight="1">
      <c r="A34" s="106" t="s">
        <v>240</v>
      </c>
      <c r="B34" s="103" t="s">
        <v>218</v>
      </c>
      <c r="C34" s="123"/>
      <c r="D34" s="123"/>
      <c r="E34" s="123">
        <v>3</v>
      </c>
      <c r="F34" s="139">
        <v>36</v>
      </c>
      <c r="G34" s="139"/>
      <c r="H34" s="137">
        <v>36</v>
      </c>
      <c r="I34" s="137">
        <v>26</v>
      </c>
      <c r="J34" s="137">
        <v>10</v>
      </c>
      <c r="K34" s="123"/>
      <c r="L34" s="123"/>
      <c r="M34" s="123"/>
      <c r="N34" s="123"/>
      <c r="O34" s="123"/>
      <c r="P34" s="123"/>
      <c r="Q34" s="123"/>
      <c r="R34" s="123"/>
      <c r="S34" s="144"/>
      <c r="T34" s="123"/>
      <c r="U34" s="123">
        <v>36</v>
      </c>
      <c r="V34" s="119"/>
      <c r="W34" s="134"/>
      <c r="X34" s="145"/>
      <c r="Y34" s="11"/>
      <c r="Z34" s="96"/>
    </row>
    <row r="35" spans="1:26" ht="16.5" customHeight="1">
      <c r="A35" s="146" t="s">
        <v>41</v>
      </c>
      <c r="B35" s="147" t="s">
        <v>42</v>
      </c>
      <c r="C35" s="146"/>
      <c r="D35" s="146"/>
      <c r="E35" s="146"/>
      <c r="F35" s="146">
        <f>F36+F53</f>
        <v>2156</v>
      </c>
      <c r="G35" s="146">
        <f t="shared" ref="G35:X35" si="7">G36+G53</f>
        <v>0</v>
      </c>
      <c r="H35" s="146">
        <f t="shared" si="7"/>
        <v>2156</v>
      </c>
      <c r="I35" s="146">
        <f t="shared" si="7"/>
        <v>727</v>
      </c>
      <c r="J35" s="146">
        <f t="shared" si="7"/>
        <v>422</v>
      </c>
      <c r="K35" s="146">
        <f t="shared" si="7"/>
        <v>35</v>
      </c>
      <c r="L35" s="146">
        <f t="shared" si="7"/>
        <v>360</v>
      </c>
      <c r="M35" s="146">
        <f t="shared" si="7"/>
        <v>612</v>
      </c>
      <c r="N35" s="146">
        <f t="shared" si="7"/>
        <v>0</v>
      </c>
      <c r="O35" s="146">
        <f t="shared" si="7"/>
        <v>180</v>
      </c>
      <c r="P35" s="146">
        <f t="shared" si="7"/>
        <v>18</v>
      </c>
      <c r="Q35" s="146">
        <f t="shared" si="7"/>
        <v>162</v>
      </c>
      <c r="R35" s="146">
        <f t="shared" si="7"/>
        <v>0</v>
      </c>
      <c r="S35" s="146">
        <f t="shared" si="7"/>
        <v>0</v>
      </c>
      <c r="T35" s="146">
        <f t="shared" si="7"/>
        <v>134</v>
      </c>
      <c r="U35" s="146">
        <f t="shared" si="7"/>
        <v>394</v>
      </c>
      <c r="V35" s="146">
        <f t="shared" si="7"/>
        <v>646</v>
      </c>
      <c r="W35" s="146">
        <f t="shared" si="7"/>
        <v>514</v>
      </c>
      <c r="X35" s="146">
        <f t="shared" si="7"/>
        <v>432</v>
      </c>
      <c r="Y35" s="87" t="e">
        <f>Y36+Y53</f>
        <v>#REF!</v>
      </c>
      <c r="Z35" s="13" t="e">
        <f>Z36+Z53</f>
        <v>#REF!</v>
      </c>
    </row>
    <row r="36" spans="1:26" ht="19.5" customHeight="1">
      <c r="A36" s="148" t="s">
        <v>157</v>
      </c>
      <c r="B36" s="149" t="s">
        <v>158</v>
      </c>
      <c r="C36" s="150"/>
      <c r="D36" s="150"/>
      <c r="E36" s="150"/>
      <c r="F36" s="132">
        <f>F37+F42+F44+F50</f>
        <v>563</v>
      </c>
      <c r="G36" s="132">
        <f t="shared" ref="G36:X36" si="8">G37+G42+G44+G50</f>
        <v>0</v>
      </c>
      <c r="H36" s="132">
        <f t="shared" si="8"/>
        <v>563</v>
      </c>
      <c r="I36" s="132">
        <f t="shared" si="8"/>
        <v>368</v>
      </c>
      <c r="J36" s="132">
        <f t="shared" si="8"/>
        <v>195</v>
      </c>
      <c r="K36" s="132">
        <f t="shared" si="8"/>
        <v>0</v>
      </c>
      <c r="L36" s="132">
        <f t="shared" si="8"/>
        <v>0</v>
      </c>
      <c r="M36" s="132">
        <f t="shared" si="8"/>
        <v>0</v>
      </c>
      <c r="N36" s="132">
        <f t="shared" si="8"/>
        <v>0</v>
      </c>
      <c r="O36" s="132">
        <f t="shared" si="8"/>
        <v>60</v>
      </c>
      <c r="P36" s="132">
        <f t="shared" si="8"/>
        <v>6</v>
      </c>
      <c r="Q36" s="132">
        <f t="shared" si="8"/>
        <v>54</v>
      </c>
      <c r="R36" s="132">
        <f t="shared" si="8"/>
        <v>0</v>
      </c>
      <c r="S36" s="132">
        <f t="shared" si="8"/>
        <v>0</v>
      </c>
      <c r="T36" s="132">
        <f t="shared" si="8"/>
        <v>134</v>
      </c>
      <c r="U36" s="151">
        <f t="shared" si="8"/>
        <v>105</v>
      </c>
      <c r="V36" s="151">
        <f t="shared" si="8"/>
        <v>68</v>
      </c>
      <c r="W36" s="151">
        <f t="shared" si="8"/>
        <v>256</v>
      </c>
      <c r="X36" s="132">
        <f t="shared" si="8"/>
        <v>0</v>
      </c>
      <c r="Y36" s="76" t="e">
        <f>SUM(#REF!)</f>
        <v>#REF!</v>
      </c>
      <c r="Z36" s="15" t="e">
        <f>SUM(#REF!)</f>
        <v>#REF!</v>
      </c>
    </row>
    <row r="37" spans="1:26" ht="38.25" customHeight="1">
      <c r="A37" s="152" t="s">
        <v>159</v>
      </c>
      <c r="B37" s="153" t="s">
        <v>197</v>
      </c>
      <c r="C37" s="152"/>
      <c r="D37" s="154"/>
      <c r="E37" s="154"/>
      <c r="F37" s="155">
        <f>F38+F39+F40+F41</f>
        <v>239</v>
      </c>
      <c r="G37" s="155">
        <f t="shared" ref="G37:X37" si="9">G38+G39+G40+G41</f>
        <v>0</v>
      </c>
      <c r="H37" s="155">
        <f t="shared" si="9"/>
        <v>239</v>
      </c>
      <c r="I37" s="155">
        <f t="shared" si="9"/>
        <v>149</v>
      </c>
      <c r="J37" s="155">
        <f t="shared" si="9"/>
        <v>90</v>
      </c>
      <c r="K37" s="155">
        <f t="shared" si="9"/>
        <v>0</v>
      </c>
      <c r="L37" s="155">
        <f t="shared" si="9"/>
        <v>0</v>
      </c>
      <c r="M37" s="155">
        <f t="shared" si="9"/>
        <v>0</v>
      </c>
      <c r="N37" s="155">
        <f t="shared" si="9"/>
        <v>0</v>
      </c>
      <c r="O37" s="155">
        <f t="shared" si="9"/>
        <v>60</v>
      </c>
      <c r="P37" s="155">
        <f t="shared" si="9"/>
        <v>6</v>
      </c>
      <c r="Q37" s="155">
        <f t="shared" si="9"/>
        <v>54</v>
      </c>
      <c r="R37" s="155">
        <f t="shared" si="9"/>
        <v>0</v>
      </c>
      <c r="S37" s="156">
        <f t="shared" si="9"/>
        <v>0</v>
      </c>
      <c r="T37" s="156">
        <f t="shared" si="9"/>
        <v>98</v>
      </c>
      <c r="U37" s="156">
        <f t="shared" si="9"/>
        <v>105</v>
      </c>
      <c r="V37" s="156">
        <f t="shared" si="9"/>
        <v>36</v>
      </c>
      <c r="W37" s="156">
        <f t="shared" si="9"/>
        <v>0</v>
      </c>
      <c r="X37" s="155">
        <f t="shared" si="9"/>
        <v>0</v>
      </c>
      <c r="Y37" s="88">
        <f t="shared" ref="Y37:Z37" si="10">Y38+Y39+Y40+Y41</f>
        <v>0</v>
      </c>
      <c r="Z37" s="79">
        <f t="shared" si="10"/>
        <v>0</v>
      </c>
    </row>
    <row r="38" spans="1:26" ht="15.75" customHeight="1">
      <c r="A38" s="107" t="s">
        <v>179</v>
      </c>
      <c r="B38" s="157" t="s">
        <v>43</v>
      </c>
      <c r="C38" s="145">
        <v>3</v>
      </c>
      <c r="D38" s="145"/>
      <c r="E38" s="145"/>
      <c r="F38" s="139">
        <v>51</v>
      </c>
      <c r="G38" s="139"/>
      <c r="H38" s="139">
        <v>51</v>
      </c>
      <c r="I38" s="123">
        <v>31</v>
      </c>
      <c r="J38" s="139">
        <v>20</v>
      </c>
      <c r="K38" s="123"/>
      <c r="L38" s="123"/>
      <c r="M38" s="123"/>
      <c r="N38" s="123"/>
      <c r="O38" s="123">
        <v>18</v>
      </c>
      <c r="P38" s="123"/>
      <c r="Q38" s="123">
        <v>18</v>
      </c>
      <c r="R38" s="123"/>
      <c r="S38" s="136"/>
      <c r="T38" s="123"/>
      <c r="U38" s="136">
        <v>51</v>
      </c>
      <c r="V38" s="123"/>
      <c r="W38" s="145"/>
      <c r="X38" s="145"/>
      <c r="Y38" s="76"/>
      <c r="Z38" s="77"/>
    </row>
    <row r="39" spans="1:26" ht="18" customHeight="1">
      <c r="A39" s="107" t="s">
        <v>180</v>
      </c>
      <c r="B39" s="157" t="s">
        <v>45</v>
      </c>
      <c r="C39" s="158">
        <v>4</v>
      </c>
      <c r="D39" s="145"/>
      <c r="E39" s="145">
        <v>3</v>
      </c>
      <c r="F39" s="139">
        <v>68</v>
      </c>
      <c r="G39" s="139"/>
      <c r="H39" s="139">
        <v>68</v>
      </c>
      <c r="I39" s="123">
        <v>48</v>
      </c>
      <c r="J39" s="139">
        <v>20</v>
      </c>
      <c r="K39" s="123"/>
      <c r="L39" s="123"/>
      <c r="M39" s="123"/>
      <c r="N39" s="123"/>
      <c r="O39" s="159">
        <v>24</v>
      </c>
      <c r="P39" s="159">
        <v>6</v>
      </c>
      <c r="Q39" s="159">
        <v>18</v>
      </c>
      <c r="R39" s="123"/>
      <c r="S39" s="136"/>
      <c r="T39" s="123"/>
      <c r="U39" s="136">
        <v>32</v>
      </c>
      <c r="V39" s="123">
        <v>36</v>
      </c>
      <c r="W39" s="145"/>
      <c r="X39" s="145"/>
      <c r="Y39" s="76"/>
      <c r="Z39" s="77"/>
    </row>
    <row r="40" spans="1:26" ht="16.5" customHeight="1">
      <c r="A40" s="107" t="s">
        <v>181</v>
      </c>
      <c r="B40" s="157" t="s">
        <v>47</v>
      </c>
      <c r="C40" s="158"/>
      <c r="D40" s="145">
        <v>3</v>
      </c>
      <c r="E40" s="145">
        <v>2</v>
      </c>
      <c r="F40" s="139">
        <v>50</v>
      </c>
      <c r="G40" s="139"/>
      <c r="H40" s="139">
        <v>50</v>
      </c>
      <c r="I40" s="123">
        <v>30</v>
      </c>
      <c r="J40" s="139">
        <v>20</v>
      </c>
      <c r="K40" s="123"/>
      <c r="L40" s="123"/>
      <c r="M40" s="123"/>
      <c r="N40" s="123"/>
      <c r="O40" s="159"/>
      <c r="P40" s="159"/>
      <c r="Q40" s="159"/>
      <c r="R40" s="123"/>
      <c r="S40" s="144"/>
      <c r="T40" s="123">
        <v>50</v>
      </c>
      <c r="U40" s="144"/>
      <c r="V40" s="123"/>
      <c r="W40" s="145"/>
      <c r="X40" s="145"/>
      <c r="Y40" s="76"/>
      <c r="Z40" s="77"/>
    </row>
    <row r="41" spans="1:26" ht="16.5" customHeight="1">
      <c r="A41" s="107" t="s">
        <v>182</v>
      </c>
      <c r="B41" s="157" t="s">
        <v>69</v>
      </c>
      <c r="C41" s="158">
        <v>3</v>
      </c>
      <c r="D41" s="145">
        <v>2</v>
      </c>
      <c r="E41" s="145"/>
      <c r="F41" s="139">
        <v>70</v>
      </c>
      <c r="G41" s="139"/>
      <c r="H41" s="139">
        <v>70</v>
      </c>
      <c r="I41" s="123">
        <v>40</v>
      </c>
      <c r="J41" s="139">
        <v>30</v>
      </c>
      <c r="K41" s="123"/>
      <c r="L41" s="123"/>
      <c r="M41" s="123"/>
      <c r="N41" s="123"/>
      <c r="O41" s="159">
        <v>18</v>
      </c>
      <c r="P41" s="159"/>
      <c r="Q41" s="159">
        <v>18</v>
      </c>
      <c r="R41" s="123"/>
      <c r="S41" s="144"/>
      <c r="T41" s="123">
        <v>48</v>
      </c>
      <c r="U41" s="144">
        <v>22</v>
      </c>
      <c r="V41" s="123"/>
      <c r="W41" s="145"/>
      <c r="X41" s="145"/>
      <c r="Y41" s="76"/>
      <c r="Z41" s="77"/>
    </row>
    <row r="42" spans="1:26" ht="24" customHeight="1">
      <c r="A42" s="152" t="s">
        <v>160</v>
      </c>
      <c r="B42" s="160" t="s">
        <v>161</v>
      </c>
      <c r="C42" s="161"/>
      <c r="D42" s="154"/>
      <c r="E42" s="154"/>
      <c r="F42" s="154">
        <f>F43</f>
        <v>40</v>
      </c>
      <c r="G42" s="154">
        <f t="shared" ref="G42:X42" si="11">G43</f>
        <v>0</v>
      </c>
      <c r="H42" s="154">
        <f t="shared" si="11"/>
        <v>40</v>
      </c>
      <c r="I42" s="154">
        <f t="shared" si="11"/>
        <v>25</v>
      </c>
      <c r="J42" s="154">
        <f t="shared" si="11"/>
        <v>15</v>
      </c>
      <c r="K42" s="154">
        <f t="shared" si="11"/>
        <v>0</v>
      </c>
      <c r="L42" s="154">
        <f t="shared" si="11"/>
        <v>0</v>
      </c>
      <c r="M42" s="154">
        <f t="shared" si="11"/>
        <v>0</v>
      </c>
      <c r="N42" s="154">
        <f t="shared" si="11"/>
        <v>0</v>
      </c>
      <c r="O42" s="154">
        <f t="shared" si="11"/>
        <v>0</v>
      </c>
      <c r="P42" s="154">
        <f t="shared" si="11"/>
        <v>0</v>
      </c>
      <c r="Q42" s="154">
        <f t="shared" si="11"/>
        <v>0</v>
      </c>
      <c r="R42" s="154">
        <f t="shared" si="11"/>
        <v>0</v>
      </c>
      <c r="S42" s="154">
        <f t="shared" si="11"/>
        <v>0</v>
      </c>
      <c r="T42" s="154">
        <f t="shared" si="11"/>
        <v>0</v>
      </c>
      <c r="U42" s="154">
        <f t="shared" si="11"/>
        <v>0</v>
      </c>
      <c r="V42" s="154">
        <f t="shared" si="11"/>
        <v>0</v>
      </c>
      <c r="W42" s="154">
        <f t="shared" si="11"/>
        <v>40</v>
      </c>
      <c r="X42" s="154">
        <f t="shared" si="11"/>
        <v>0</v>
      </c>
      <c r="Y42" s="76"/>
      <c r="Z42" s="77"/>
    </row>
    <row r="43" spans="1:26" ht="16.5" customHeight="1">
      <c r="A43" s="107" t="s">
        <v>183</v>
      </c>
      <c r="B43" s="157" t="s">
        <v>44</v>
      </c>
      <c r="C43" s="162"/>
      <c r="D43" s="145">
        <v>5</v>
      </c>
      <c r="E43" s="145"/>
      <c r="F43" s="139">
        <v>40</v>
      </c>
      <c r="G43" s="139"/>
      <c r="H43" s="139">
        <v>40</v>
      </c>
      <c r="I43" s="123">
        <v>25</v>
      </c>
      <c r="J43" s="139">
        <v>15</v>
      </c>
      <c r="K43" s="123"/>
      <c r="L43" s="123"/>
      <c r="M43" s="123"/>
      <c r="N43" s="123"/>
      <c r="O43" s="123"/>
      <c r="P43" s="123"/>
      <c r="Q43" s="123"/>
      <c r="R43" s="123"/>
      <c r="S43" s="144"/>
      <c r="T43" s="123"/>
      <c r="U43" s="123"/>
      <c r="V43" s="119"/>
      <c r="W43" s="145">
        <v>40</v>
      </c>
      <c r="X43" s="145"/>
      <c r="Y43" s="76"/>
      <c r="Z43" s="77"/>
    </row>
    <row r="44" spans="1:26" ht="36.75" customHeight="1">
      <c r="A44" s="163" t="s">
        <v>162</v>
      </c>
      <c r="B44" s="164" t="s">
        <v>163</v>
      </c>
      <c r="C44" s="152"/>
      <c r="D44" s="154"/>
      <c r="E44" s="154"/>
      <c r="F44" s="154">
        <f>F45+F46+F47+F48+F49</f>
        <v>212</v>
      </c>
      <c r="G44" s="154">
        <f t="shared" ref="G44:X44" si="12">G45+G46+G47+G48+G49</f>
        <v>0</v>
      </c>
      <c r="H44" s="154">
        <f t="shared" si="12"/>
        <v>212</v>
      </c>
      <c r="I44" s="154">
        <f t="shared" si="12"/>
        <v>142</v>
      </c>
      <c r="J44" s="154">
        <f t="shared" si="12"/>
        <v>70</v>
      </c>
      <c r="K44" s="154">
        <f t="shared" si="12"/>
        <v>0</v>
      </c>
      <c r="L44" s="154">
        <f t="shared" si="12"/>
        <v>0</v>
      </c>
      <c r="M44" s="154">
        <f t="shared" si="12"/>
        <v>0</v>
      </c>
      <c r="N44" s="154">
        <f t="shared" si="12"/>
        <v>0</v>
      </c>
      <c r="O44" s="154">
        <f t="shared" si="12"/>
        <v>0</v>
      </c>
      <c r="P44" s="154">
        <f t="shared" si="12"/>
        <v>0</v>
      </c>
      <c r="Q44" s="154">
        <f t="shared" si="12"/>
        <v>0</v>
      </c>
      <c r="R44" s="154">
        <f t="shared" si="12"/>
        <v>0</v>
      </c>
      <c r="S44" s="154">
        <f t="shared" si="12"/>
        <v>0</v>
      </c>
      <c r="T44" s="154">
        <f t="shared" si="12"/>
        <v>36</v>
      </c>
      <c r="U44" s="154">
        <f t="shared" si="12"/>
        <v>0</v>
      </c>
      <c r="V44" s="154">
        <f t="shared" si="12"/>
        <v>32</v>
      </c>
      <c r="W44" s="154">
        <f t="shared" si="12"/>
        <v>144</v>
      </c>
      <c r="X44" s="154">
        <f t="shared" si="12"/>
        <v>0</v>
      </c>
      <c r="Y44" s="89">
        <f t="shared" ref="Y44:Z44" si="13">Y45+Y46+Y47+Y48+Y49</f>
        <v>0</v>
      </c>
      <c r="Z44" s="80">
        <f t="shared" si="13"/>
        <v>0</v>
      </c>
    </row>
    <row r="45" spans="1:26" ht="18" customHeight="1">
      <c r="A45" s="107" t="s">
        <v>184</v>
      </c>
      <c r="B45" s="157" t="s">
        <v>154</v>
      </c>
      <c r="C45" s="123"/>
      <c r="D45" s="123"/>
      <c r="E45" s="123">
        <v>5</v>
      </c>
      <c r="F45" s="139">
        <v>36</v>
      </c>
      <c r="G45" s="139"/>
      <c r="H45" s="139">
        <v>36</v>
      </c>
      <c r="I45" s="123">
        <v>26</v>
      </c>
      <c r="J45" s="139">
        <v>10</v>
      </c>
      <c r="K45" s="123"/>
      <c r="L45" s="123"/>
      <c r="M45" s="123"/>
      <c r="N45" s="123"/>
      <c r="O45" s="123"/>
      <c r="P45" s="123"/>
      <c r="Q45" s="123"/>
      <c r="R45" s="123"/>
      <c r="S45" s="144"/>
      <c r="T45" s="123"/>
      <c r="U45" s="123"/>
      <c r="V45" s="119"/>
      <c r="W45" s="145">
        <v>36</v>
      </c>
      <c r="X45" s="145"/>
      <c r="Y45" s="76"/>
      <c r="Z45" s="77"/>
    </row>
    <row r="46" spans="1:26" ht="15.75" customHeight="1">
      <c r="A46" s="107" t="s">
        <v>185</v>
      </c>
      <c r="B46" s="157" t="s">
        <v>155</v>
      </c>
      <c r="C46" s="123"/>
      <c r="D46" s="123"/>
      <c r="E46" s="123">
        <v>5</v>
      </c>
      <c r="F46" s="139">
        <v>36</v>
      </c>
      <c r="G46" s="139"/>
      <c r="H46" s="139">
        <v>36</v>
      </c>
      <c r="I46" s="123">
        <v>26</v>
      </c>
      <c r="J46" s="139">
        <v>10</v>
      </c>
      <c r="K46" s="123"/>
      <c r="L46" s="123"/>
      <c r="M46" s="123"/>
      <c r="N46" s="123"/>
      <c r="O46" s="123"/>
      <c r="P46" s="123"/>
      <c r="Q46" s="123"/>
      <c r="R46" s="123"/>
      <c r="S46" s="144"/>
      <c r="T46" s="123"/>
      <c r="U46" s="123">
        <v>0</v>
      </c>
      <c r="V46" s="123"/>
      <c r="W46" s="145">
        <v>36</v>
      </c>
      <c r="X46" s="145"/>
      <c r="Y46" s="76"/>
      <c r="Z46" s="77"/>
    </row>
    <row r="47" spans="1:26" ht="14.25" customHeight="1">
      <c r="A47" s="107" t="s">
        <v>186</v>
      </c>
      <c r="B47" s="157" t="s">
        <v>46</v>
      </c>
      <c r="C47" s="123"/>
      <c r="D47" s="123">
        <v>5</v>
      </c>
      <c r="E47" s="123"/>
      <c r="F47" s="139">
        <v>36</v>
      </c>
      <c r="G47" s="139"/>
      <c r="H47" s="139">
        <v>36</v>
      </c>
      <c r="I47" s="123">
        <v>26</v>
      </c>
      <c r="J47" s="139">
        <v>10</v>
      </c>
      <c r="K47" s="123"/>
      <c r="L47" s="123"/>
      <c r="M47" s="123"/>
      <c r="N47" s="123"/>
      <c r="O47" s="123"/>
      <c r="P47" s="123"/>
      <c r="Q47" s="123"/>
      <c r="R47" s="123"/>
      <c r="S47" s="145"/>
      <c r="T47" s="123"/>
      <c r="U47" s="123"/>
      <c r="V47" s="145"/>
      <c r="W47" s="145">
        <v>36</v>
      </c>
      <c r="X47" s="145"/>
      <c r="Y47" s="76"/>
      <c r="Z47" s="77"/>
    </row>
    <row r="48" spans="1:26" ht="16.5" customHeight="1">
      <c r="A48" s="107" t="s">
        <v>187</v>
      </c>
      <c r="B48" s="133" t="s">
        <v>48</v>
      </c>
      <c r="C48" s="123"/>
      <c r="D48" s="123">
        <v>4.5</v>
      </c>
      <c r="E48" s="123"/>
      <c r="F48" s="144">
        <v>68</v>
      </c>
      <c r="G48" s="139"/>
      <c r="H48" s="139">
        <v>68</v>
      </c>
      <c r="I48" s="123">
        <v>38</v>
      </c>
      <c r="J48" s="139">
        <v>30</v>
      </c>
      <c r="K48" s="123">
        <v>0</v>
      </c>
      <c r="L48" s="123"/>
      <c r="M48" s="123"/>
      <c r="N48" s="123"/>
      <c r="O48" s="123"/>
      <c r="P48" s="123"/>
      <c r="Q48" s="123"/>
      <c r="R48" s="123"/>
      <c r="S48" s="144"/>
      <c r="T48" s="123"/>
      <c r="U48" s="123"/>
      <c r="V48" s="119">
        <v>32</v>
      </c>
      <c r="W48" s="145">
        <v>36</v>
      </c>
      <c r="X48" s="145"/>
      <c r="Y48" s="76"/>
      <c r="Z48" s="77"/>
    </row>
    <row r="49" spans="1:30" ht="16.5" customHeight="1">
      <c r="A49" s="107" t="s">
        <v>188</v>
      </c>
      <c r="B49" s="157" t="s">
        <v>153</v>
      </c>
      <c r="C49" s="123"/>
      <c r="D49" s="123"/>
      <c r="E49" s="123">
        <v>2</v>
      </c>
      <c r="F49" s="139">
        <v>36</v>
      </c>
      <c r="G49" s="139"/>
      <c r="H49" s="139">
        <v>36</v>
      </c>
      <c r="I49" s="123">
        <v>26</v>
      </c>
      <c r="J49" s="139">
        <v>10</v>
      </c>
      <c r="K49" s="123"/>
      <c r="L49" s="123"/>
      <c r="M49" s="123"/>
      <c r="N49" s="123"/>
      <c r="O49" s="123"/>
      <c r="P49" s="123"/>
      <c r="Q49" s="123"/>
      <c r="R49" s="123"/>
      <c r="S49" s="144"/>
      <c r="T49" s="123">
        <v>36</v>
      </c>
      <c r="U49" s="123"/>
      <c r="V49" s="119"/>
      <c r="W49" s="145"/>
      <c r="X49" s="145"/>
      <c r="Y49" s="76"/>
      <c r="Z49" s="77"/>
      <c r="AD49" t="s">
        <v>191</v>
      </c>
    </row>
    <row r="50" spans="1:30" ht="18" customHeight="1">
      <c r="A50" s="163" t="s">
        <v>164</v>
      </c>
      <c r="B50" s="165" t="s">
        <v>165</v>
      </c>
      <c r="C50" s="156"/>
      <c r="D50" s="156"/>
      <c r="E50" s="156"/>
      <c r="F50" s="155">
        <f>F51+F52</f>
        <v>72</v>
      </c>
      <c r="G50" s="155">
        <f t="shared" ref="G50:Z50" si="14">G51+G52</f>
        <v>0</v>
      </c>
      <c r="H50" s="155">
        <f t="shared" si="14"/>
        <v>72</v>
      </c>
      <c r="I50" s="155">
        <f t="shared" si="14"/>
        <v>52</v>
      </c>
      <c r="J50" s="155">
        <f t="shared" si="14"/>
        <v>20</v>
      </c>
      <c r="K50" s="155">
        <f t="shared" si="14"/>
        <v>0</v>
      </c>
      <c r="L50" s="155">
        <f t="shared" si="14"/>
        <v>0</v>
      </c>
      <c r="M50" s="155">
        <f t="shared" si="14"/>
        <v>0</v>
      </c>
      <c r="N50" s="155">
        <f t="shared" si="14"/>
        <v>0</v>
      </c>
      <c r="O50" s="155">
        <f t="shared" si="14"/>
        <v>0</v>
      </c>
      <c r="P50" s="155">
        <f t="shared" si="14"/>
        <v>0</v>
      </c>
      <c r="Q50" s="155">
        <f t="shared" si="14"/>
        <v>0</v>
      </c>
      <c r="R50" s="155">
        <f t="shared" si="14"/>
        <v>0</v>
      </c>
      <c r="S50" s="155">
        <f t="shared" si="14"/>
        <v>0</v>
      </c>
      <c r="T50" s="155">
        <f t="shared" si="14"/>
        <v>0</v>
      </c>
      <c r="U50" s="155">
        <f t="shared" si="14"/>
        <v>0</v>
      </c>
      <c r="V50" s="155">
        <f t="shared" si="14"/>
        <v>0</v>
      </c>
      <c r="W50" s="155">
        <f t="shared" si="14"/>
        <v>72</v>
      </c>
      <c r="X50" s="155">
        <f t="shared" si="14"/>
        <v>0</v>
      </c>
      <c r="Y50" s="79">
        <f t="shared" si="14"/>
        <v>0</v>
      </c>
      <c r="Z50" s="79">
        <f t="shared" si="14"/>
        <v>0</v>
      </c>
    </row>
    <row r="51" spans="1:30" ht="36.75" customHeight="1">
      <c r="A51" s="106" t="s">
        <v>189</v>
      </c>
      <c r="B51" s="103" t="s">
        <v>152</v>
      </c>
      <c r="C51" s="166"/>
      <c r="D51" s="136"/>
      <c r="E51" s="136">
        <v>5</v>
      </c>
      <c r="F51" s="137">
        <v>36</v>
      </c>
      <c r="G51" s="137"/>
      <c r="H51" s="137">
        <v>36</v>
      </c>
      <c r="I51" s="137">
        <v>26</v>
      </c>
      <c r="J51" s="137">
        <v>10</v>
      </c>
      <c r="K51" s="137"/>
      <c r="L51" s="137"/>
      <c r="M51" s="137"/>
      <c r="N51" s="137"/>
      <c r="O51" s="137"/>
      <c r="P51" s="137"/>
      <c r="Q51" s="137"/>
      <c r="R51" s="137"/>
      <c r="S51" s="136"/>
      <c r="T51" s="136"/>
      <c r="U51" s="123"/>
      <c r="V51" s="123"/>
      <c r="W51" s="136">
        <v>36</v>
      </c>
      <c r="X51" s="137"/>
      <c r="Y51" s="71"/>
      <c r="Z51" s="72"/>
    </row>
    <row r="52" spans="1:30" ht="15" customHeight="1">
      <c r="A52" s="106" t="s">
        <v>190</v>
      </c>
      <c r="B52" s="167" t="s">
        <v>172</v>
      </c>
      <c r="C52" s="168"/>
      <c r="D52" s="123"/>
      <c r="E52" s="123">
        <v>5</v>
      </c>
      <c r="F52" s="139">
        <v>36</v>
      </c>
      <c r="G52" s="139"/>
      <c r="H52" s="137">
        <v>36</v>
      </c>
      <c r="I52" s="137">
        <v>26</v>
      </c>
      <c r="J52" s="137">
        <v>10</v>
      </c>
      <c r="K52" s="123"/>
      <c r="L52" s="123"/>
      <c r="M52" s="123"/>
      <c r="N52" s="123"/>
      <c r="O52" s="123"/>
      <c r="P52" s="123"/>
      <c r="Q52" s="123"/>
      <c r="R52" s="123"/>
      <c r="S52" s="144"/>
      <c r="T52" s="123"/>
      <c r="U52" s="123"/>
      <c r="V52" s="119"/>
      <c r="W52" s="134">
        <v>36</v>
      </c>
      <c r="X52" s="145"/>
      <c r="Y52" s="76"/>
      <c r="Z52" s="77"/>
    </row>
    <row r="53" spans="1:30" ht="21.75" customHeight="1">
      <c r="A53" s="169" t="s">
        <v>49</v>
      </c>
      <c r="B53" s="169" t="s">
        <v>249</v>
      </c>
      <c r="C53" s="169"/>
      <c r="D53" s="169"/>
      <c r="E53" s="169"/>
      <c r="F53" s="170">
        <f>F54+F59+F64+F68+F72+F76</f>
        <v>1593</v>
      </c>
      <c r="G53" s="170">
        <f t="shared" ref="G53:X53" si="15">G54+G59+G64+G68+G72+G76</f>
        <v>0</v>
      </c>
      <c r="H53" s="170">
        <f t="shared" si="15"/>
        <v>1593</v>
      </c>
      <c r="I53" s="170">
        <f t="shared" si="15"/>
        <v>359</v>
      </c>
      <c r="J53" s="170">
        <f t="shared" si="15"/>
        <v>227</v>
      </c>
      <c r="K53" s="170">
        <f t="shared" si="15"/>
        <v>35</v>
      </c>
      <c r="L53" s="170">
        <f t="shared" si="15"/>
        <v>360</v>
      </c>
      <c r="M53" s="170">
        <f t="shared" si="15"/>
        <v>612</v>
      </c>
      <c r="N53" s="170">
        <f t="shared" si="15"/>
        <v>0</v>
      </c>
      <c r="O53" s="170">
        <f t="shared" si="15"/>
        <v>120</v>
      </c>
      <c r="P53" s="170">
        <f t="shared" si="15"/>
        <v>12</v>
      </c>
      <c r="Q53" s="170">
        <f t="shared" si="15"/>
        <v>108</v>
      </c>
      <c r="R53" s="170">
        <f t="shared" si="15"/>
        <v>0</v>
      </c>
      <c r="S53" s="170">
        <f t="shared" si="15"/>
        <v>0</v>
      </c>
      <c r="T53" s="170">
        <f t="shared" si="15"/>
        <v>0</v>
      </c>
      <c r="U53" s="170">
        <f t="shared" si="15"/>
        <v>289</v>
      </c>
      <c r="V53" s="170">
        <f t="shared" si="15"/>
        <v>578</v>
      </c>
      <c r="W53" s="170">
        <f t="shared" si="15"/>
        <v>258</v>
      </c>
      <c r="X53" s="170">
        <f t="shared" si="15"/>
        <v>432</v>
      </c>
      <c r="Y53" s="90" t="e">
        <f t="shared" ref="Y53:Z53" si="16">Y54+Y59+Y64+Y68+Y72+Y76</f>
        <v>#REF!</v>
      </c>
      <c r="Z53" s="82" t="e">
        <f t="shared" si="16"/>
        <v>#REF!</v>
      </c>
    </row>
    <row r="54" spans="1:30" ht="27.75" customHeight="1">
      <c r="A54" s="171" t="s">
        <v>83</v>
      </c>
      <c r="B54" s="171" t="s">
        <v>84</v>
      </c>
      <c r="C54" s="169" t="s">
        <v>200</v>
      </c>
      <c r="D54" s="169"/>
      <c r="E54" s="169"/>
      <c r="F54" s="172">
        <f>F55+F56+F57+F58</f>
        <v>352</v>
      </c>
      <c r="G54" s="172">
        <f t="shared" ref="G54:X54" si="17">G55+G56+G57+G58</f>
        <v>0</v>
      </c>
      <c r="H54" s="172">
        <f t="shared" si="17"/>
        <v>352</v>
      </c>
      <c r="I54" s="172">
        <f t="shared" si="17"/>
        <v>101</v>
      </c>
      <c r="J54" s="172">
        <f t="shared" si="17"/>
        <v>71</v>
      </c>
      <c r="K54" s="172">
        <f t="shared" si="17"/>
        <v>0</v>
      </c>
      <c r="L54" s="172">
        <f t="shared" si="17"/>
        <v>72</v>
      </c>
      <c r="M54" s="172">
        <f t="shared" si="17"/>
        <v>108</v>
      </c>
      <c r="N54" s="172">
        <f t="shared" si="17"/>
        <v>0</v>
      </c>
      <c r="O54" s="172">
        <v>24</v>
      </c>
      <c r="P54" s="172">
        <v>6</v>
      </c>
      <c r="Q54" s="172">
        <v>18</v>
      </c>
      <c r="R54" s="172">
        <f t="shared" si="17"/>
        <v>0</v>
      </c>
      <c r="S54" s="169">
        <f t="shared" si="17"/>
        <v>0</v>
      </c>
      <c r="T54" s="169">
        <f t="shared" si="17"/>
        <v>0</v>
      </c>
      <c r="U54" s="169">
        <f t="shared" si="17"/>
        <v>195</v>
      </c>
      <c r="V54" s="169">
        <f t="shared" si="17"/>
        <v>121</v>
      </c>
      <c r="W54" s="169">
        <f t="shared" si="17"/>
        <v>0</v>
      </c>
      <c r="X54" s="172">
        <f t="shared" si="17"/>
        <v>0</v>
      </c>
      <c r="Y54" s="91">
        <f t="shared" ref="Y54:Z54" si="18">Y55+Y56+Y57+Y58</f>
        <v>0</v>
      </c>
      <c r="Z54" s="23">
        <f t="shared" si="18"/>
        <v>0</v>
      </c>
    </row>
    <row r="55" spans="1:30" ht="21" customHeight="1">
      <c r="A55" s="173" t="s">
        <v>70</v>
      </c>
      <c r="B55" s="133" t="s">
        <v>71</v>
      </c>
      <c r="C55" s="123"/>
      <c r="D55" s="123"/>
      <c r="E55" s="123">
        <v>3.4</v>
      </c>
      <c r="F55" s="139">
        <v>89</v>
      </c>
      <c r="G55" s="139"/>
      <c r="H55" s="139">
        <v>89</v>
      </c>
      <c r="I55" s="123">
        <v>58</v>
      </c>
      <c r="J55" s="139">
        <v>31</v>
      </c>
      <c r="K55" s="139"/>
      <c r="L55" s="139"/>
      <c r="M55" s="123">
        <v>0</v>
      </c>
      <c r="N55" s="123"/>
      <c r="O55" s="123"/>
      <c r="P55" s="123"/>
      <c r="Q55" s="123"/>
      <c r="R55" s="123"/>
      <c r="S55" s="123"/>
      <c r="T55" s="123"/>
      <c r="U55" s="123">
        <v>47</v>
      </c>
      <c r="V55" s="123">
        <v>42</v>
      </c>
      <c r="W55" s="123"/>
      <c r="X55" s="123"/>
      <c r="Y55" s="27"/>
      <c r="Z55" s="17"/>
    </row>
    <row r="56" spans="1:30" ht="32.25" customHeight="1">
      <c r="A56" s="173" t="s">
        <v>72</v>
      </c>
      <c r="B56" s="133" t="s">
        <v>73</v>
      </c>
      <c r="C56" s="123"/>
      <c r="D56" s="123"/>
      <c r="E56" s="123">
        <v>3.4</v>
      </c>
      <c r="F56" s="139">
        <v>83</v>
      </c>
      <c r="G56" s="139"/>
      <c r="H56" s="139">
        <v>83</v>
      </c>
      <c r="I56" s="123">
        <v>43</v>
      </c>
      <c r="J56" s="139">
        <v>40</v>
      </c>
      <c r="K56" s="139"/>
      <c r="L56" s="139"/>
      <c r="M56" s="123">
        <v>0</v>
      </c>
      <c r="N56" s="123"/>
      <c r="O56" s="123"/>
      <c r="P56" s="123"/>
      <c r="Q56" s="123"/>
      <c r="R56" s="123"/>
      <c r="S56" s="123"/>
      <c r="T56" s="123"/>
      <c r="U56" s="123">
        <v>40</v>
      </c>
      <c r="V56" s="123">
        <v>43</v>
      </c>
      <c r="W56" s="123"/>
      <c r="X56" s="123"/>
      <c r="Y56" s="27"/>
      <c r="Z56" s="17"/>
    </row>
    <row r="57" spans="1:30" ht="18.75" customHeight="1">
      <c r="A57" s="133" t="s">
        <v>74</v>
      </c>
      <c r="B57" s="133" t="s">
        <v>50</v>
      </c>
      <c r="C57" s="123"/>
      <c r="D57" s="123"/>
      <c r="E57" s="123">
        <v>3</v>
      </c>
      <c r="F57" s="139">
        <v>72</v>
      </c>
      <c r="G57" s="139"/>
      <c r="H57" s="139">
        <v>72</v>
      </c>
      <c r="I57" s="123"/>
      <c r="J57" s="123"/>
      <c r="K57" s="123"/>
      <c r="L57" s="123">
        <v>72</v>
      </c>
      <c r="M57" s="123">
        <v>0</v>
      </c>
      <c r="N57" s="123"/>
      <c r="O57" s="123"/>
      <c r="P57" s="123"/>
      <c r="Q57" s="123"/>
      <c r="R57" s="123"/>
      <c r="S57" s="123"/>
      <c r="T57" s="123"/>
      <c r="U57" s="123">
        <v>36</v>
      </c>
      <c r="V57" s="123"/>
      <c r="W57" s="123"/>
      <c r="X57" s="123"/>
      <c r="Y57" s="27"/>
      <c r="Z57" s="17"/>
    </row>
    <row r="58" spans="1:30" ht="17.25" customHeight="1">
      <c r="A58" s="133" t="s">
        <v>75</v>
      </c>
      <c r="B58" s="133" t="s">
        <v>76</v>
      </c>
      <c r="C58" s="123"/>
      <c r="D58" s="123">
        <v>4</v>
      </c>
      <c r="E58" s="123">
        <v>3</v>
      </c>
      <c r="F58" s="139">
        <v>108</v>
      </c>
      <c r="G58" s="139"/>
      <c r="H58" s="139">
        <v>108</v>
      </c>
      <c r="I58" s="123"/>
      <c r="J58" s="123"/>
      <c r="K58" s="123"/>
      <c r="L58" s="123"/>
      <c r="M58" s="123">
        <v>108</v>
      </c>
      <c r="N58" s="123"/>
      <c r="O58" s="123"/>
      <c r="P58" s="123"/>
      <c r="Q58" s="123"/>
      <c r="R58" s="123"/>
      <c r="S58" s="123"/>
      <c r="T58" s="123"/>
      <c r="U58" s="123">
        <v>72</v>
      </c>
      <c r="V58" s="123">
        <v>36</v>
      </c>
      <c r="W58" s="123"/>
      <c r="X58" s="123"/>
      <c r="Y58" s="27"/>
      <c r="Z58" s="17"/>
    </row>
    <row r="59" spans="1:30" ht="37.5" customHeight="1">
      <c r="A59" s="174" t="s">
        <v>80</v>
      </c>
      <c r="B59" s="175" t="s">
        <v>81</v>
      </c>
      <c r="C59" s="169" t="s">
        <v>201</v>
      </c>
      <c r="D59" s="169"/>
      <c r="E59" s="169"/>
      <c r="F59" s="172">
        <f>F60+F61+F62+F63</f>
        <v>490</v>
      </c>
      <c r="G59" s="172">
        <f t="shared" ref="G59:X59" si="19">G60+G61+G62+G63</f>
        <v>0</v>
      </c>
      <c r="H59" s="172">
        <f t="shared" si="19"/>
        <v>490</v>
      </c>
      <c r="I59" s="172">
        <f t="shared" si="19"/>
        <v>122</v>
      </c>
      <c r="J59" s="172">
        <f t="shared" si="19"/>
        <v>96</v>
      </c>
      <c r="K59" s="172">
        <f t="shared" si="19"/>
        <v>20</v>
      </c>
      <c r="L59" s="172">
        <f t="shared" si="19"/>
        <v>72</v>
      </c>
      <c r="M59" s="172">
        <f t="shared" si="19"/>
        <v>180</v>
      </c>
      <c r="N59" s="172">
        <f t="shared" si="19"/>
        <v>0</v>
      </c>
      <c r="O59" s="172">
        <v>18</v>
      </c>
      <c r="P59" s="172">
        <f t="shared" si="19"/>
        <v>0</v>
      </c>
      <c r="Q59" s="172">
        <v>18</v>
      </c>
      <c r="R59" s="172">
        <f t="shared" si="19"/>
        <v>0</v>
      </c>
      <c r="S59" s="169">
        <f t="shared" si="19"/>
        <v>0</v>
      </c>
      <c r="T59" s="169">
        <f t="shared" si="19"/>
        <v>0</v>
      </c>
      <c r="U59" s="169">
        <f t="shared" si="19"/>
        <v>94</v>
      </c>
      <c r="V59" s="169">
        <f t="shared" si="19"/>
        <v>172</v>
      </c>
      <c r="W59" s="169">
        <f t="shared" si="19"/>
        <v>116</v>
      </c>
      <c r="X59" s="172">
        <f t="shared" si="19"/>
        <v>108</v>
      </c>
      <c r="Y59" s="27"/>
      <c r="Z59" s="17"/>
    </row>
    <row r="60" spans="1:30" ht="21" customHeight="1">
      <c r="A60" s="108" t="s">
        <v>52</v>
      </c>
      <c r="B60" s="173" t="s">
        <v>77</v>
      </c>
      <c r="C60" s="123"/>
      <c r="D60" s="123"/>
      <c r="E60" s="123" t="s">
        <v>222</v>
      </c>
      <c r="F60" s="110">
        <v>109</v>
      </c>
      <c r="G60" s="139"/>
      <c r="H60" s="139">
        <v>109</v>
      </c>
      <c r="I60" s="123">
        <v>48</v>
      </c>
      <c r="J60" s="139">
        <v>41</v>
      </c>
      <c r="K60" s="139">
        <v>20</v>
      </c>
      <c r="L60" s="139"/>
      <c r="M60" s="123">
        <v>0</v>
      </c>
      <c r="N60" s="123"/>
      <c r="O60" s="123"/>
      <c r="P60" s="123"/>
      <c r="Q60" s="123"/>
      <c r="R60" s="123"/>
      <c r="S60" s="144"/>
      <c r="T60" s="136"/>
      <c r="U60" s="123">
        <v>11</v>
      </c>
      <c r="V60" s="123">
        <v>50</v>
      </c>
      <c r="W60" s="136">
        <v>48</v>
      </c>
      <c r="X60" s="139"/>
      <c r="Y60" s="27"/>
      <c r="Z60" s="17"/>
    </row>
    <row r="61" spans="1:30" ht="19.5" customHeight="1">
      <c r="A61" s="108" t="s">
        <v>78</v>
      </c>
      <c r="B61" s="133" t="s">
        <v>79</v>
      </c>
      <c r="C61" s="123"/>
      <c r="D61" s="123"/>
      <c r="E61" s="123" t="s">
        <v>222</v>
      </c>
      <c r="F61" s="110">
        <v>129</v>
      </c>
      <c r="G61" s="139"/>
      <c r="H61" s="139">
        <v>129</v>
      </c>
      <c r="I61" s="123">
        <v>74</v>
      </c>
      <c r="J61" s="139">
        <v>55</v>
      </c>
      <c r="K61" s="139"/>
      <c r="L61" s="139"/>
      <c r="M61" s="123">
        <v>0</v>
      </c>
      <c r="N61" s="123"/>
      <c r="O61" s="123"/>
      <c r="P61" s="123"/>
      <c r="Q61" s="123"/>
      <c r="R61" s="123"/>
      <c r="S61" s="144"/>
      <c r="T61" s="136"/>
      <c r="U61" s="123">
        <v>11</v>
      </c>
      <c r="V61" s="123">
        <v>50</v>
      </c>
      <c r="W61" s="136">
        <v>68</v>
      </c>
      <c r="X61" s="139"/>
      <c r="Y61" s="27"/>
      <c r="Z61" s="17"/>
    </row>
    <row r="62" spans="1:30" ht="12" customHeight="1">
      <c r="A62" s="108" t="s">
        <v>53</v>
      </c>
      <c r="B62" s="133" t="s">
        <v>50</v>
      </c>
      <c r="C62" s="123"/>
      <c r="D62" s="123"/>
      <c r="E62" s="123">
        <v>3.4</v>
      </c>
      <c r="F62" s="110">
        <v>72</v>
      </c>
      <c r="G62" s="139"/>
      <c r="H62" s="139">
        <v>72</v>
      </c>
      <c r="I62" s="123"/>
      <c r="J62" s="123"/>
      <c r="K62" s="123"/>
      <c r="L62" s="123">
        <v>72</v>
      </c>
      <c r="M62" s="123">
        <v>0</v>
      </c>
      <c r="N62" s="123"/>
      <c r="O62" s="123"/>
      <c r="P62" s="123"/>
      <c r="Q62" s="123"/>
      <c r="R62" s="123"/>
      <c r="S62" s="144"/>
      <c r="T62" s="136"/>
      <c r="U62" s="123">
        <v>36</v>
      </c>
      <c r="V62" s="123">
        <v>36</v>
      </c>
      <c r="W62" s="136">
        <v>0</v>
      </c>
      <c r="X62" s="139"/>
      <c r="Y62" s="27"/>
      <c r="Z62" s="17"/>
    </row>
    <row r="63" spans="1:30" ht="16.5" customHeight="1">
      <c r="A63" s="108" t="s">
        <v>54</v>
      </c>
      <c r="B63" s="133" t="s">
        <v>76</v>
      </c>
      <c r="C63" s="123"/>
      <c r="D63" s="123">
        <v>6</v>
      </c>
      <c r="E63" s="123">
        <v>3.4</v>
      </c>
      <c r="F63" s="110">
        <v>180</v>
      </c>
      <c r="G63" s="139"/>
      <c r="H63" s="139">
        <v>180</v>
      </c>
      <c r="I63" s="123"/>
      <c r="J63" s="123"/>
      <c r="K63" s="123"/>
      <c r="L63" s="123"/>
      <c r="M63" s="123">
        <v>180</v>
      </c>
      <c r="N63" s="123"/>
      <c r="O63" s="123"/>
      <c r="P63" s="123"/>
      <c r="Q63" s="123"/>
      <c r="R63" s="123"/>
      <c r="S63" s="144"/>
      <c r="T63" s="136"/>
      <c r="U63" s="123">
        <v>36</v>
      </c>
      <c r="V63" s="123">
        <v>36</v>
      </c>
      <c r="W63" s="136"/>
      <c r="X63" s="139">
        <v>108</v>
      </c>
      <c r="Y63" s="27"/>
      <c r="Z63" s="17"/>
    </row>
    <row r="64" spans="1:30" ht="48.75" customHeight="1">
      <c r="A64" s="174" t="s">
        <v>85</v>
      </c>
      <c r="B64" s="175" t="s">
        <v>86</v>
      </c>
      <c r="C64" s="169" t="s">
        <v>82</v>
      </c>
      <c r="D64" s="169"/>
      <c r="E64" s="169"/>
      <c r="F64" s="172">
        <f>F65+F66+F67</f>
        <v>207</v>
      </c>
      <c r="G64" s="172">
        <f t="shared" ref="G64:X64" si="20">G65+G66+G67</f>
        <v>0</v>
      </c>
      <c r="H64" s="172">
        <f t="shared" si="20"/>
        <v>207</v>
      </c>
      <c r="I64" s="172">
        <f t="shared" si="20"/>
        <v>28</v>
      </c>
      <c r="J64" s="172">
        <f t="shared" si="20"/>
        <v>20</v>
      </c>
      <c r="K64" s="172">
        <f t="shared" si="20"/>
        <v>15</v>
      </c>
      <c r="L64" s="172">
        <f t="shared" si="20"/>
        <v>36</v>
      </c>
      <c r="M64" s="172">
        <f t="shared" si="20"/>
        <v>108</v>
      </c>
      <c r="N64" s="172">
        <f t="shared" si="20"/>
        <v>0</v>
      </c>
      <c r="O64" s="172">
        <v>18</v>
      </c>
      <c r="P64" s="172">
        <f t="shared" si="20"/>
        <v>0</v>
      </c>
      <c r="Q64" s="172">
        <v>18</v>
      </c>
      <c r="R64" s="172">
        <f t="shared" si="20"/>
        <v>0</v>
      </c>
      <c r="S64" s="169">
        <f t="shared" si="20"/>
        <v>0</v>
      </c>
      <c r="T64" s="169">
        <f t="shared" si="20"/>
        <v>0</v>
      </c>
      <c r="U64" s="169">
        <f t="shared" si="20"/>
        <v>0</v>
      </c>
      <c r="V64" s="169">
        <f t="shared" si="20"/>
        <v>69</v>
      </c>
      <c r="W64" s="169">
        <f t="shared" si="20"/>
        <v>30</v>
      </c>
      <c r="X64" s="172">
        <f t="shared" si="20"/>
        <v>108</v>
      </c>
      <c r="Y64" s="26" t="e">
        <f>Y65+Y66+Y67+#REF!</f>
        <v>#REF!</v>
      </c>
      <c r="Z64" s="16" t="e">
        <f>Z65+Z66+Z67+#REF!</f>
        <v>#REF!</v>
      </c>
    </row>
    <row r="65" spans="1:26" ht="26.25" customHeight="1">
      <c r="A65" s="108" t="s">
        <v>55</v>
      </c>
      <c r="B65" s="133" t="s">
        <v>87</v>
      </c>
      <c r="C65" s="123"/>
      <c r="D65" s="123"/>
      <c r="E65" s="123">
        <v>4.5</v>
      </c>
      <c r="F65" s="139">
        <v>63</v>
      </c>
      <c r="G65" s="139"/>
      <c r="H65" s="139">
        <v>63</v>
      </c>
      <c r="I65" s="123">
        <v>28</v>
      </c>
      <c r="J65" s="123">
        <v>20</v>
      </c>
      <c r="K65" s="123">
        <v>15</v>
      </c>
      <c r="L65" s="123"/>
      <c r="M65" s="123">
        <v>0</v>
      </c>
      <c r="N65" s="123"/>
      <c r="O65" s="123"/>
      <c r="P65" s="123"/>
      <c r="Q65" s="123"/>
      <c r="R65" s="123"/>
      <c r="S65" s="123"/>
      <c r="T65" s="136"/>
      <c r="U65" s="123"/>
      <c r="V65" s="123">
        <v>33</v>
      </c>
      <c r="W65" s="123">
        <v>30</v>
      </c>
      <c r="X65" s="123"/>
      <c r="Y65" s="11" t="s">
        <v>56</v>
      </c>
      <c r="Z65" s="12"/>
    </row>
    <row r="66" spans="1:26" ht="19.5" customHeight="1" thickBot="1">
      <c r="A66" s="108" t="s">
        <v>57</v>
      </c>
      <c r="B66" s="133" t="s">
        <v>50</v>
      </c>
      <c r="C66" s="123"/>
      <c r="D66" s="123"/>
      <c r="E66" s="123">
        <v>4</v>
      </c>
      <c r="F66" s="139">
        <v>36</v>
      </c>
      <c r="G66" s="139"/>
      <c r="H66" s="139">
        <v>36</v>
      </c>
      <c r="I66" s="123"/>
      <c r="J66" s="123"/>
      <c r="K66" s="123"/>
      <c r="L66" s="123">
        <v>36</v>
      </c>
      <c r="M66" s="123">
        <v>0</v>
      </c>
      <c r="N66" s="123"/>
      <c r="O66" s="123"/>
      <c r="P66" s="123"/>
      <c r="Q66" s="123"/>
      <c r="R66" s="123"/>
      <c r="S66" s="123"/>
      <c r="T66" s="136"/>
      <c r="U66" s="123"/>
      <c r="V66" s="123">
        <v>36</v>
      </c>
      <c r="W66" s="123"/>
      <c r="X66" s="123"/>
      <c r="Y66" s="11"/>
      <c r="Z66" s="12"/>
    </row>
    <row r="67" spans="1:26" ht="15" customHeight="1" thickBot="1">
      <c r="A67" s="108" t="s">
        <v>59</v>
      </c>
      <c r="B67" s="133" t="s">
        <v>76</v>
      </c>
      <c r="C67" s="123"/>
      <c r="D67" s="123">
        <v>6</v>
      </c>
      <c r="E67" s="123"/>
      <c r="F67" s="139">
        <v>108</v>
      </c>
      <c r="G67" s="139"/>
      <c r="H67" s="139">
        <v>108</v>
      </c>
      <c r="I67" s="123"/>
      <c r="J67" s="123"/>
      <c r="K67" s="123"/>
      <c r="L67" s="123"/>
      <c r="M67" s="123">
        <v>108</v>
      </c>
      <c r="N67" s="123"/>
      <c r="O67" s="123"/>
      <c r="P67" s="123"/>
      <c r="Q67" s="123"/>
      <c r="R67" s="123"/>
      <c r="S67" s="123"/>
      <c r="T67" s="136"/>
      <c r="U67" s="123"/>
      <c r="V67" s="123"/>
      <c r="W67" s="123"/>
      <c r="X67" s="123">
        <v>108</v>
      </c>
      <c r="Y67" s="18" t="s">
        <v>58</v>
      </c>
      <c r="Z67" s="19"/>
    </row>
    <row r="68" spans="1:26" ht="45.75" customHeight="1">
      <c r="A68" s="174" t="s">
        <v>60</v>
      </c>
      <c r="B68" s="176" t="s">
        <v>88</v>
      </c>
      <c r="C68" s="169" t="s">
        <v>82</v>
      </c>
      <c r="D68" s="169"/>
      <c r="E68" s="169"/>
      <c r="F68" s="172">
        <f>F69+F70+F71</f>
        <v>109</v>
      </c>
      <c r="G68" s="172">
        <f t="shared" ref="G68:X68" si="21">G69+G70+G71</f>
        <v>0</v>
      </c>
      <c r="H68" s="172">
        <f t="shared" si="21"/>
        <v>109</v>
      </c>
      <c r="I68" s="172">
        <f t="shared" si="21"/>
        <v>27</v>
      </c>
      <c r="J68" s="172">
        <f t="shared" si="21"/>
        <v>10</v>
      </c>
      <c r="K68" s="172">
        <f t="shared" si="21"/>
        <v>0</v>
      </c>
      <c r="L68" s="172">
        <f t="shared" si="21"/>
        <v>36</v>
      </c>
      <c r="M68" s="172">
        <f t="shared" si="21"/>
        <v>36</v>
      </c>
      <c r="N68" s="172">
        <f t="shared" si="21"/>
        <v>0</v>
      </c>
      <c r="O68" s="172">
        <v>18</v>
      </c>
      <c r="P68" s="172">
        <f t="shared" si="21"/>
        <v>0</v>
      </c>
      <c r="Q68" s="172">
        <v>18</v>
      </c>
      <c r="R68" s="172">
        <f t="shared" si="21"/>
        <v>0</v>
      </c>
      <c r="S68" s="169">
        <f t="shared" si="21"/>
        <v>0</v>
      </c>
      <c r="T68" s="169">
        <f t="shared" si="21"/>
        <v>0</v>
      </c>
      <c r="U68" s="169">
        <f t="shared" si="21"/>
        <v>0</v>
      </c>
      <c r="V68" s="169">
        <f t="shared" si="21"/>
        <v>0</v>
      </c>
      <c r="W68" s="169">
        <f t="shared" si="21"/>
        <v>37</v>
      </c>
      <c r="X68" s="172">
        <f t="shared" si="21"/>
        <v>72</v>
      </c>
      <c r="Y68" s="24"/>
      <c r="Z68" s="25"/>
    </row>
    <row r="69" spans="1:26" ht="34.5" customHeight="1">
      <c r="A69" s="108" t="s">
        <v>61</v>
      </c>
      <c r="B69" s="133" t="s">
        <v>89</v>
      </c>
      <c r="C69" s="177"/>
      <c r="D69" s="123"/>
      <c r="E69" s="123">
        <v>5</v>
      </c>
      <c r="F69" s="139">
        <v>37</v>
      </c>
      <c r="G69" s="139"/>
      <c r="H69" s="139">
        <v>37</v>
      </c>
      <c r="I69" s="123">
        <v>27</v>
      </c>
      <c r="J69" s="123">
        <v>10</v>
      </c>
      <c r="K69" s="123"/>
      <c r="L69" s="123"/>
      <c r="M69" s="123">
        <v>0</v>
      </c>
      <c r="N69" s="123"/>
      <c r="O69" s="123"/>
      <c r="P69" s="123"/>
      <c r="Q69" s="123"/>
      <c r="R69" s="123"/>
      <c r="S69" s="123"/>
      <c r="T69" s="136"/>
      <c r="U69" s="123"/>
      <c r="V69" s="123"/>
      <c r="W69" s="136">
        <v>37</v>
      </c>
      <c r="X69" s="123"/>
      <c r="Y69" s="24"/>
      <c r="Z69" s="25"/>
    </row>
    <row r="70" spans="1:26" ht="14.25" customHeight="1">
      <c r="A70" s="108" t="s">
        <v>90</v>
      </c>
      <c r="B70" s="133" t="s">
        <v>50</v>
      </c>
      <c r="C70" s="177"/>
      <c r="D70" s="123">
        <v>6</v>
      </c>
      <c r="E70" s="123"/>
      <c r="F70" s="139">
        <v>36</v>
      </c>
      <c r="G70" s="139"/>
      <c r="H70" s="178">
        <v>36</v>
      </c>
      <c r="I70" s="123"/>
      <c r="J70" s="123"/>
      <c r="K70" s="123"/>
      <c r="L70" s="123">
        <v>36</v>
      </c>
      <c r="M70" s="123"/>
      <c r="N70" s="123"/>
      <c r="O70" s="123"/>
      <c r="P70" s="123"/>
      <c r="Q70" s="123"/>
      <c r="R70" s="123"/>
      <c r="S70" s="123"/>
      <c r="T70" s="136"/>
      <c r="U70" s="123"/>
      <c r="V70" s="123"/>
      <c r="W70" s="136"/>
      <c r="X70" s="123">
        <v>36</v>
      </c>
      <c r="Y70" s="24"/>
      <c r="Z70" s="25"/>
    </row>
    <row r="71" spans="1:26" ht="20.25" customHeight="1">
      <c r="A71" s="108" t="s">
        <v>91</v>
      </c>
      <c r="B71" s="133" t="s">
        <v>76</v>
      </c>
      <c r="C71" s="168"/>
      <c r="D71" s="123">
        <v>6</v>
      </c>
      <c r="E71" s="123"/>
      <c r="F71" s="139">
        <v>36</v>
      </c>
      <c r="G71" s="139"/>
      <c r="H71" s="139">
        <v>36</v>
      </c>
      <c r="I71" s="123"/>
      <c r="J71" s="123"/>
      <c r="K71" s="123"/>
      <c r="L71" s="123"/>
      <c r="M71" s="123">
        <v>36</v>
      </c>
      <c r="N71" s="123"/>
      <c r="O71" s="123"/>
      <c r="P71" s="123"/>
      <c r="Q71" s="123"/>
      <c r="R71" s="123"/>
      <c r="S71" s="123"/>
      <c r="T71" s="136"/>
      <c r="U71" s="123"/>
      <c r="V71" s="123"/>
      <c r="W71" s="136"/>
      <c r="X71" s="123">
        <v>36</v>
      </c>
      <c r="Y71" s="24"/>
      <c r="Z71" s="25"/>
    </row>
    <row r="72" spans="1:26" ht="60.75" customHeight="1">
      <c r="A72" s="174" t="s">
        <v>92</v>
      </c>
      <c r="B72" s="171" t="s">
        <v>250</v>
      </c>
      <c r="C72" s="169" t="s">
        <v>192</v>
      </c>
      <c r="D72" s="169"/>
      <c r="E72" s="169"/>
      <c r="F72" s="172">
        <f>F73+F74+F75</f>
        <v>216</v>
      </c>
      <c r="G72" s="172">
        <f t="shared" ref="G72:X72" si="22">G73+G74+G75</f>
        <v>0</v>
      </c>
      <c r="H72" s="172">
        <f t="shared" si="22"/>
        <v>216</v>
      </c>
      <c r="I72" s="172">
        <f t="shared" si="22"/>
        <v>26</v>
      </c>
      <c r="J72" s="172">
        <f t="shared" si="22"/>
        <v>10</v>
      </c>
      <c r="K72" s="172">
        <f t="shared" si="22"/>
        <v>0</v>
      </c>
      <c r="L72" s="172">
        <f t="shared" si="22"/>
        <v>72</v>
      </c>
      <c r="M72" s="172">
        <f t="shared" si="22"/>
        <v>108</v>
      </c>
      <c r="N72" s="172">
        <f t="shared" si="22"/>
        <v>0</v>
      </c>
      <c r="O72" s="172">
        <v>24</v>
      </c>
      <c r="P72" s="172">
        <v>6</v>
      </c>
      <c r="Q72" s="172">
        <v>18</v>
      </c>
      <c r="R72" s="172">
        <f t="shared" si="22"/>
        <v>0</v>
      </c>
      <c r="S72" s="169">
        <f t="shared" si="22"/>
        <v>0</v>
      </c>
      <c r="T72" s="169">
        <f t="shared" si="22"/>
        <v>0</v>
      </c>
      <c r="U72" s="169">
        <f t="shared" si="22"/>
        <v>0</v>
      </c>
      <c r="V72" s="169">
        <f t="shared" si="22"/>
        <v>216</v>
      </c>
      <c r="W72" s="169">
        <f t="shared" si="22"/>
        <v>0</v>
      </c>
      <c r="X72" s="172">
        <f t="shared" si="22"/>
        <v>0</v>
      </c>
      <c r="Y72" s="92">
        <f t="shared" ref="Y72:Z72" si="23">Y73+Y74+Y75</f>
        <v>0</v>
      </c>
      <c r="Z72" s="22">
        <f t="shared" si="23"/>
        <v>0</v>
      </c>
    </row>
    <row r="73" spans="1:26" ht="38.25" customHeight="1">
      <c r="A73" s="108" t="s">
        <v>93</v>
      </c>
      <c r="B73" s="179" t="s">
        <v>242</v>
      </c>
      <c r="C73" s="168"/>
      <c r="D73" s="123"/>
      <c r="E73" s="123">
        <v>4</v>
      </c>
      <c r="F73" s="139">
        <v>36</v>
      </c>
      <c r="G73" s="139"/>
      <c r="H73" s="139">
        <v>36</v>
      </c>
      <c r="I73" s="123">
        <v>26</v>
      </c>
      <c r="J73" s="139">
        <v>10</v>
      </c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>
        <v>36</v>
      </c>
      <c r="W73" s="123"/>
      <c r="X73" s="123"/>
      <c r="Y73" s="20"/>
      <c r="Z73" s="21"/>
    </row>
    <row r="74" spans="1:26" ht="18.75" customHeight="1">
      <c r="A74" s="108" t="s">
        <v>94</v>
      </c>
      <c r="B74" s="133" t="s">
        <v>50</v>
      </c>
      <c r="C74" s="168"/>
      <c r="D74" s="123">
        <v>4</v>
      </c>
      <c r="E74" s="123"/>
      <c r="F74" s="139">
        <v>72</v>
      </c>
      <c r="G74" s="139"/>
      <c r="H74" s="139">
        <v>72</v>
      </c>
      <c r="I74" s="123"/>
      <c r="J74" s="139">
        <v>0</v>
      </c>
      <c r="K74" s="123"/>
      <c r="L74" s="123">
        <v>72</v>
      </c>
      <c r="M74" s="123"/>
      <c r="N74" s="123"/>
      <c r="O74" s="123"/>
      <c r="P74" s="123"/>
      <c r="Q74" s="123"/>
      <c r="R74" s="123"/>
      <c r="S74" s="123"/>
      <c r="T74" s="123"/>
      <c r="U74" s="123"/>
      <c r="V74" s="123">
        <v>72</v>
      </c>
      <c r="W74" s="123"/>
      <c r="X74" s="123"/>
      <c r="Y74" s="20"/>
      <c r="Z74" s="21"/>
    </row>
    <row r="75" spans="1:26" ht="14.25" customHeight="1">
      <c r="A75" s="108" t="s">
        <v>95</v>
      </c>
      <c r="B75" s="133" t="s">
        <v>76</v>
      </c>
      <c r="C75" s="168"/>
      <c r="D75" s="123">
        <v>4</v>
      </c>
      <c r="E75" s="123"/>
      <c r="F75" s="139">
        <v>108</v>
      </c>
      <c r="G75" s="139"/>
      <c r="H75" s="139">
        <v>108</v>
      </c>
      <c r="I75" s="123"/>
      <c r="J75" s="139">
        <v>0</v>
      </c>
      <c r="K75" s="123"/>
      <c r="L75" s="123"/>
      <c r="M75" s="123">
        <v>108</v>
      </c>
      <c r="N75" s="123"/>
      <c r="O75" s="123"/>
      <c r="P75" s="123"/>
      <c r="Q75" s="123"/>
      <c r="R75" s="123"/>
      <c r="S75" s="123"/>
      <c r="T75" s="123"/>
      <c r="U75" s="123">
        <v>0</v>
      </c>
      <c r="V75" s="123">
        <v>108</v>
      </c>
      <c r="W75" s="123"/>
      <c r="X75" s="123"/>
      <c r="Y75" s="20"/>
      <c r="Z75" s="21"/>
    </row>
    <row r="76" spans="1:26" ht="30.75" customHeight="1">
      <c r="A76" s="174" t="s">
        <v>169</v>
      </c>
      <c r="B76" s="174" t="s">
        <v>168</v>
      </c>
      <c r="C76" s="169"/>
      <c r="D76" s="169"/>
      <c r="E76" s="169"/>
      <c r="F76" s="180">
        <f>F77</f>
        <v>219</v>
      </c>
      <c r="G76" s="180">
        <f t="shared" ref="G76:Z76" si="24">G77</f>
        <v>0</v>
      </c>
      <c r="H76" s="180">
        <f t="shared" si="24"/>
        <v>219</v>
      </c>
      <c r="I76" s="180">
        <f t="shared" si="24"/>
        <v>55</v>
      </c>
      <c r="J76" s="180">
        <f t="shared" si="24"/>
        <v>20</v>
      </c>
      <c r="K76" s="180">
        <f t="shared" si="24"/>
        <v>0</v>
      </c>
      <c r="L76" s="180">
        <f t="shared" si="24"/>
        <v>72</v>
      </c>
      <c r="M76" s="180">
        <f t="shared" si="24"/>
        <v>72</v>
      </c>
      <c r="N76" s="180">
        <f t="shared" si="24"/>
        <v>0</v>
      </c>
      <c r="O76" s="180">
        <f t="shared" si="24"/>
        <v>18</v>
      </c>
      <c r="P76" s="180">
        <f t="shared" si="24"/>
        <v>0</v>
      </c>
      <c r="Q76" s="180">
        <f t="shared" si="24"/>
        <v>18</v>
      </c>
      <c r="R76" s="180">
        <f t="shared" si="24"/>
        <v>0</v>
      </c>
      <c r="S76" s="169">
        <f t="shared" si="24"/>
        <v>0</v>
      </c>
      <c r="T76" s="169">
        <f t="shared" si="24"/>
        <v>0</v>
      </c>
      <c r="U76" s="169">
        <f t="shared" si="24"/>
        <v>0</v>
      </c>
      <c r="V76" s="169">
        <f t="shared" si="24"/>
        <v>0</v>
      </c>
      <c r="W76" s="169">
        <f t="shared" si="24"/>
        <v>75</v>
      </c>
      <c r="X76" s="180">
        <f t="shared" si="24"/>
        <v>144</v>
      </c>
      <c r="Y76" s="93">
        <f t="shared" si="24"/>
        <v>0</v>
      </c>
      <c r="Z76" s="78">
        <f t="shared" si="24"/>
        <v>0</v>
      </c>
    </row>
    <row r="77" spans="1:26" ht="29.25" customHeight="1">
      <c r="A77" s="174" t="s">
        <v>176</v>
      </c>
      <c r="B77" s="171" t="s">
        <v>196</v>
      </c>
      <c r="C77" s="169" t="s">
        <v>173</v>
      </c>
      <c r="D77" s="169"/>
      <c r="E77" s="169"/>
      <c r="F77" s="180">
        <f>F78+F79+F80+F81</f>
        <v>219</v>
      </c>
      <c r="G77" s="180">
        <f t="shared" ref="G77:X77" si="25">G78+G79+G80+G81</f>
        <v>0</v>
      </c>
      <c r="H77" s="180">
        <f t="shared" si="25"/>
        <v>219</v>
      </c>
      <c r="I77" s="180">
        <f t="shared" si="25"/>
        <v>55</v>
      </c>
      <c r="J77" s="180">
        <f t="shared" si="25"/>
        <v>20</v>
      </c>
      <c r="K77" s="180">
        <f t="shared" si="25"/>
        <v>0</v>
      </c>
      <c r="L77" s="180">
        <f t="shared" si="25"/>
        <v>72</v>
      </c>
      <c r="M77" s="180">
        <f t="shared" si="25"/>
        <v>72</v>
      </c>
      <c r="N77" s="180">
        <f t="shared" si="25"/>
        <v>0</v>
      </c>
      <c r="O77" s="180">
        <v>18</v>
      </c>
      <c r="P77" s="180">
        <f t="shared" si="25"/>
        <v>0</v>
      </c>
      <c r="Q77" s="180">
        <v>18</v>
      </c>
      <c r="R77" s="180">
        <f t="shared" si="25"/>
        <v>0</v>
      </c>
      <c r="S77" s="169">
        <f t="shared" si="25"/>
        <v>0</v>
      </c>
      <c r="T77" s="169">
        <f t="shared" si="25"/>
        <v>0</v>
      </c>
      <c r="U77" s="169">
        <f t="shared" si="25"/>
        <v>0</v>
      </c>
      <c r="V77" s="169">
        <f t="shared" si="25"/>
        <v>0</v>
      </c>
      <c r="W77" s="169">
        <f t="shared" si="25"/>
        <v>75</v>
      </c>
      <c r="X77" s="180">
        <f t="shared" si="25"/>
        <v>144</v>
      </c>
      <c r="Y77" s="20"/>
      <c r="Z77" s="21"/>
    </row>
    <row r="78" spans="1:26" ht="34.5" customHeight="1">
      <c r="A78" s="181" t="s">
        <v>177</v>
      </c>
      <c r="B78" s="105" t="s">
        <v>170</v>
      </c>
      <c r="C78" s="123"/>
      <c r="D78" s="123"/>
      <c r="E78" s="123">
        <v>5</v>
      </c>
      <c r="F78" s="117">
        <v>35</v>
      </c>
      <c r="G78" s="117"/>
      <c r="H78" s="117">
        <v>35</v>
      </c>
      <c r="I78" s="123">
        <v>25</v>
      </c>
      <c r="J78" s="117">
        <v>10</v>
      </c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>
        <v>35</v>
      </c>
      <c r="X78" s="123"/>
      <c r="Y78" s="20"/>
      <c r="Z78" s="21"/>
    </row>
    <row r="79" spans="1:26" ht="50.25" customHeight="1">
      <c r="A79" s="181" t="s">
        <v>178</v>
      </c>
      <c r="B79" s="105" t="s">
        <v>171</v>
      </c>
      <c r="C79" s="123"/>
      <c r="D79" s="123"/>
      <c r="E79" s="123">
        <v>5</v>
      </c>
      <c r="F79" s="117">
        <v>40</v>
      </c>
      <c r="G79" s="117"/>
      <c r="H79" s="117">
        <v>40</v>
      </c>
      <c r="I79" s="123">
        <v>30</v>
      </c>
      <c r="J79" s="117">
        <v>10</v>
      </c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>
        <v>40</v>
      </c>
      <c r="X79" s="123"/>
      <c r="Y79" s="20"/>
      <c r="Z79" s="21"/>
    </row>
    <row r="80" spans="1:26" ht="12" customHeight="1">
      <c r="A80" s="108" t="s">
        <v>166</v>
      </c>
      <c r="B80" s="133" t="s">
        <v>50</v>
      </c>
      <c r="C80" s="123"/>
      <c r="D80" s="123"/>
      <c r="E80" s="123">
        <v>6</v>
      </c>
      <c r="F80" s="139">
        <v>72</v>
      </c>
      <c r="G80" s="139"/>
      <c r="H80" s="139">
        <v>72</v>
      </c>
      <c r="I80" s="123"/>
      <c r="J80" s="139"/>
      <c r="K80" s="123"/>
      <c r="L80" s="123">
        <v>72</v>
      </c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>
        <v>72</v>
      </c>
      <c r="Y80" s="20"/>
      <c r="Z80" s="21"/>
    </row>
    <row r="81" spans="1:26" ht="20.25" customHeight="1">
      <c r="A81" s="108" t="s">
        <v>167</v>
      </c>
      <c r="B81" s="133" t="s">
        <v>76</v>
      </c>
      <c r="C81" s="123"/>
      <c r="D81" s="123">
        <v>6</v>
      </c>
      <c r="E81" s="123"/>
      <c r="F81" s="139">
        <v>72</v>
      </c>
      <c r="G81" s="139"/>
      <c r="H81" s="139">
        <v>72</v>
      </c>
      <c r="I81" s="123"/>
      <c r="J81" s="139"/>
      <c r="K81" s="123"/>
      <c r="L81" s="123"/>
      <c r="M81" s="123">
        <v>72</v>
      </c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>
        <v>72</v>
      </c>
      <c r="Y81" s="20"/>
      <c r="Z81" s="21"/>
    </row>
    <row r="82" spans="1:26" ht="17.25" customHeight="1">
      <c r="A82" s="108" t="s">
        <v>96</v>
      </c>
      <c r="B82" s="108" t="s">
        <v>97</v>
      </c>
      <c r="C82" s="123"/>
      <c r="D82" s="123">
        <v>6</v>
      </c>
      <c r="E82" s="123"/>
      <c r="F82" s="111">
        <v>144</v>
      </c>
      <c r="G82" s="123"/>
      <c r="H82" s="123">
        <v>144</v>
      </c>
      <c r="I82" s="123"/>
      <c r="J82" s="123"/>
      <c r="K82" s="123"/>
      <c r="L82" s="123"/>
      <c r="M82" s="123">
        <v>0</v>
      </c>
      <c r="N82" s="123">
        <v>144</v>
      </c>
      <c r="O82" s="123"/>
      <c r="P82" s="123"/>
      <c r="Q82" s="123"/>
      <c r="R82" s="123"/>
      <c r="S82" s="123"/>
      <c r="T82" s="123"/>
      <c r="U82" s="123"/>
      <c r="V82" s="123"/>
      <c r="W82" s="123"/>
      <c r="X82" s="123">
        <v>144</v>
      </c>
      <c r="Y82" s="20"/>
      <c r="Z82" s="21"/>
    </row>
    <row r="83" spans="1:26" ht="15.75" customHeight="1">
      <c r="A83" s="108" t="s">
        <v>98</v>
      </c>
      <c r="B83" s="108" t="s">
        <v>10</v>
      </c>
      <c r="C83" s="123"/>
      <c r="D83" s="123"/>
      <c r="E83" s="123"/>
      <c r="F83" s="111">
        <v>216</v>
      </c>
      <c r="G83" s="123"/>
      <c r="H83" s="123">
        <v>216</v>
      </c>
      <c r="I83" s="123"/>
      <c r="J83" s="123"/>
      <c r="K83" s="123"/>
      <c r="L83" s="123"/>
      <c r="M83" s="123">
        <v>0</v>
      </c>
      <c r="N83" s="123"/>
      <c r="O83" s="123"/>
      <c r="P83" s="123"/>
      <c r="Q83" s="123"/>
      <c r="R83" s="123"/>
      <c r="S83" s="123">
        <v>0</v>
      </c>
      <c r="T83" s="123">
        <v>36</v>
      </c>
      <c r="U83" s="123">
        <v>36</v>
      </c>
      <c r="V83" s="123">
        <v>108</v>
      </c>
      <c r="W83" s="123"/>
      <c r="X83" s="123">
        <v>72</v>
      </c>
      <c r="Y83" s="193"/>
      <c r="Z83" s="194"/>
    </row>
    <row r="84" spans="1:26" ht="12" customHeight="1">
      <c r="A84" s="123" t="s">
        <v>62</v>
      </c>
      <c r="B84" s="105" t="s">
        <v>63</v>
      </c>
      <c r="C84" s="123"/>
      <c r="D84" s="123"/>
      <c r="E84" s="123"/>
      <c r="F84" s="123">
        <v>216</v>
      </c>
      <c r="G84" s="123"/>
      <c r="H84" s="123">
        <v>216</v>
      </c>
      <c r="I84" s="123"/>
      <c r="J84" s="123"/>
      <c r="K84" s="123"/>
      <c r="L84" s="123"/>
      <c r="M84" s="123">
        <v>0</v>
      </c>
      <c r="N84" s="123"/>
      <c r="O84" s="123"/>
      <c r="P84" s="123"/>
      <c r="Q84" s="123"/>
      <c r="R84" s="123">
        <v>216</v>
      </c>
      <c r="S84" s="123"/>
      <c r="T84" s="123"/>
      <c r="U84" s="123"/>
      <c r="V84" s="123"/>
      <c r="W84" s="123"/>
      <c r="X84" s="123">
        <v>216</v>
      </c>
      <c r="Y84" s="193"/>
      <c r="Z84" s="194"/>
    </row>
    <row r="85" spans="1:26" ht="6" hidden="1" customHeight="1">
      <c r="A85" s="188"/>
      <c r="B85" s="188"/>
      <c r="C85" s="188"/>
      <c r="D85" s="188"/>
      <c r="E85" s="188"/>
      <c r="F85" s="188"/>
      <c r="G85" s="188"/>
      <c r="H85" s="188"/>
      <c r="I85" s="188"/>
      <c r="J85" s="189" t="s">
        <v>64</v>
      </c>
      <c r="K85" s="189"/>
      <c r="L85" s="189"/>
      <c r="M85" s="189"/>
      <c r="N85" s="189"/>
      <c r="O85" s="189"/>
      <c r="P85" s="189"/>
      <c r="Q85" s="189"/>
      <c r="R85" s="123"/>
      <c r="S85" s="195">
        <v>12</v>
      </c>
      <c r="T85" s="195">
        <v>12</v>
      </c>
      <c r="U85" s="195">
        <v>10</v>
      </c>
      <c r="V85" s="195">
        <v>9</v>
      </c>
      <c r="W85" s="195">
        <v>7</v>
      </c>
      <c r="X85" s="195">
        <v>3</v>
      </c>
      <c r="Y85" s="81"/>
      <c r="Z85" s="81"/>
    </row>
    <row r="86" spans="1:26" ht="15.75">
      <c r="A86" s="188"/>
      <c r="B86" s="188"/>
      <c r="C86" s="188"/>
      <c r="D86" s="188"/>
      <c r="E86" s="188"/>
      <c r="F86" s="188"/>
      <c r="G86" s="188"/>
      <c r="H86" s="188"/>
      <c r="I86" s="188"/>
      <c r="J86" s="189"/>
      <c r="K86" s="189"/>
      <c r="L86" s="189"/>
      <c r="M86" s="189"/>
      <c r="N86" s="189"/>
      <c r="O86" s="189"/>
      <c r="P86" s="189"/>
      <c r="Q86" s="189"/>
      <c r="R86" s="123"/>
      <c r="S86" s="196"/>
      <c r="T86" s="196"/>
      <c r="U86" s="196"/>
      <c r="V86" s="196"/>
      <c r="W86" s="196"/>
      <c r="X86" s="196"/>
      <c r="Y86" s="81"/>
      <c r="Z86" s="81"/>
    </row>
    <row r="87" spans="1:26" ht="15.75">
      <c r="A87" s="188"/>
      <c r="B87" s="188"/>
      <c r="C87" s="188"/>
      <c r="D87" s="188"/>
      <c r="E87" s="188"/>
      <c r="F87" s="188"/>
      <c r="G87" s="188"/>
      <c r="H87" s="188"/>
      <c r="I87" s="188"/>
      <c r="J87" s="189" t="s">
        <v>65</v>
      </c>
      <c r="K87" s="189"/>
      <c r="L87" s="189"/>
      <c r="M87" s="189"/>
      <c r="N87" s="189"/>
      <c r="O87" s="189"/>
      <c r="P87" s="189"/>
      <c r="Q87" s="189"/>
      <c r="R87" s="123"/>
      <c r="S87" s="123"/>
      <c r="T87" s="123"/>
      <c r="U87" s="123">
        <v>108</v>
      </c>
      <c r="V87" s="123">
        <v>144</v>
      </c>
      <c r="W87" s="123"/>
      <c r="X87" s="123">
        <v>108</v>
      </c>
      <c r="Y87" s="81"/>
      <c r="Z87" s="81"/>
    </row>
    <row r="88" spans="1:26" ht="15.75">
      <c r="A88" s="188"/>
      <c r="B88" s="188"/>
      <c r="C88" s="188"/>
      <c r="D88" s="188"/>
      <c r="E88" s="188"/>
      <c r="F88" s="188"/>
      <c r="G88" s="188"/>
      <c r="H88" s="188"/>
      <c r="I88" s="188"/>
      <c r="J88" s="189" t="s">
        <v>66</v>
      </c>
      <c r="K88" s="189"/>
      <c r="L88" s="189"/>
      <c r="M88" s="189"/>
      <c r="N88" s="189"/>
      <c r="O88" s="189"/>
      <c r="P88" s="189"/>
      <c r="Q88" s="189"/>
      <c r="R88" s="123"/>
      <c r="S88" s="123"/>
      <c r="T88" s="123"/>
      <c r="U88" s="123">
        <v>108</v>
      </c>
      <c r="V88" s="123">
        <v>180</v>
      </c>
      <c r="W88" s="123"/>
      <c r="X88" s="123">
        <v>324</v>
      </c>
      <c r="Y88" s="81"/>
      <c r="Z88" s="81"/>
    </row>
    <row r="89" spans="1:26" ht="15.75">
      <c r="A89" s="188"/>
      <c r="B89" s="188"/>
      <c r="C89" s="188"/>
      <c r="D89" s="188"/>
      <c r="E89" s="188"/>
      <c r="F89" s="188"/>
      <c r="G89" s="188"/>
      <c r="H89" s="188"/>
      <c r="I89" s="188"/>
      <c r="J89" s="190" t="s">
        <v>67</v>
      </c>
      <c r="K89" s="190"/>
      <c r="L89" s="190"/>
      <c r="M89" s="190"/>
      <c r="N89" s="190"/>
      <c r="O89" s="190"/>
      <c r="P89" s="190"/>
      <c r="Q89" s="190"/>
      <c r="R89" s="182"/>
      <c r="S89" s="118"/>
      <c r="T89" s="118">
        <v>3</v>
      </c>
      <c r="U89" s="118">
        <v>2</v>
      </c>
      <c r="V89" s="118">
        <v>2</v>
      </c>
      <c r="W89" s="118"/>
      <c r="X89" s="118">
        <v>4</v>
      </c>
      <c r="Y89" s="81"/>
      <c r="Z89" s="81"/>
    </row>
    <row r="90" spans="1:26" ht="15.75">
      <c r="A90" s="188"/>
      <c r="B90" s="188"/>
      <c r="C90" s="188"/>
      <c r="D90" s="188"/>
      <c r="E90" s="188"/>
      <c r="F90" s="188"/>
      <c r="G90" s="188"/>
      <c r="H90" s="188"/>
      <c r="I90" s="188"/>
      <c r="J90" s="190" t="s">
        <v>68</v>
      </c>
      <c r="K90" s="190"/>
      <c r="L90" s="190"/>
      <c r="M90" s="190"/>
      <c r="N90" s="190"/>
      <c r="O90" s="190"/>
      <c r="P90" s="190"/>
      <c r="Q90" s="190"/>
      <c r="R90" s="182"/>
      <c r="S90" s="118">
        <v>1</v>
      </c>
      <c r="T90" s="118">
        <v>11</v>
      </c>
      <c r="U90" s="118">
        <v>2</v>
      </c>
      <c r="V90" s="118">
        <v>6</v>
      </c>
      <c r="W90" s="118">
        <v>5</v>
      </c>
      <c r="X90" s="118">
        <v>6</v>
      </c>
      <c r="Y90" s="81"/>
      <c r="Z90" s="81"/>
    </row>
    <row r="91" spans="1:26" ht="15.75">
      <c r="A91" s="188"/>
      <c r="B91" s="188"/>
      <c r="C91" s="188"/>
      <c r="D91" s="188"/>
      <c r="E91" s="188"/>
      <c r="F91" s="188"/>
      <c r="G91" s="188"/>
      <c r="H91" s="188"/>
      <c r="I91" s="188"/>
      <c r="J91" s="190" t="s">
        <v>21</v>
      </c>
      <c r="K91" s="190"/>
      <c r="L91" s="190"/>
      <c r="M91" s="190"/>
      <c r="N91" s="190"/>
      <c r="O91" s="190"/>
      <c r="P91" s="190"/>
      <c r="Q91" s="190"/>
      <c r="R91" s="182"/>
      <c r="S91" s="118">
        <v>12</v>
      </c>
      <c r="T91" s="118">
        <v>4</v>
      </c>
      <c r="U91" s="118">
        <v>15</v>
      </c>
      <c r="V91" s="118">
        <v>12</v>
      </c>
      <c r="W91" s="118">
        <v>12</v>
      </c>
      <c r="X91" s="118">
        <v>1</v>
      </c>
      <c r="Y91" s="81"/>
      <c r="Z91" s="81"/>
    </row>
  </sheetData>
  <mergeCells count="38">
    <mergeCell ref="S4:T4"/>
    <mergeCell ref="U4:V4"/>
    <mergeCell ref="W4:X4"/>
    <mergeCell ref="Y4:Z4"/>
    <mergeCell ref="A1:Z1"/>
    <mergeCell ref="A2:A5"/>
    <mergeCell ref="B2:B5"/>
    <mergeCell ref="C2:E4"/>
    <mergeCell ref="F2:F5"/>
    <mergeCell ref="G2:G5"/>
    <mergeCell ref="H2:Q2"/>
    <mergeCell ref="R2:R5"/>
    <mergeCell ref="S2:X3"/>
    <mergeCell ref="H3:K3"/>
    <mergeCell ref="O3:Q3"/>
    <mergeCell ref="H4:H5"/>
    <mergeCell ref="Y83:Z84"/>
    <mergeCell ref="W85:W86"/>
    <mergeCell ref="X85:X86"/>
    <mergeCell ref="J87:Q87"/>
    <mergeCell ref="J88:Q88"/>
    <mergeCell ref="V85:V86"/>
    <mergeCell ref="U85:U86"/>
    <mergeCell ref="T85:T86"/>
    <mergeCell ref="S85:S86"/>
    <mergeCell ref="L4:L5"/>
    <mergeCell ref="M4:M5"/>
    <mergeCell ref="N4:N5"/>
    <mergeCell ref="L3:N3"/>
    <mergeCell ref="A85:I91"/>
    <mergeCell ref="J85:Q86"/>
    <mergeCell ref="J89:Q89"/>
    <mergeCell ref="J90:Q90"/>
    <mergeCell ref="J91:Q91"/>
    <mergeCell ref="Q4:Q5"/>
    <mergeCell ref="I4:K4"/>
    <mergeCell ref="O4:O5"/>
    <mergeCell ref="P4:P5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  <rowBreaks count="1" manualBreakCount="1">
    <brk id="44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BM36"/>
  <sheetViews>
    <sheetView tabSelected="1" zoomScale="96" zoomScaleNormal="96" workbookViewId="0">
      <selection activeCell="BE16" sqref="BE16"/>
    </sheetView>
  </sheetViews>
  <sheetFormatPr defaultRowHeight="15"/>
  <cols>
    <col min="1" max="3" width="2.42578125" customWidth="1"/>
    <col min="4" max="6" width="2.5703125" customWidth="1"/>
    <col min="7" max="7" width="3.5703125" customWidth="1"/>
    <col min="8" max="10" width="2.5703125" customWidth="1"/>
    <col min="11" max="11" width="2.7109375" customWidth="1"/>
    <col min="12" max="14" width="2.5703125" customWidth="1"/>
    <col min="15" max="15" width="3.28515625" customWidth="1"/>
    <col min="16" max="23" width="2.5703125" customWidth="1"/>
    <col min="24" max="24" width="3.5703125" customWidth="1"/>
    <col min="25" max="27" width="2.5703125" customWidth="1"/>
    <col min="28" max="28" width="2.7109375" customWidth="1"/>
    <col min="29" max="32" width="2.5703125" customWidth="1"/>
    <col min="33" max="33" width="2.7109375" customWidth="1"/>
    <col min="34" max="36" width="2.5703125" customWidth="1"/>
    <col min="37" max="37" width="2.7109375" customWidth="1"/>
    <col min="38" max="47" width="2.5703125" customWidth="1"/>
    <col min="48" max="48" width="2.7109375" customWidth="1"/>
    <col min="49" max="49" width="2.42578125" customWidth="1"/>
    <col min="50" max="54" width="2.5703125" customWidth="1"/>
    <col min="55" max="55" width="3.140625" customWidth="1"/>
    <col min="56" max="56" width="5.5703125" customWidth="1"/>
    <col min="57" max="57" width="7.42578125" customWidth="1"/>
    <col min="58" max="59" width="4.42578125" customWidth="1"/>
    <col min="60" max="60" width="4.5703125" customWidth="1"/>
    <col min="61" max="61" width="4.28515625" customWidth="1"/>
    <col min="62" max="62" width="4.85546875" customWidth="1"/>
    <col min="63" max="63" width="3.7109375" customWidth="1"/>
    <col min="64" max="64" width="5.28515625" customWidth="1"/>
  </cols>
  <sheetData>
    <row r="2" spans="1:64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8"/>
      <c r="AP2" s="29"/>
      <c r="AQ2" s="284" t="s">
        <v>99</v>
      </c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30"/>
      <c r="BH2" s="30"/>
      <c r="BI2" s="30"/>
      <c r="BJ2" s="30"/>
      <c r="BK2" s="30"/>
      <c r="BL2" s="30"/>
    </row>
    <row r="3" spans="1:64" ht="39" customHeight="1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31"/>
      <c r="AP3" s="31"/>
      <c r="AQ3" s="285" t="s">
        <v>245</v>
      </c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32"/>
    </row>
    <row r="4" spans="1:64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31"/>
      <c r="AP4" s="31"/>
      <c r="AQ4" s="269" t="s">
        <v>244</v>
      </c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33"/>
      <c r="BJ4" s="33"/>
      <c r="BK4" s="33"/>
      <c r="BL4" s="33"/>
    </row>
    <row r="5" spans="1:64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31"/>
      <c r="AP5" s="31"/>
      <c r="AQ5" s="31"/>
      <c r="AR5" s="31"/>
      <c r="AS5" s="31"/>
      <c r="AT5" s="31"/>
      <c r="AU5" s="31"/>
      <c r="AV5" s="272" t="s">
        <v>223</v>
      </c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31"/>
      <c r="BL5" s="31"/>
    </row>
    <row r="6" spans="1:64">
      <c r="A6" s="98"/>
      <c r="B6" s="98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98"/>
      <c r="T6" s="98"/>
      <c r="U6" s="31"/>
      <c r="V6" s="31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31"/>
      <c r="AR6" s="31"/>
      <c r="AS6" s="31"/>
      <c r="AT6" s="31"/>
      <c r="AU6" s="31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31"/>
      <c r="BL6" s="31"/>
    </row>
    <row r="7" spans="1:64">
      <c r="A7" s="98"/>
      <c r="B7" s="98"/>
      <c r="C7" s="98"/>
      <c r="D7" s="100"/>
      <c r="E7" s="99"/>
      <c r="O7" s="101"/>
      <c r="P7" s="101"/>
      <c r="Q7" s="101"/>
      <c r="R7" s="98"/>
      <c r="S7" s="98"/>
      <c r="T7" s="98"/>
      <c r="U7" s="31"/>
      <c r="V7" s="31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31"/>
      <c r="AR7" s="31"/>
      <c r="AS7" s="31"/>
      <c r="AT7" s="31"/>
      <c r="AU7" s="31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31"/>
      <c r="BL7" s="31"/>
    </row>
    <row r="8" spans="1:64" ht="18.75">
      <c r="A8" s="31"/>
      <c r="B8" s="34"/>
      <c r="C8" s="31"/>
      <c r="D8" s="31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35"/>
      <c r="R8" s="35"/>
      <c r="S8" s="35"/>
      <c r="T8" s="35"/>
      <c r="U8" s="35"/>
      <c r="V8" s="277" t="s">
        <v>100</v>
      </c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278"/>
      <c r="AV8" s="278"/>
      <c r="AW8" s="278"/>
      <c r="AX8" s="278"/>
      <c r="AY8" s="278"/>
      <c r="AZ8" s="278"/>
      <c r="BA8" s="36"/>
      <c r="BB8" s="35"/>
      <c r="BC8" s="35"/>
      <c r="BD8" s="35"/>
      <c r="BE8" s="279"/>
      <c r="BF8" s="279"/>
      <c r="BG8" s="34"/>
      <c r="BH8" s="280"/>
      <c r="BI8" s="280"/>
      <c r="BJ8" s="280"/>
      <c r="BK8" s="280"/>
      <c r="BL8" s="280"/>
    </row>
    <row r="9" spans="1:64" ht="36.75" customHeight="1">
      <c r="A9" s="31"/>
      <c r="B9" s="34"/>
      <c r="C9" s="31"/>
      <c r="D9" s="31"/>
      <c r="E9" s="31"/>
      <c r="F9" s="99"/>
      <c r="P9" s="35"/>
      <c r="Q9" s="281" t="s">
        <v>243</v>
      </c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37"/>
      <c r="BJ9" s="37"/>
      <c r="BK9" s="37"/>
      <c r="BL9" s="37"/>
    </row>
    <row r="10" spans="1:64" ht="18" customHeight="1">
      <c r="A10" s="31"/>
      <c r="B10" s="34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5"/>
      <c r="O10" s="35"/>
      <c r="P10" s="35"/>
      <c r="Q10" s="35"/>
      <c r="R10" s="35"/>
      <c r="S10" s="35"/>
      <c r="T10" s="35"/>
      <c r="U10" s="35"/>
      <c r="V10" s="272" t="s">
        <v>101</v>
      </c>
      <c r="W10" s="272"/>
      <c r="X10" s="272"/>
      <c r="Y10" s="272"/>
      <c r="Z10" s="272"/>
      <c r="AA10" s="272"/>
      <c r="AB10" s="27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31"/>
      <c r="BB10" s="35"/>
      <c r="BC10" s="35"/>
      <c r="BD10" s="31"/>
      <c r="BE10" s="31"/>
      <c r="BF10" s="31"/>
      <c r="BG10" s="31"/>
      <c r="BH10" s="31"/>
      <c r="BI10" s="31"/>
      <c r="BJ10" s="31"/>
      <c r="BK10" s="31"/>
      <c r="BL10" s="31"/>
    </row>
    <row r="11" spans="1:64">
      <c r="A11" s="31"/>
      <c r="B11" s="31"/>
      <c r="C11" s="31"/>
      <c r="D11" s="31"/>
      <c r="E11" s="34"/>
      <c r="F11" s="31"/>
      <c r="G11" s="31"/>
      <c r="H11" s="31"/>
      <c r="I11" s="31"/>
      <c r="J11" s="31"/>
      <c r="K11" s="31"/>
      <c r="L11" s="31"/>
      <c r="M11" s="31"/>
      <c r="N11" s="35"/>
      <c r="O11" s="35"/>
      <c r="P11" s="35"/>
      <c r="Q11" s="35"/>
      <c r="R11" s="35"/>
      <c r="S11" s="35"/>
      <c r="T11" s="35"/>
      <c r="U11" s="276" t="s">
        <v>102</v>
      </c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35"/>
      <c r="BC11" s="35"/>
      <c r="BD11" s="31"/>
      <c r="BE11" s="31"/>
      <c r="BF11" s="31"/>
      <c r="BG11" s="31"/>
      <c r="BH11" s="31"/>
      <c r="BI11" s="31"/>
      <c r="BJ11" s="31"/>
      <c r="BK11" s="31"/>
      <c r="BL11" s="31"/>
    </row>
    <row r="12" spans="1:64" ht="18" customHeight="1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31"/>
      <c r="T12" s="31"/>
      <c r="U12" s="31"/>
      <c r="V12" s="267" t="s">
        <v>103</v>
      </c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</row>
    <row r="13" spans="1:64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31"/>
      <c r="T13" s="31"/>
      <c r="U13" s="31"/>
      <c r="V13" s="270" t="s">
        <v>104</v>
      </c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1:6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270" t="s">
        <v>156</v>
      </c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</row>
    <row r="15" spans="1:64">
      <c r="A15" s="272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31"/>
      <c r="T15" s="31"/>
      <c r="U15" s="31"/>
      <c r="V15" s="270" t="s">
        <v>105</v>
      </c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3"/>
      <c r="AT15" s="273"/>
      <c r="AU15" s="273"/>
      <c r="AV15" s="273"/>
      <c r="AW15" s="273"/>
      <c r="AX15" s="273"/>
      <c r="AY15" s="273"/>
      <c r="AZ15" s="273"/>
      <c r="BA15" s="36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</row>
    <row r="16" spans="1:64" ht="15.75">
      <c r="AD16" s="274" t="s">
        <v>247</v>
      </c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</row>
    <row r="17" spans="1:65" ht="15.75">
      <c r="W17" s="275" t="s">
        <v>246</v>
      </c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</row>
    <row r="18" spans="1:65" ht="38.25" customHeight="1" thickBot="1">
      <c r="A18" s="31"/>
      <c r="B18" s="31"/>
      <c r="C18" s="31"/>
      <c r="D18" s="236" t="s">
        <v>106</v>
      </c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65" t="s">
        <v>107</v>
      </c>
      <c r="BD18" s="265"/>
      <c r="BE18" s="265"/>
      <c r="BF18" s="265"/>
      <c r="BG18" s="265"/>
      <c r="BH18" s="265"/>
      <c r="BI18" s="265"/>
      <c r="BJ18" s="265"/>
      <c r="BK18" s="265"/>
      <c r="BL18" s="265"/>
    </row>
    <row r="19" spans="1:65">
      <c r="A19" s="259" t="s">
        <v>108</v>
      </c>
      <c r="B19" s="260"/>
      <c r="C19" s="263" t="s">
        <v>109</v>
      </c>
      <c r="D19" s="263"/>
      <c r="E19" s="263"/>
      <c r="F19" s="263"/>
      <c r="G19" s="255" t="s">
        <v>110</v>
      </c>
      <c r="H19" s="257" t="s">
        <v>111</v>
      </c>
      <c r="I19" s="257"/>
      <c r="J19" s="257"/>
      <c r="K19" s="255" t="s">
        <v>112</v>
      </c>
      <c r="L19" s="257" t="s">
        <v>113</v>
      </c>
      <c r="M19" s="257"/>
      <c r="N19" s="257"/>
      <c r="O19" s="257"/>
      <c r="P19" s="257" t="s">
        <v>114</v>
      </c>
      <c r="Q19" s="257"/>
      <c r="R19" s="257"/>
      <c r="S19" s="257"/>
      <c r="T19" s="255" t="s">
        <v>115</v>
      </c>
      <c r="U19" s="257" t="s">
        <v>116</v>
      </c>
      <c r="V19" s="257"/>
      <c r="W19" s="257"/>
      <c r="X19" s="255" t="s">
        <v>117</v>
      </c>
      <c r="Y19" s="257" t="s">
        <v>118</v>
      </c>
      <c r="Z19" s="257"/>
      <c r="AA19" s="257"/>
      <c r="AB19" s="255" t="s">
        <v>119</v>
      </c>
      <c r="AC19" s="257" t="s">
        <v>120</v>
      </c>
      <c r="AD19" s="257"/>
      <c r="AE19" s="257"/>
      <c r="AF19" s="257"/>
      <c r="AG19" s="255" t="s">
        <v>121</v>
      </c>
      <c r="AH19" s="257" t="s">
        <v>122</v>
      </c>
      <c r="AI19" s="257"/>
      <c r="AJ19" s="257"/>
      <c r="AK19" s="255" t="s">
        <v>123</v>
      </c>
      <c r="AL19" s="257" t="s">
        <v>124</v>
      </c>
      <c r="AM19" s="257"/>
      <c r="AN19" s="257"/>
      <c r="AO19" s="257"/>
      <c r="AP19" s="257" t="s">
        <v>125</v>
      </c>
      <c r="AQ19" s="257"/>
      <c r="AR19" s="257"/>
      <c r="AS19" s="257"/>
      <c r="AT19" s="255" t="s">
        <v>126</v>
      </c>
      <c r="AU19" s="257" t="s">
        <v>127</v>
      </c>
      <c r="AV19" s="257"/>
      <c r="AW19" s="257"/>
      <c r="AX19" s="255" t="s">
        <v>128</v>
      </c>
      <c r="AY19" s="257" t="s">
        <v>129</v>
      </c>
      <c r="AZ19" s="257"/>
      <c r="BA19" s="257"/>
      <c r="BB19" s="257"/>
      <c r="BC19" s="241" t="s">
        <v>108</v>
      </c>
      <c r="BD19" s="250" t="s">
        <v>130</v>
      </c>
      <c r="BE19" s="250" t="s">
        <v>131</v>
      </c>
      <c r="BF19" s="241" t="s">
        <v>50</v>
      </c>
      <c r="BG19" s="253" t="s">
        <v>51</v>
      </c>
      <c r="BH19" s="253" t="s">
        <v>132</v>
      </c>
      <c r="BI19" s="241" t="s">
        <v>133</v>
      </c>
      <c r="BJ19" s="250" t="s">
        <v>134</v>
      </c>
      <c r="BK19" s="241" t="s">
        <v>135</v>
      </c>
      <c r="BL19" s="243" t="s">
        <v>11</v>
      </c>
    </row>
    <row r="20" spans="1:65">
      <c r="A20" s="261"/>
      <c r="B20" s="262"/>
      <c r="C20" s="264"/>
      <c r="D20" s="264"/>
      <c r="E20" s="264"/>
      <c r="F20" s="264"/>
      <c r="G20" s="256"/>
      <c r="H20" s="258"/>
      <c r="I20" s="258"/>
      <c r="J20" s="258"/>
      <c r="K20" s="256"/>
      <c r="L20" s="258"/>
      <c r="M20" s="258"/>
      <c r="N20" s="258"/>
      <c r="O20" s="258"/>
      <c r="P20" s="258"/>
      <c r="Q20" s="258"/>
      <c r="R20" s="258"/>
      <c r="S20" s="258"/>
      <c r="T20" s="256"/>
      <c r="U20" s="258"/>
      <c r="V20" s="258"/>
      <c r="W20" s="258"/>
      <c r="X20" s="256"/>
      <c r="Y20" s="258"/>
      <c r="Z20" s="258"/>
      <c r="AA20" s="258"/>
      <c r="AB20" s="256"/>
      <c r="AC20" s="258"/>
      <c r="AD20" s="258"/>
      <c r="AE20" s="258"/>
      <c r="AF20" s="258"/>
      <c r="AG20" s="256"/>
      <c r="AH20" s="258"/>
      <c r="AI20" s="258"/>
      <c r="AJ20" s="258"/>
      <c r="AK20" s="256"/>
      <c r="AL20" s="258"/>
      <c r="AM20" s="258"/>
      <c r="AN20" s="258"/>
      <c r="AO20" s="258"/>
      <c r="AP20" s="258"/>
      <c r="AQ20" s="258"/>
      <c r="AR20" s="258"/>
      <c r="AS20" s="258"/>
      <c r="AT20" s="256"/>
      <c r="AU20" s="258"/>
      <c r="AV20" s="258"/>
      <c r="AW20" s="258"/>
      <c r="AX20" s="256"/>
      <c r="AY20" s="258"/>
      <c r="AZ20" s="258"/>
      <c r="BA20" s="258"/>
      <c r="BB20" s="258"/>
      <c r="BC20" s="242"/>
      <c r="BD20" s="251"/>
      <c r="BE20" s="251"/>
      <c r="BF20" s="242"/>
      <c r="BG20" s="254"/>
      <c r="BH20" s="254"/>
      <c r="BI20" s="242"/>
      <c r="BJ20" s="251"/>
      <c r="BK20" s="242"/>
      <c r="BL20" s="244"/>
    </row>
    <row r="21" spans="1:65">
      <c r="A21" s="261"/>
      <c r="B21" s="262"/>
      <c r="C21" s="38">
        <v>1</v>
      </c>
      <c r="D21" s="39">
        <v>8</v>
      </c>
      <c r="E21" s="39">
        <v>15</v>
      </c>
      <c r="F21" s="39">
        <v>22</v>
      </c>
      <c r="G21" s="256"/>
      <c r="H21" s="39">
        <v>6</v>
      </c>
      <c r="I21" s="39">
        <v>13</v>
      </c>
      <c r="J21" s="39">
        <v>20</v>
      </c>
      <c r="K21" s="256"/>
      <c r="L21" s="39">
        <v>3</v>
      </c>
      <c r="M21" s="39">
        <v>10</v>
      </c>
      <c r="N21" s="39">
        <v>17</v>
      </c>
      <c r="O21" s="39">
        <v>24</v>
      </c>
      <c r="P21" s="39">
        <v>1</v>
      </c>
      <c r="Q21" s="39">
        <v>8</v>
      </c>
      <c r="R21" s="39">
        <v>15</v>
      </c>
      <c r="S21" s="39">
        <v>22</v>
      </c>
      <c r="T21" s="256"/>
      <c r="U21" s="39">
        <v>5</v>
      </c>
      <c r="V21" s="39">
        <v>12</v>
      </c>
      <c r="W21" s="39">
        <v>19</v>
      </c>
      <c r="X21" s="256"/>
      <c r="Y21" s="39">
        <v>2</v>
      </c>
      <c r="Z21" s="39">
        <v>9</v>
      </c>
      <c r="AA21" s="39">
        <v>16</v>
      </c>
      <c r="AB21" s="256"/>
      <c r="AC21" s="39">
        <v>2</v>
      </c>
      <c r="AD21" s="39">
        <v>9</v>
      </c>
      <c r="AE21" s="39">
        <v>16</v>
      </c>
      <c r="AF21" s="39">
        <v>23</v>
      </c>
      <c r="AG21" s="256"/>
      <c r="AH21" s="39">
        <v>6</v>
      </c>
      <c r="AI21" s="39">
        <v>13</v>
      </c>
      <c r="AJ21" s="39">
        <v>20</v>
      </c>
      <c r="AK21" s="256"/>
      <c r="AL21" s="39">
        <v>4</v>
      </c>
      <c r="AM21" s="39">
        <v>11</v>
      </c>
      <c r="AN21" s="39">
        <v>18</v>
      </c>
      <c r="AO21" s="39">
        <v>25</v>
      </c>
      <c r="AP21" s="39">
        <v>1</v>
      </c>
      <c r="AQ21" s="39">
        <v>8</v>
      </c>
      <c r="AR21" s="39">
        <v>15</v>
      </c>
      <c r="AS21" s="39">
        <v>22</v>
      </c>
      <c r="AT21" s="256"/>
      <c r="AU21" s="39">
        <v>6</v>
      </c>
      <c r="AV21" s="39">
        <v>13</v>
      </c>
      <c r="AW21" s="39">
        <v>20</v>
      </c>
      <c r="AX21" s="256"/>
      <c r="AY21" s="39">
        <v>3</v>
      </c>
      <c r="AZ21" s="39">
        <v>10</v>
      </c>
      <c r="BA21" s="39">
        <v>17</v>
      </c>
      <c r="BB21" s="39">
        <v>24</v>
      </c>
      <c r="BC21" s="242"/>
      <c r="BD21" s="252"/>
      <c r="BE21" s="252"/>
      <c r="BF21" s="242"/>
      <c r="BG21" s="254"/>
      <c r="BH21" s="254"/>
      <c r="BI21" s="242"/>
      <c r="BJ21" s="251"/>
      <c r="BK21" s="242"/>
      <c r="BL21" s="244"/>
    </row>
    <row r="22" spans="1:65">
      <c r="A22" s="261"/>
      <c r="B22" s="262"/>
      <c r="C22" s="38">
        <v>7</v>
      </c>
      <c r="D22" s="39">
        <v>14</v>
      </c>
      <c r="E22" s="39">
        <v>21</v>
      </c>
      <c r="F22" s="39">
        <v>28</v>
      </c>
      <c r="G22" s="256"/>
      <c r="H22" s="39">
        <v>12</v>
      </c>
      <c r="I22" s="39">
        <v>19</v>
      </c>
      <c r="J22" s="39">
        <v>26</v>
      </c>
      <c r="K22" s="256"/>
      <c r="L22" s="39">
        <v>9</v>
      </c>
      <c r="M22" s="39">
        <v>16</v>
      </c>
      <c r="N22" s="39">
        <v>23</v>
      </c>
      <c r="O22" s="39">
        <v>30</v>
      </c>
      <c r="P22" s="39">
        <v>7</v>
      </c>
      <c r="Q22" s="39">
        <v>14</v>
      </c>
      <c r="R22" s="39">
        <v>21</v>
      </c>
      <c r="S22" s="39">
        <v>28</v>
      </c>
      <c r="T22" s="256"/>
      <c r="U22" s="39">
        <v>11</v>
      </c>
      <c r="V22" s="39">
        <v>18</v>
      </c>
      <c r="W22" s="39">
        <v>25</v>
      </c>
      <c r="X22" s="256"/>
      <c r="Y22" s="39">
        <v>8</v>
      </c>
      <c r="Z22" s="39">
        <v>15</v>
      </c>
      <c r="AA22" s="39">
        <v>22</v>
      </c>
      <c r="AB22" s="256"/>
      <c r="AC22" s="39">
        <v>8</v>
      </c>
      <c r="AD22" s="39">
        <v>15</v>
      </c>
      <c r="AE22" s="39">
        <v>22</v>
      </c>
      <c r="AF22" s="39">
        <v>29</v>
      </c>
      <c r="AG22" s="256"/>
      <c r="AH22" s="39">
        <v>12</v>
      </c>
      <c r="AI22" s="39">
        <v>19</v>
      </c>
      <c r="AJ22" s="39">
        <v>26</v>
      </c>
      <c r="AK22" s="256"/>
      <c r="AL22" s="39">
        <v>10</v>
      </c>
      <c r="AM22" s="39">
        <v>17</v>
      </c>
      <c r="AN22" s="39">
        <v>24</v>
      </c>
      <c r="AO22" s="39">
        <v>31</v>
      </c>
      <c r="AP22" s="39">
        <v>7</v>
      </c>
      <c r="AQ22" s="39">
        <v>14</v>
      </c>
      <c r="AR22" s="39">
        <v>21</v>
      </c>
      <c r="AS22" s="39">
        <v>28</v>
      </c>
      <c r="AT22" s="256"/>
      <c r="AU22" s="39">
        <v>12</v>
      </c>
      <c r="AV22" s="39">
        <v>19</v>
      </c>
      <c r="AW22" s="39">
        <v>26</v>
      </c>
      <c r="AX22" s="256"/>
      <c r="AY22" s="39">
        <v>9</v>
      </c>
      <c r="AZ22" s="39">
        <v>16</v>
      </c>
      <c r="BA22" s="39">
        <v>23</v>
      </c>
      <c r="BB22" s="39">
        <v>31</v>
      </c>
      <c r="BC22" s="242"/>
      <c r="BD22" s="252"/>
      <c r="BE22" s="252"/>
      <c r="BF22" s="242"/>
      <c r="BG22" s="254"/>
      <c r="BH22" s="254"/>
      <c r="BI22" s="242"/>
      <c r="BJ22" s="251"/>
      <c r="BK22" s="242"/>
      <c r="BL22" s="244"/>
    </row>
    <row r="23" spans="1:65">
      <c r="A23" s="245">
        <v>1</v>
      </c>
      <c r="B23" s="246"/>
      <c r="C23" s="40"/>
      <c r="D23" s="40"/>
      <c r="E23" s="40"/>
      <c r="F23" s="40"/>
      <c r="G23" s="41">
        <v>17</v>
      </c>
      <c r="H23" s="42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 t="s">
        <v>136</v>
      </c>
      <c r="U23" s="40" t="s">
        <v>136</v>
      </c>
      <c r="V23" s="40"/>
      <c r="W23" s="40"/>
      <c r="X23" s="41">
        <v>23</v>
      </c>
      <c r="Y23" s="40"/>
      <c r="Z23" s="43"/>
      <c r="AA23" s="40"/>
      <c r="AB23" s="43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7"/>
      <c r="AO23" s="47"/>
      <c r="AP23" s="47"/>
      <c r="AQ23" s="40"/>
      <c r="AR23" s="47"/>
      <c r="AS23" s="47" t="s">
        <v>137</v>
      </c>
      <c r="AT23" s="40" t="s">
        <v>136</v>
      </c>
      <c r="AU23" s="40" t="s">
        <v>136</v>
      </c>
      <c r="AV23" s="40" t="s">
        <v>136</v>
      </c>
      <c r="AW23" s="40" t="s">
        <v>136</v>
      </c>
      <c r="AX23" s="40" t="s">
        <v>136</v>
      </c>
      <c r="AY23" s="40" t="s">
        <v>136</v>
      </c>
      <c r="AZ23" s="40" t="s">
        <v>136</v>
      </c>
      <c r="BA23" s="40" t="s">
        <v>136</v>
      </c>
      <c r="BB23" s="40" t="s">
        <v>136</v>
      </c>
      <c r="BC23" s="44">
        <v>1</v>
      </c>
      <c r="BD23" s="45">
        <v>40</v>
      </c>
      <c r="BE23" s="45">
        <v>1440</v>
      </c>
      <c r="BF23" s="45"/>
      <c r="BG23" s="45"/>
      <c r="BH23" s="45"/>
      <c r="BI23" s="45">
        <v>36</v>
      </c>
      <c r="BJ23" s="45"/>
      <c r="BK23" s="45">
        <v>11</v>
      </c>
      <c r="BL23" s="46">
        <v>52</v>
      </c>
    </row>
    <row r="24" spans="1:65">
      <c r="A24" s="247">
        <v>2</v>
      </c>
      <c r="B24" s="248"/>
      <c r="C24" s="47"/>
      <c r="D24" s="47"/>
      <c r="E24" s="47"/>
      <c r="F24" s="47"/>
      <c r="G24" s="48">
        <v>10</v>
      </c>
      <c r="H24" s="49"/>
      <c r="I24" s="47"/>
      <c r="J24" s="47"/>
      <c r="K24" s="47"/>
      <c r="L24" s="47"/>
      <c r="M24" s="47">
        <v>0</v>
      </c>
      <c r="N24" s="47">
        <v>0</v>
      </c>
      <c r="O24" s="47">
        <v>0</v>
      </c>
      <c r="P24" s="47">
        <v>8</v>
      </c>
      <c r="Q24" s="47">
        <v>8</v>
      </c>
      <c r="R24" s="47">
        <v>8</v>
      </c>
      <c r="S24" s="47" t="s">
        <v>137</v>
      </c>
      <c r="T24" s="47" t="s">
        <v>136</v>
      </c>
      <c r="U24" s="47" t="s">
        <v>136</v>
      </c>
      <c r="V24" s="47"/>
      <c r="W24" s="47"/>
      <c r="X24" s="48">
        <v>13</v>
      </c>
      <c r="Y24" s="47"/>
      <c r="Z24" s="50"/>
      <c r="AA24" s="47"/>
      <c r="AB24" s="50"/>
      <c r="AC24" s="47"/>
      <c r="AD24" s="47"/>
      <c r="AE24" s="47"/>
      <c r="AF24" s="47"/>
      <c r="AG24" s="47" t="s">
        <v>39</v>
      </c>
      <c r="AH24" s="47"/>
      <c r="AI24" s="47">
        <v>0</v>
      </c>
      <c r="AJ24" s="47">
        <v>0</v>
      </c>
      <c r="AK24" s="47">
        <v>0</v>
      </c>
      <c r="AL24" s="47">
        <v>0</v>
      </c>
      <c r="AM24" s="47">
        <v>8</v>
      </c>
      <c r="AN24" s="47">
        <v>8</v>
      </c>
      <c r="AO24" s="47">
        <v>8</v>
      </c>
      <c r="AP24" s="47">
        <v>8</v>
      </c>
      <c r="AQ24" s="47">
        <v>8</v>
      </c>
      <c r="AR24" s="47" t="s">
        <v>137</v>
      </c>
      <c r="AS24" s="47" t="s">
        <v>137</v>
      </c>
      <c r="AT24" s="47" t="s">
        <v>137</v>
      </c>
      <c r="AU24" s="47" t="s">
        <v>136</v>
      </c>
      <c r="AV24" s="47" t="s">
        <v>136</v>
      </c>
      <c r="AW24" s="47" t="s">
        <v>136</v>
      </c>
      <c r="AX24" s="47" t="s">
        <v>136</v>
      </c>
      <c r="AY24" s="47" t="s">
        <v>136</v>
      </c>
      <c r="AZ24" s="47" t="s">
        <v>136</v>
      </c>
      <c r="BA24" s="47" t="s">
        <v>136</v>
      </c>
      <c r="BB24" s="47" t="s">
        <v>136</v>
      </c>
      <c r="BC24" s="51">
        <v>2</v>
      </c>
      <c r="BD24" s="52">
        <v>23</v>
      </c>
      <c r="BE24" s="52">
        <v>828</v>
      </c>
      <c r="BF24" s="52">
        <v>252</v>
      </c>
      <c r="BG24" s="52">
        <v>288</v>
      </c>
      <c r="BH24" s="52"/>
      <c r="BI24" s="52">
        <v>144</v>
      </c>
      <c r="BJ24" s="52"/>
      <c r="BK24" s="52">
        <v>10</v>
      </c>
      <c r="BL24" s="53">
        <v>52</v>
      </c>
    </row>
    <row r="25" spans="1:65" ht="15.75" thickBot="1">
      <c r="A25" s="54"/>
      <c r="B25" s="55">
        <v>3</v>
      </c>
      <c r="C25" s="47"/>
      <c r="D25" s="47"/>
      <c r="E25" s="47"/>
      <c r="F25" s="47"/>
      <c r="G25" s="48">
        <v>14</v>
      </c>
      <c r="H25" s="49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 t="s">
        <v>136</v>
      </c>
      <c r="U25" s="47" t="s">
        <v>136</v>
      </c>
      <c r="V25" s="47">
        <v>0</v>
      </c>
      <c r="W25" s="47">
        <v>0</v>
      </c>
      <c r="X25" s="47">
        <v>0</v>
      </c>
      <c r="Y25" s="47">
        <v>8</v>
      </c>
      <c r="Z25" s="47">
        <v>8</v>
      </c>
      <c r="AA25" s="47">
        <v>8</v>
      </c>
      <c r="AB25" s="47">
        <v>8</v>
      </c>
      <c r="AC25" s="47">
        <v>8</v>
      </c>
      <c r="AD25" s="47">
        <v>8</v>
      </c>
      <c r="AE25" s="47">
        <v>8</v>
      </c>
      <c r="AF25" s="47">
        <v>8</v>
      </c>
      <c r="AG25" s="47">
        <v>8</v>
      </c>
      <c r="AH25" s="47" t="s">
        <v>137</v>
      </c>
      <c r="AI25" s="47" t="s">
        <v>137</v>
      </c>
      <c r="AJ25" s="47" t="s">
        <v>138</v>
      </c>
      <c r="AK25" s="47" t="s">
        <v>138</v>
      </c>
      <c r="AL25" s="47" t="s">
        <v>138</v>
      </c>
      <c r="AM25" s="56" t="s">
        <v>138</v>
      </c>
      <c r="AN25" s="56" t="s">
        <v>139</v>
      </c>
      <c r="AO25" s="56" t="s">
        <v>139</v>
      </c>
      <c r="AP25" s="56" t="s">
        <v>139</v>
      </c>
      <c r="AQ25" s="56" t="s">
        <v>139</v>
      </c>
      <c r="AR25" s="47" t="s">
        <v>140</v>
      </c>
      <c r="AS25" s="47" t="s">
        <v>140</v>
      </c>
      <c r="AT25" s="47"/>
      <c r="AU25" s="47"/>
      <c r="AV25" s="47"/>
      <c r="AW25" s="47"/>
      <c r="AX25" s="47"/>
      <c r="AY25" s="47"/>
      <c r="AZ25" s="47"/>
      <c r="BA25" s="47"/>
      <c r="BB25" s="47"/>
      <c r="BC25" s="51">
        <v>3</v>
      </c>
      <c r="BD25" s="52">
        <v>17</v>
      </c>
      <c r="BE25" s="52">
        <v>612</v>
      </c>
      <c r="BF25" s="52">
        <v>108</v>
      </c>
      <c r="BG25" s="52">
        <v>324</v>
      </c>
      <c r="BH25" s="52">
        <v>144</v>
      </c>
      <c r="BI25" s="52">
        <v>72</v>
      </c>
      <c r="BJ25" s="52">
        <v>216</v>
      </c>
      <c r="BK25" s="52">
        <v>2</v>
      </c>
      <c r="BL25" s="53">
        <v>43</v>
      </c>
    </row>
    <row r="26" spans="1:65" ht="15.75" thickBo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 t="s">
        <v>39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57"/>
      <c r="AY26" s="57"/>
      <c r="AZ26" s="57"/>
      <c r="BA26" s="57"/>
      <c r="BB26" s="249" t="s">
        <v>141</v>
      </c>
      <c r="BC26" s="249"/>
      <c r="BD26" s="58">
        <v>81</v>
      </c>
      <c r="BE26" s="58">
        <f>SUM(BE23:BE25)</f>
        <v>2880</v>
      </c>
      <c r="BF26" s="58">
        <v>360</v>
      </c>
      <c r="BG26" s="58">
        <v>612</v>
      </c>
      <c r="BH26" s="58">
        <f>SUM(BH23:BH25)</f>
        <v>144</v>
      </c>
      <c r="BI26" s="58">
        <f>SUM(BI23:BI25)</f>
        <v>252</v>
      </c>
      <c r="BJ26" s="58">
        <f>SUM(BJ23:BJ25)</f>
        <v>216</v>
      </c>
      <c r="BK26" s="58">
        <f>SUM(BK23:BK25)</f>
        <v>23</v>
      </c>
      <c r="BL26" s="59">
        <v>147</v>
      </c>
    </row>
    <row r="27" spans="1:65" ht="15.75" thickBo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60" t="s">
        <v>142</v>
      </c>
      <c r="BE27" s="231">
        <f>SUM(BE26:BJ26)</f>
        <v>4464</v>
      </c>
      <c r="BF27" s="231"/>
      <c r="BG27" s="231"/>
      <c r="BH27" s="231"/>
      <c r="BI27" s="231"/>
      <c r="BJ27" s="231"/>
      <c r="BK27" s="61"/>
      <c r="BL27" s="61"/>
    </row>
    <row r="28" spans="1:6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62"/>
      <c r="BE28" s="63"/>
      <c r="BF28" s="63"/>
      <c r="BG28" s="63"/>
      <c r="BH28" s="63"/>
      <c r="BI28" s="63"/>
      <c r="BJ28" s="63"/>
      <c r="BK28" s="61"/>
      <c r="BL28" s="61"/>
    </row>
    <row r="29" spans="1:65" ht="15" customHeight="1">
      <c r="A29" s="31"/>
      <c r="B29" s="31"/>
      <c r="C29" s="202" t="s">
        <v>135</v>
      </c>
      <c r="D29" s="202"/>
      <c r="E29" s="202"/>
      <c r="F29" s="202"/>
      <c r="G29" s="202"/>
      <c r="H29" s="65"/>
      <c r="I29" s="35"/>
      <c r="J29" s="202" t="s">
        <v>143</v>
      </c>
      <c r="K29" s="202"/>
      <c r="L29" s="202"/>
      <c r="M29" s="202"/>
      <c r="N29" s="202"/>
      <c r="O29" s="202"/>
      <c r="P29" s="202"/>
      <c r="Q29" s="64"/>
      <c r="R29" s="202" t="s">
        <v>50</v>
      </c>
      <c r="S29" s="202"/>
      <c r="T29" s="202"/>
      <c r="U29" s="202"/>
      <c r="V29" s="202"/>
      <c r="W29" s="202"/>
      <c r="X29" s="202"/>
      <c r="Y29" s="65"/>
      <c r="Z29" s="202" t="s">
        <v>144</v>
      </c>
      <c r="AA29" s="202"/>
      <c r="AB29" s="202"/>
      <c r="AC29" s="202"/>
      <c r="AD29" s="202"/>
      <c r="AE29" s="202"/>
      <c r="AF29" s="202"/>
      <c r="AG29" s="64"/>
      <c r="AH29" s="202" t="s">
        <v>145</v>
      </c>
      <c r="AI29" s="202"/>
      <c r="AJ29" s="202"/>
      <c r="AK29" s="202"/>
      <c r="AL29" s="202"/>
      <c r="AM29" s="202"/>
      <c r="AN29" s="202"/>
      <c r="AO29" s="64"/>
      <c r="AP29" s="202" t="s">
        <v>10</v>
      </c>
      <c r="AQ29" s="202"/>
      <c r="AR29" s="202"/>
      <c r="AS29" s="202"/>
      <c r="AT29" s="202"/>
      <c r="AU29" s="202"/>
      <c r="AV29" s="202"/>
      <c r="AW29" s="64"/>
      <c r="AX29" s="202" t="s">
        <v>146</v>
      </c>
      <c r="AY29" s="202"/>
      <c r="AZ29" s="202"/>
      <c r="BA29" s="202"/>
      <c r="BB29" s="202"/>
      <c r="BC29" s="202"/>
      <c r="BD29" s="202"/>
      <c r="BE29" s="66"/>
      <c r="BF29" s="67"/>
      <c r="BG29" s="202" t="s">
        <v>147</v>
      </c>
      <c r="BH29" s="202"/>
      <c r="BI29" s="202"/>
      <c r="BJ29" s="202"/>
      <c r="BK29" s="65"/>
      <c r="BL29" s="65"/>
      <c r="BM29" s="65"/>
    </row>
    <row r="30" spans="1:65">
      <c r="A30" s="31"/>
      <c r="B30" s="31"/>
      <c r="C30" s="202"/>
      <c r="D30" s="202"/>
      <c r="E30" s="202"/>
      <c r="F30" s="202"/>
      <c r="G30" s="202"/>
      <c r="H30" s="65"/>
      <c r="I30" s="35"/>
      <c r="J30" s="202"/>
      <c r="K30" s="202"/>
      <c r="L30" s="202"/>
      <c r="M30" s="202"/>
      <c r="N30" s="202"/>
      <c r="O30" s="202"/>
      <c r="P30" s="202"/>
      <c r="Q30" s="64"/>
      <c r="R30" s="202"/>
      <c r="S30" s="202"/>
      <c r="T30" s="202"/>
      <c r="U30" s="202"/>
      <c r="V30" s="202"/>
      <c r="W30" s="202"/>
      <c r="X30" s="202"/>
      <c r="Y30" s="65"/>
      <c r="Z30" s="202"/>
      <c r="AA30" s="202"/>
      <c r="AB30" s="202"/>
      <c r="AC30" s="202"/>
      <c r="AD30" s="202"/>
      <c r="AE30" s="202"/>
      <c r="AF30" s="202"/>
      <c r="AG30" s="64"/>
      <c r="AH30" s="202"/>
      <c r="AI30" s="202"/>
      <c r="AJ30" s="202"/>
      <c r="AK30" s="202"/>
      <c r="AL30" s="202"/>
      <c r="AM30" s="202"/>
      <c r="AN30" s="202"/>
      <c r="AO30" s="64"/>
      <c r="AP30" s="202"/>
      <c r="AQ30" s="202"/>
      <c r="AR30" s="202"/>
      <c r="AS30" s="202"/>
      <c r="AT30" s="202"/>
      <c r="AU30" s="202"/>
      <c r="AV30" s="202"/>
      <c r="AW30" s="64"/>
      <c r="AX30" s="202"/>
      <c r="AY30" s="202"/>
      <c r="AZ30" s="202"/>
      <c r="BA30" s="202"/>
      <c r="BB30" s="202"/>
      <c r="BC30" s="202"/>
      <c r="BD30" s="202"/>
      <c r="BE30" s="66"/>
      <c r="BF30" s="66"/>
      <c r="BG30" s="202"/>
      <c r="BH30" s="202"/>
      <c r="BI30" s="202"/>
      <c r="BJ30" s="202"/>
      <c r="BK30" s="65"/>
      <c r="BL30" s="65"/>
      <c r="BM30" s="65"/>
    </row>
    <row r="31" spans="1:65">
      <c r="A31" s="31"/>
      <c r="B31" s="31"/>
      <c r="C31" s="202"/>
      <c r="D31" s="202"/>
      <c r="E31" s="202"/>
      <c r="F31" s="202"/>
      <c r="G31" s="202"/>
      <c r="H31" s="65"/>
      <c r="I31" s="35"/>
      <c r="J31" s="202"/>
      <c r="K31" s="202"/>
      <c r="L31" s="202"/>
      <c r="M31" s="202"/>
      <c r="N31" s="202"/>
      <c r="O31" s="202"/>
      <c r="P31" s="202"/>
      <c r="Q31" s="64"/>
      <c r="R31" s="202"/>
      <c r="S31" s="202"/>
      <c r="T31" s="202"/>
      <c r="U31" s="202"/>
      <c r="V31" s="202"/>
      <c r="W31" s="202"/>
      <c r="X31" s="202"/>
      <c r="Y31" s="65"/>
      <c r="Z31" s="202"/>
      <c r="AA31" s="202"/>
      <c r="AB31" s="202"/>
      <c r="AC31" s="202"/>
      <c r="AD31" s="202"/>
      <c r="AE31" s="202"/>
      <c r="AF31" s="202"/>
      <c r="AG31" s="64"/>
      <c r="AH31" s="202"/>
      <c r="AI31" s="202"/>
      <c r="AJ31" s="202"/>
      <c r="AK31" s="202"/>
      <c r="AL31" s="202"/>
      <c r="AM31" s="202"/>
      <c r="AN31" s="202"/>
      <c r="AO31" s="64"/>
      <c r="AP31" s="202"/>
      <c r="AQ31" s="202"/>
      <c r="AR31" s="202"/>
      <c r="AS31" s="202"/>
      <c r="AT31" s="202"/>
      <c r="AU31" s="202"/>
      <c r="AV31" s="202"/>
      <c r="AW31" s="64"/>
      <c r="AX31" s="202"/>
      <c r="AY31" s="202"/>
      <c r="AZ31" s="202"/>
      <c r="BA31" s="202"/>
      <c r="BB31" s="202"/>
      <c r="BC31" s="202"/>
      <c r="BD31" s="202"/>
      <c r="BE31" s="66"/>
      <c r="BF31" s="66"/>
      <c r="BG31" s="202"/>
      <c r="BH31" s="202"/>
      <c r="BI31" s="202"/>
      <c r="BJ31" s="202"/>
      <c r="BK31" s="65"/>
      <c r="BL31" s="65"/>
      <c r="BM31" s="65"/>
    </row>
    <row r="32" spans="1:65">
      <c r="A32" s="31"/>
      <c r="B32" s="31"/>
      <c r="C32" s="65"/>
      <c r="D32" s="65"/>
      <c r="E32" s="31"/>
      <c r="F32" s="65"/>
      <c r="G32" s="65"/>
      <c r="H32" s="65"/>
      <c r="I32" s="35"/>
      <c r="J32" s="202"/>
      <c r="K32" s="202"/>
      <c r="L32" s="202"/>
      <c r="M32" s="202"/>
      <c r="N32" s="202"/>
      <c r="O32" s="202"/>
      <c r="P32" s="202"/>
      <c r="Q32" s="64"/>
      <c r="R32" s="202"/>
      <c r="S32" s="202"/>
      <c r="T32" s="202"/>
      <c r="U32" s="202"/>
      <c r="V32" s="202"/>
      <c r="W32" s="202"/>
      <c r="X32" s="202"/>
      <c r="Y32" s="65"/>
      <c r="Z32" s="202"/>
      <c r="AA32" s="202"/>
      <c r="AB32" s="202"/>
      <c r="AC32" s="202"/>
      <c r="AD32" s="202"/>
      <c r="AE32" s="202"/>
      <c r="AF32" s="202"/>
      <c r="AG32" s="64"/>
      <c r="AH32" s="202"/>
      <c r="AI32" s="202"/>
      <c r="AJ32" s="202"/>
      <c r="AK32" s="202"/>
      <c r="AL32" s="202"/>
      <c r="AM32" s="202"/>
      <c r="AN32" s="202"/>
      <c r="AO32" s="64"/>
      <c r="AP32" s="202"/>
      <c r="AQ32" s="202"/>
      <c r="AR32" s="202"/>
      <c r="AS32" s="202"/>
      <c r="AT32" s="202"/>
      <c r="AU32" s="202"/>
      <c r="AV32" s="202"/>
      <c r="AW32" s="64"/>
      <c r="AX32" s="202"/>
      <c r="AY32" s="202"/>
      <c r="AZ32" s="202"/>
      <c r="BA32" s="202"/>
      <c r="BB32" s="202"/>
      <c r="BC32" s="202"/>
      <c r="BD32" s="202"/>
      <c r="BE32" s="66"/>
      <c r="BF32" s="66"/>
      <c r="BG32" s="202"/>
      <c r="BH32" s="202"/>
      <c r="BI32" s="202"/>
      <c r="BJ32" s="202"/>
      <c r="BK32" s="65"/>
      <c r="BL32" s="65"/>
      <c r="BM32" s="65"/>
    </row>
    <row r="33" spans="1:65" ht="15.75" thickBot="1">
      <c r="A33" s="31"/>
      <c r="B33" s="31"/>
      <c r="C33" s="65"/>
      <c r="D33" s="65"/>
      <c r="E33" s="31"/>
      <c r="F33" s="65"/>
      <c r="G33" s="65"/>
      <c r="H33" s="65"/>
      <c r="I33" s="35"/>
      <c r="J33" s="202"/>
      <c r="K33" s="202"/>
      <c r="L33" s="202"/>
      <c r="M33" s="202"/>
      <c r="N33" s="202"/>
      <c r="O33" s="202"/>
      <c r="P33" s="202"/>
      <c r="Q33" s="64"/>
      <c r="R33" s="202"/>
      <c r="S33" s="202"/>
      <c r="T33" s="202"/>
      <c r="U33" s="202"/>
      <c r="V33" s="202"/>
      <c r="W33" s="202"/>
      <c r="X33" s="202"/>
      <c r="Y33" s="65"/>
      <c r="Z33" s="202"/>
      <c r="AA33" s="202"/>
      <c r="AB33" s="202"/>
      <c r="AC33" s="202"/>
      <c r="AD33" s="202"/>
      <c r="AE33" s="202"/>
      <c r="AF33" s="202"/>
      <c r="AG33" s="64"/>
      <c r="AH33" s="202"/>
      <c r="AI33" s="202"/>
      <c r="AJ33" s="202"/>
      <c r="AK33" s="202"/>
      <c r="AL33" s="202"/>
      <c r="AM33" s="202"/>
      <c r="AN33" s="202"/>
      <c r="AO33" s="64"/>
      <c r="AP33" s="202"/>
      <c r="AQ33" s="202"/>
      <c r="AR33" s="202"/>
      <c r="AS33" s="202"/>
      <c r="AT33" s="202"/>
      <c r="AU33" s="202"/>
      <c r="AV33" s="202"/>
      <c r="AW33" s="64"/>
      <c r="AX33" s="202"/>
      <c r="AY33" s="202"/>
      <c r="AZ33" s="202"/>
      <c r="BA33" s="202"/>
      <c r="BB33" s="202"/>
      <c r="BC33" s="202"/>
      <c r="BD33" s="202"/>
      <c r="BE33" s="66"/>
      <c r="BF33" s="66"/>
      <c r="BG33" s="202"/>
      <c r="BH33" s="202"/>
      <c r="BI33" s="202"/>
      <c r="BJ33" s="202"/>
      <c r="BK33" s="65"/>
      <c r="BL33" s="65"/>
      <c r="BM33" s="65"/>
    </row>
    <row r="34" spans="1:65">
      <c r="A34" s="31"/>
      <c r="B34" s="31"/>
      <c r="C34" s="203" t="s">
        <v>136</v>
      </c>
      <c r="D34" s="204"/>
      <c r="E34" s="204"/>
      <c r="F34" s="204"/>
      <c r="G34" s="205"/>
      <c r="H34" s="68"/>
      <c r="I34" s="68"/>
      <c r="J34" s="68"/>
      <c r="K34" s="35"/>
      <c r="L34" s="213"/>
      <c r="M34" s="214"/>
      <c r="N34" s="215"/>
      <c r="O34" s="68"/>
      <c r="P34" s="68"/>
      <c r="Q34" s="68"/>
      <c r="R34" s="68"/>
      <c r="S34" s="69"/>
      <c r="T34" s="232">
        <v>0</v>
      </c>
      <c r="U34" s="233"/>
      <c r="V34" s="234"/>
      <c r="W34" s="68"/>
      <c r="X34" s="68"/>
      <c r="Y34" s="68"/>
      <c r="Z34" s="68"/>
      <c r="AA34" s="68"/>
      <c r="AB34" s="232">
        <v>8</v>
      </c>
      <c r="AC34" s="233"/>
      <c r="AD34" s="234"/>
      <c r="AE34" s="68"/>
      <c r="AF34" s="68"/>
      <c r="AG34" s="68"/>
      <c r="AH34" s="68"/>
      <c r="AI34" s="68"/>
      <c r="AJ34" s="232" t="s">
        <v>148</v>
      </c>
      <c r="AK34" s="233"/>
      <c r="AL34" s="234"/>
      <c r="AM34" s="35"/>
      <c r="AN34" s="68"/>
      <c r="AO34" s="68"/>
      <c r="AP34" s="68"/>
      <c r="AQ34" s="68"/>
      <c r="AR34" s="232" t="s">
        <v>149</v>
      </c>
      <c r="AS34" s="233"/>
      <c r="AT34" s="234"/>
      <c r="AU34" s="68"/>
      <c r="AV34" s="68"/>
      <c r="AW34" s="68"/>
      <c r="AX34" s="68"/>
      <c r="AY34" s="68"/>
      <c r="AZ34" s="232" t="s">
        <v>140</v>
      </c>
      <c r="BA34" s="233"/>
      <c r="BB34" s="234"/>
      <c r="BC34" s="68"/>
      <c r="BD34" s="68"/>
      <c r="BE34" s="68"/>
      <c r="BF34" s="64"/>
      <c r="BG34" s="64"/>
      <c r="BH34" s="222" t="s">
        <v>139</v>
      </c>
      <c r="BI34" s="223"/>
      <c r="BJ34" s="224"/>
      <c r="BK34" s="70"/>
      <c r="BL34" s="102"/>
      <c r="BM34" s="102"/>
    </row>
    <row r="35" spans="1:65">
      <c r="A35" s="31"/>
      <c r="B35" s="31"/>
      <c r="C35" s="206"/>
      <c r="D35" s="207"/>
      <c r="E35" s="207"/>
      <c r="F35" s="207"/>
      <c r="G35" s="208"/>
      <c r="H35" s="31"/>
      <c r="I35" s="31"/>
      <c r="J35" s="31"/>
      <c r="K35" s="31"/>
      <c r="L35" s="216"/>
      <c r="M35" s="217"/>
      <c r="N35" s="218"/>
      <c r="O35" s="31"/>
      <c r="P35" s="31"/>
      <c r="Q35" s="35"/>
      <c r="R35" s="35"/>
      <c r="S35" s="31"/>
      <c r="T35" s="235"/>
      <c r="U35" s="236"/>
      <c r="V35" s="237"/>
      <c r="W35" s="31"/>
      <c r="X35" s="31"/>
      <c r="Y35" s="31"/>
      <c r="Z35" s="31"/>
      <c r="AA35" s="31"/>
      <c r="AB35" s="235"/>
      <c r="AC35" s="236"/>
      <c r="AD35" s="237"/>
      <c r="AE35" s="31"/>
      <c r="AF35" s="31"/>
      <c r="AG35" s="31"/>
      <c r="AH35" s="31"/>
      <c r="AI35" s="31"/>
      <c r="AJ35" s="235"/>
      <c r="AK35" s="236"/>
      <c r="AL35" s="237"/>
      <c r="AM35" s="31"/>
      <c r="AN35" s="31"/>
      <c r="AO35" s="31"/>
      <c r="AP35" s="31"/>
      <c r="AQ35" s="31"/>
      <c r="AR35" s="235"/>
      <c r="AS35" s="236"/>
      <c r="AT35" s="237"/>
      <c r="AU35" s="31"/>
      <c r="AV35" s="31"/>
      <c r="AW35" s="31"/>
      <c r="AX35" s="31"/>
      <c r="AY35" s="31"/>
      <c r="AZ35" s="235"/>
      <c r="BA35" s="236"/>
      <c r="BB35" s="237"/>
      <c r="BC35" s="31"/>
      <c r="BD35" s="31"/>
      <c r="BE35" s="31"/>
      <c r="BF35" s="31"/>
      <c r="BG35" s="31"/>
      <c r="BH35" s="225"/>
      <c r="BI35" s="226"/>
      <c r="BJ35" s="227"/>
      <c r="BK35" s="70"/>
      <c r="BL35" s="102"/>
      <c r="BM35" s="102"/>
    </row>
    <row r="36" spans="1:65" ht="15.75" thickBot="1">
      <c r="A36" s="31"/>
      <c r="B36" s="31"/>
      <c r="C36" s="209"/>
      <c r="D36" s="210"/>
      <c r="E36" s="210"/>
      <c r="F36" s="210"/>
      <c r="G36" s="211"/>
      <c r="H36" s="31"/>
      <c r="I36" s="31"/>
      <c r="J36" s="31"/>
      <c r="K36" s="31"/>
      <c r="L36" s="219"/>
      <c r="M36" s="220"/>
      <c r="N36" s="221"/>
      <c r="O36" s="31"/>
      <c r="P36" s="31"/>
      <c r="Q36" s="35"/>
      <c r="R36" s="35"/>
      <c r="S36" s="31"/>
      <c r="T36" s="238"/>
      <c r="U36" s="239"/>
      <c r="V36" s="240"/>
      <c r="W36" s="31"/>
      <c r="X36" s="31"/>
      <c r="Y36" s="31"/>
      <c r="Z36" s="31"/>
      <c r="AA36" s="31"/>
      <c r="AB36" s="238"/>
      <c r="AC36" s="239"/>
      <c r="AD36" s="240"/>
      <c r="AE36" s="31"/>
      <c r="AF36" s="31"/>
      <c r="AG36" s="31"/>
      <c r="AH36" s="31"/>
      <c r="AI36" s="31"/>
      <c r="AJ36" s="238"/>
      <c r="AK36" s="239"/>
      <c r="AL36" s="240"/>
      <c r="AM36" s="31"/>
      <c r="AN36" s="31"/>
      <c r="AO36" s="31"/>
      <c r="AP36" s="31"/>
      <c r="AQ36" s="31"/>
      <c r="AR36" s="238"/>
      <c r="AS36" s="239"/>
      <c r="AT36" s="240"/>
      <c r="AU36" s="31"/>
      <c r="AV36" s="31"/>
      <c r="AW36" s="31"/>
      <c r="AX36" s="31"/>
      <c r="AY36" s="31"/>
      <c r="AZ36" s="238"/>
      <c r="BA36" s="239"/>
      <c r="BB36" s="240"/>
      <c r="BC36" s="31"/>
      <c r="BD36" s="31"/>
      <c r="BE36" s="31"/>
      <c r="BF36" s="31"/>
      <c r="BG36" s="31"/>
      <c r="BH36" s="228"/>
      <c r="BI36" s="229"/>
      <c r="BJ36" s="230"/>
      <c r="BK36" s="70"/>
      <c r="BL36" s="102"/>
      <c r="BM36" s="102"/>
    </row>
  </sheetData>
  <mergeCells count="83">
    <mergeCell ref="A2:T2"/>
    <mergeCell ref="U2:AN2"/>
    <mergeCell ref="AQ2:BF2"/>
    <mergeCell ref="A3:T3"/>
    <mergeCell ref="U3:AN3"/>
    <mergeCell ref="AQ3:BK3"/>
    <mergeCell ref="U11:BA11"/>
    <mergeCell ref="A4:T4"/>
    <mergeCell ref="U4:AN4"/>
    <mergeCell ref="AQ4:BH4"/>
    <mergeCell ref="A5:T5"/>
    <mergeCell ref="U5:AN5"/>
    <mergeCell ref="AV5:BJ5"/>
    <mergeCell ref="V8:AZ8"/>
    <mergeCell ref="BE8:BF8"/>
    <mergeCell ref="BH8:BL8"/>
    <mergeCell ref="Q9:BH9"/>
    <mergeCell ref="V10:AZ10"/>
    <mergeCell ref="E8:P8"/>
    <mergeCell ref="BC18:BL18"/>
    <mergeCell ref="A12:R12"/>
    <mergeCell ref="V12:AZ12"/>
    <mergeCell ref="A13:R13"/>
    <mergeCell ref="V13:AZ13"/>
    <mergeCell ref="V14:AZ14"/>
    <mergeCell ref="A15:R15"/>
    <mergeCell ref="V15:AZ15"/>
    <mergeCell ref="AD16:AZ16"/>
    <mergeCell ref="D18:BB18"/>
    <mergeCell ref="W17:AZ17"/>
    <mergeCell ref="AB19:AB22"/>
    <mergeCell ref="A19:B22"/>
    <mergeCell ref="C19:F20"/>
    <mergeCell ref="G19:G22"/>
    <mergeCell ref="H19:J20"/>
    <mergeCell ref="K19:K22"/>
    <mergeCell ref="L19:O20"/>
    <mergeCell ref="P19:S20"/>
    <mergeCell ref="T19:T22"/>
    <mergeCell ref="U19:W20"/>
    <mergeCell ref="X19:X22"/>
    <mergeCell ref="Y19:AA20"/>
    <mergeCell ref="AY19:BB20"/>
    <mergeCell ref="BC19:BC22"/>
    <mergeCell ref="BD19:BD22"/>
    <mergeCell ref="AC19:AF20"/>
    <mergeCell ref="AG19:AG22"/>
    <mergeCell ref="AH19:AJ20"/>
    <mergeCell ref="AK19:AK22"/>
    <mergeCell ref="AL19:AO20"/>
    <mergeCell ref="AP19:AS20"/>
    <mergeCell ref="AR34:AT36"/>
    <mergeCell ref="AZ34:BB36"/>
    <mergeCell ref="BK19:BK22"/>
    <mergeCell ref="BL19:BL22"/>
    <mergeCell ref="A23:B23"/>
    <mergeCell ref="A24:B24"/>
    <mergeCell ref="BB26:BC26"/>
    <mergeCell ref="BE19:BE22"/>
    <mergeCell ref="BF19:BF22"/>
    <mergeCell ref="BG19:BG22"/>
    <mergeCell ref="BH19:BH22"/>
    <mergeCell ref="BI19:BI22"/>
    <mergeCell ref="BJ19:BJ22"/>
    <mergeCell ref="AT19:AT22"/>
    <mergeCell ref="AU19:AW20"/>
    <mergeCell ref="AX19:AX22"/>
    <mergeCell ref="C29:G31"/>
    <mergeCell ref="C34:G36"/>
    <mergeCell ref="C6:R6"/>
    <mergeCell ref="L34:N36"/>
    <mergeCell ref="BH34:BJ36"/>
    <mergeCell ref="BE27:BJ27"/>
    <mergeCell ref="J29:P33"/>
    <mergeCell ref="R29:X33"/>
    <mergeCell ref="Z29:AF33"/>
    <mergeCell ref="AH29:AN33"/>
    <mergeCell ref="AP29:AV33"/>
    <mergeCell ref="AX29:BD33"/>
    <mergeCell ref="BG29:BJ33"/>
    <mergeCell ref="T34:V36"/>
    <mergeCell ref="AB34:AD36"/>
    <mergeCell ref="AJ34:AL3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Васильченко Л.Г.</dc:creator>
  <cp:lastModifiedBy>MetodKab</cp:lastModifiedBy>
  <cp:lastPrinted>2023-05-15T13:59:00Z</cp:lastPrinted>
  <dcterms:created xsi:type="dcterms:W3CDTF">2022-05-29T07:02:09Z</dcterms:created>
  <dcterms:modified xsi:type="dcterms:W3CDTF">2023-06-28T07:50:16Z</dcterms:modified>
</cp:coreProperties>
</file>