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6716034-358C-490E-A153-9DA3207C176F}" xr6:coauthVersionLast="45" xr6:coauthVersionMax="45" xr10:uidLastSave="{00000000-0000-0000-0000-000000000000}"/>
  <bookViews>
    <workbookView xWindow="1080" yWindow="1080" windowWidth="22035" windowHeight="14235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7" i="21" l="1"/>
  <c r="J53" i="21"/>
  <c r="J50" i="21"/>
  <c r="AC37" i="21" l="1"/>
  <c r="V37" i="21"/>
  <c r="L37" i="21"/>
  <c r="W37" i="21"/>
  <c r="X37" i="21"/>
  <c r="Y37" i="21"/>
  <c r="Z37" i="21"/>
  <c r="AB37" i="21"/>
  <c r="AD37" i="21"/>
  <c r="AE37" i="21"/>
  <c r="AF37" i="21"/>
  <c r="AG37" i="21"/>
  <c r="I53" i="21"/>
  <c r="K53" i="21"/>
  <c r="H53" i="21" l="1"/>
  <c r="H19" i="21"/>
  <c r="J12" i="21"/>
  <c r="H12" i="21" s="1"/>
  <c r="AG28" i="21" l="1"/>
  <c r="AC56" i="21"/>
  <c r="U37" i="21"/>
  <c r="T37" i="21"/>
  <c r="S37" i="21"/>
  <c r="R37" i="21"/>
  <c r="Q37" i="21"/>
  <c r="P37" i="21"/>
  <c r="O37" i="21"/>
  <c r="N37" i="21"/>
  <c r="M37" i="21"/>
  <c r="W81" i="21"/>
  <c r="AG81" i="21" l="1"/>
  <c r="J42" i="21"/>
  <c r="J44" i="21"/>
  <c r="AC81" i="21"/>
  <c r="AA81" i="21"/>
  <c r="Y81" i="21"/>
  <c r="J30" i="21"/>
  <c r="J31" i="21"/>
  <c r="J32" i="21"/>
  <c r="J33" i="21"/>
  <c r="I32" i="21"/>
  <c r="J27" i="21"/>
  <c r="J26" i="21"/>
  <c r="U25" i="21"/>
  <c r="T25" i="21"/>
  <c r="S25" i="21"/>
  <c r="R25" i="21"/>
  <c r="P25" i="21"/>
  <c r="M25" i="21"/>
  <c r="L25" i="21"/>
  <c r="K25" i="21"/>
  <c r="I25" i="21"/>
  <c r="U24" i="21"/>
  <c r="T24" i="21"/>
  <c r="S24" i="21"/>
  <c r="R24" i="21"/>
  <c r="P24" i="21"/>
  <c r="M24" i="21"/>
  <c r="L24" i="21"/>
  <c r="K24" i="21"/>
  <c r="I24" i="21"/>
  <c r="J23" i="21"/>
  <c r="H23" i="21" s="1"/>
  <c r="J22" i="21"/>
  <c r="H22" i="21" s="1"/>
  <c r="J21" i="21"/>
  <c r="H21" i="21" s="1"/>
  <c r="U20" i="21"/>
  <c r="T20" i="21"/>
  <c r="S20" i="21"/>
  <c r="R20" i="21"/>
  <c r="L20" i="21"/>
  <c r="K20" i="21"/>
  <c r="J18" i="21"/>
  <c r="H18" i="21" s="1"/>
  <c r="J17" i="21"/>
  <c r="H17" i="21" s="1"/>
  <c r="J16" i="21"/>
  <c r="H16" i="21" s="1"/>
  <c r="J15" i="21"/>
  <c r="H15" i="21" s="1"/>
  <c r="J14" i="21"/>
  <c r="H14" i="21" s="1"/>
  <c r="J13" i="21"/>
  <c r="H13" i="21" s="1"/>
  <c r="U11" i="21"/>
  <c r="T11" i="21"/>
  <c r="S11" i="21"/>
  <c r="R11" i="21"/>
  <c r="Q11" i="21"/>
  <c r="P11" i="21"/>
  <c r="M11" i="21"/>
  <c r="L11" i="21"/>
  <c r="K11" i="21"/>
  <c r="U10" i="21"/>
  <c r="T10" i="21"/>
  <c r="S10" i="21"/>
  <c r="R10" i="21"/>
  <c r="Q10" i="21"/>
  <c r="P10" i="21"/>
  <c r="L10" i="21"/>
  <c r="K10" i="21"/>
  <c r="H20" i="21" l="1"/>
  <c r="H11" i="21"/>
  <c r="H10" i="21" s="1"/>
  <c r="J25" i="21"/>
  <c r="J24" i="21"/>
  <c r="J20" i="21"/>
  <c r="J11" i="21"/>
  <c r="J10" i="21"/>
  <c r="N76" i="21" l="1"/>
  <c r="H76" i="21" s="1"/>
  <c r="O73" i="21"/>
  <c r="H73" i="21" s="1"/>
  <c r="N69" i="21"/>
  <c r="H69" i="21" s="1"/>
  <c r="O65" i="21"/>
  <c r="H65" i="21" s="1"/>
  <c r="H77" i="21"/>
  <c r="H74" i="21"/>
  <c r="H70" i="21"/>
  <c r="H66" i="21"/>
  <c r="I72" i="21"/>
  <c r="I68" i="21"/>
  <c r="J68" i="21"/>
  <c r="I64" i="21"/>
  <c r="I63" i="21"/>
  <c r="I62" i="21"/>
  <c r="I61" i="21"/>
  <c r="I60" i="21"/>
  <c r="I59" i="21"/>
  <c r="H59" i="21" s="1"/>
  <c r="I58" i="21"/>
  <c r="I57" i="21"/>
  <c r="J58" i="21"/>
  <c r="K58" i="21" s="1"/>
  <c r="J59" i="21"/>
  <c r="K59" i="21" s="1"/>
  <c r="J60" i="21"/>
  <c r="K60" i="21" s="1"/>
  <c r="J61" i="21"/>
  <c r="K61" i="21" s="1"/>
  <c r="J62" i="21"/>
  <c r="K62" i="21" s="1"/>
  <c r="J63" i="21"/>
  <c r="K63" i="21" s="1"/>
  <c r="J64" i="21"/>
  <c r="K64" i="21" s="1"/>
  <c r="J57" i="21"/>
  <c r="K57" i="21" s="1"/>
  <c r="I52" i="21"/>
  <c r="I51" i="21"/>
  <c r="I50" i="21"/>
  <c r="I49" i="21"/>
  <c r="I48" i="21"/>
  <c r="I47" i="21"/>
  <c r="I46" i="21"/>
  <c r="I45" i="21"/>
  <c r="I44" i="21"/>
  <c r="I43" i="21"/>
  <c r="I42" i="21"/>
  <c r="H42" i="21" s="1"/>
  <c r="I41" i="21"/>
  <c r="I40" i="21"/>
  <c r="I39" i="21"/>
  <c r="I38" i="21"/>
  <c r="J39" i="21"/>
  <c r="K39" i="21" s="1"/>
  <c r="J40" i="21"/>
  <c r="J41" i="21"/>
  <c r="K41" i="21" s="1"/>
  <c r="K42" i="21"/>
  <c r="J43" i="21"/>
  <c r="K43" i="21" s="1"/>
  <c r="K44" i="21"/>
  <c r="J45" i="21"/>
  <c r="K45" i="21" s="1"/>
  <c r="J46" i="21"/>
  <c r="K46" i="21" s="1"/>
  <c r="J47" i="21"/>
  <c r="K47" i="21" s="1"/>
  <c r="J48" i="21"/>
  <c r="K48" i="21" s="1"/>
  <c r="J49" i="21"/>
  <c r="K49" i="21" s="1"/>
  <c r="K50" i="21"/>
  <c r="J51" i="21"/>
  <c r="K51" i="21" s="1"/>
  <c r="J52" i="21"/>
  <c r="K52" i="21" s="1"/>
  <c r="J38" i="21"/>
  <c r="L34" i="21"/>
  <c r="I36" i="21"/>
  <c r="I35" i="21"/>
  <c r="J36" i="21"/>
  <c r="J35" i="21"/>
  <c r="K35" i="21" s="1"/>
  <c r="I33" i="21"/>
  <c r="I30" i="21"/>
  <c r="I31" i="21"/>
  <c r="I29" i="21"/>
  <c r="K32" i="21"/>
  <c r="K33" i="21"/>
  <c r="K30" i="21"/>
  <c r="K31" i="21"/>
  <c r="J29" i="21"/>
  <c r="K29" i="21" s="1"/>
  <c r="H32" i="21"/>
  <c r="J72" i="21"/>
  <c r="Q75" i="21"/>
  <c r="P75" i="21"/>
  <c r="V75" i="21"/>
  <c r="X75" i="21"/>
  <c r="Y75" i="21"/>
  <c r="Z75" i="21"/>
  <c r="AA75" i="21"/>
  <c r="AB75" i="21"/>
  <c r="AC75" i="21"/>
  <c r="AD75" i="21"/>
  <c r="AE75" i="21"/>
  <c r="AF75" i="21"/>
  <c r="AG75" i="21"/>
  <c r="V71" i="21"/>
  <c r="X71" i="21"/>
  <c r="Y71" i="21"/>
  <c r="Z71" i="21"/>
  <c r="AA71" i="21"/>
  <c r="AB71" i="21"/>
  <c r="AC71" i="21"/>
  <c r="AD71" i="21"/>
  <c r="AE71" i="21"/>
  <c r="AF71" i="21"/>
  <c r="AG71" i="21"/>
  <c r="Q71" i="21"/>
  <c r="P71" i="21"/>
  <c r="Q67" i="21"/>
  <c r="P67" i="21"/>
  <c r="V67" i="21"/>
  <c r="X67" i="21"/>
  <c r="Y67" i="21"/>
  <c r="Z67" i="21"/>
  <c r="AA67" i="21"/>
  <c r="AB67" i="21"/>
  <c r="AC67" i="21"/>
  <c r="AD67" i="21"/>
  <c r="AE67" i="21"/>
  <c r="AF67" i="21"/>
  <c r="AG67" i="21"/>
  <c r="Q56" i="21"/>
  <c r="P56" i="21"/>
  <c r="R56" i="21"/>
  <c r="AF56" i="21"/>
  <c r="AE56" i="21"/>
  <c r="AD56" i="21"/>
  <c r="AB56" i="21"/>
  <c r="AA56" i="21"/>
  <c r="Z56" i="21"/>
  <c r="Y56" i="21"/>
  <c r="X56" i="21"/>
  <c r="W56" i="21"/>
  <c r="V56" i="21"/>
  <c r="AG56" i="21"/>
  <c r="V34" i="21"/>
  <c r="X34" i="21"/>
  <c r="Y34" i="21"/>
  <c r="Z34" i="21"/>
  <c r="AA34" i="21"/>
  <c r="AB34" i="21"/>
  <c r="AC34" i="21"/>
  <c r="AD34" i="21"/>
  <c r="AE34" i="21"/>
  <c r="AF34" i="21"/>
  <c r="AG34" i="21"/>
  <c r="W34" i="21"/>
  <c r="Q34" i="21"/>
  <c r="P34" i="21"/>
  <c r="R34" i="21"/>
  <c r="Q28" i="21"/>
  <c r="P28" i="21"/>
  <c r="R28" i="21"/>
  <c r="V28" i="21"/>
  <c r="X28" i="21"/>
  <c r="Y28" i="21"/>
  <c r="Z28" i="21"/>
  <c r="AA28" i="21"/>
  <c r="AA9" i="21" s="1"/>
  <c r="AB28" i="21"/>
  <c r="AC28" i="21"/>
  <c r="AD28" i="21"/>
  <c r="AE28" i="21"/>
  <c r="AF28" i="21"/>
  <c r="W28" i="21"/>
  <c r="I37" i="21" l="1"/>
  <c r="K38" i="21"/>
  <c r="J37" i="21"/>
  <c r="K40" i="21"/>
  <c r="AG54" i="21"/>
  <c r="AG8" i="21" s="1"/>
  <c r="AG55" i="21"/>
  <c r="H50" i="21"/>
  <c r="AC9" i="21"/>
  <c r="H36" i="21"/>
  <c r="AE9" i="21"/>
  <c r="AE80" i="21" s="1"/>
  <c r="AD9" i="21"/>
  <c r="AB9" i="21"/>
  <c r="Y55" i="21"/>
  <c r="AC55" i="21"/>
  <c r="W9" i="21"/>
  <c r="Z55" i="21"/>
  <c r="AD54" i="21"/>
  <c r="AD8" i="21" s="1"/>
  <c r="H29" i="21"/>
  <c r="H43" i="21"/>
  <c r="H47" i="21"/>
  <c r="H51" i="21"/>
  <c r="H68" i="21"/>
  <c r="AF9" i="21"/>
  <c r="H44" i="21"/>
  <c r="H52" i="21"/>
  <c r="H63" i="21"/>
  <c r="V9" i="21"/>
  <c r="X54" i="21"/>
  <c r="X8" i="21" s="1"/>
  <c r="AB54" i="21"/>
  <c r="AB8" i="21" s="1"/>
  <c r="AF55" i="21"/>
  <c r="AF54" i="21"/>
  <c r="AF8" i="21" s="1"/>
  <c r="AG9" i="21"/>
  <c r="H62" i="21"/>
  <c r="H61" i="21"/>
  <c r="AD55" i="21"/>
  <c r="H60" i="21"/>
  <c r="AB55" i="21"/>
  <c r="H45" i="21"/>
  <c r="H64" i="21"/>
  <c r="H58" i="21"/>
  <c r="I56" i="21"/>
  <c r="Z54" i="21"/>
  <c r="Z8" i="21" s="1"/>
  <c r="Z9" i="21"/>
  <c r="H49" i="21"/>
  <c r="H48" i="21"/>
  <c r="H46" i="21"/>
  <c r="H40" i="21"/>
  <c r="K36" i="21"/>
  <c r="H33" i="21"/>
  <c r="Y9" i="21"/>
  <c r="X9" i="21"/>
  <c r="H41" i="21"/>
  <c r="H39" i="21"/>
  <c r="H38" i="21"/>
  <c r="H35" i="21"/>
  <c r="H31" i="21"/>
  <c r="H30" i="21"/>
  <c r="Y54" i="21"/>
  <c r="Y8" i="21" s="1"/>
  <c r="V54" i="21"/>
  <c r="V8" i="21" s="1"/>
  <c r="I34" i="21"/>
  <c r="X55" i="21"/>
  <c r="AC54" i="21"/>
  <c r="AC8" i="21" s="1"/>
  <c r="I28" i="21"/>
  <c r="H57" i="21"/>
  <c r="H56" i="21" s="1"/>
  <c r="H72" i="21"/>
  <c r="Q54" i="21"/>
  <c r="Q8" i="21" s="1"/>
  <c r="P55" i="21"/>
  <c r="Q55" i="21"/>
  <c r="P54" i="21"/>
  <c r="P8" i="21" s="1"/>
  <c r="AE54" i="21"/>
  <c r="AE8" i="21" s="1"/>
  <c r="AA54" i="21"/>
  <c r="AA8" i="21" s="1"/>
  <c r="AE55" i="21"/>
  <c r="AA55" i="21"/>
  <c r="V55" i="21"/>
  <c r="K37" i="21" l="1"/>
  <c r="H37" i="21"/>
  <c r="H28" i="21"/>
  <c r="U28" i="21"/>
  <c r="T28" i="21"/>
  <c r="S28" i="21"/>
  <c r="O28" i="21"/>
  <c r="N28" i="21"/>
  <c r="M28" i="21"/>
  <c r="L28" i="21"/>
  <c r="L56" i="21"/>
  <c r="M56" i="21"/>
  <c r="N56" i="21"/>
  <c r="S56" i="21"/>
  <c r="T56" i="21"/>
  <c r="U56" i="21"/>
  <c r="I67" i="21"/>
  <c r="L67" i="21"/>
  <c r="M67" i="21"/>
  <c r="O67" i="21"/>
  <c r="R67" i="21"/>
  <c r="S67" i="21"/>
  <c r="T67" i="21"/>
  <c r="U67" i="21"/>
  <c r="W67" i="21"/>
  <c r="I75" i="21"/>
  <c r="J75" i="21"/>
  <c r="K75" i="21"/>
  <c r="L75" i="21"/>
  <c r="M75" i="21"/>
  <c r="O75" i="21"/>
  <c r="R75" i="21"/>
  <c r="S75" i="21"/>
  <c r="T75" i="21"/>
  <c r="U75" i="21"/>
  <c r="W75" i="21"/>
  <c r="Y83" i="21"/>
  <c r="AA83" i="21"/>
  <c r="AC83" i="21"/>
  <c r="AE83" i="21"/>
  <c r="AG83" i="21"/>
  <c r="W83" i="21"/>
  <c r="W82" i="21"/>
  <c r="AA82" i="21"/>
  <c r="AC82" i="21"/>
  <c r="AE82" i="21"/>
  <c r="AG82" i="21"/>
  <c r="Y82" i="21"/>
  <c r="U34" i="21"/>
  <c r="T34" i="21"/>
  <c r="M34" i="21"/>
  <c r="N34" i="21"/>
  <c r="O34" i="21"/>
  <c r="S34" i="21"/>
  <c r="I9" i="21" l="1"/>
  <c r="N75" i="21"/>
  <c r="N67" i="21" l="1"/>
  <c r="N8" i="21"/>
  <c r="O56" i="21"/>
  <c r="O8" i="21"/>
  <c r="H75" i="21" l="1"/>
  <c r="S71" i="21" l="1"/>
  <c r="R71" i="21"/>
  <c r="R55" i="21" s="1"/>
  <c r="N71" i="21"/>
  <c r="M71" i="21"/>
  <c r="L71" i="21"/>
  <c r="I71" i="21"/>
  <c r="U71" i="21"/>
  <c r="W71" i="21"/>
  <c r="T71" i="21"/>
  <c r="J71" i="21"/>
  <c r="B33" i="19"/>
  <c r="D33" i="19" s="1"/>
  <c r="T54" i="21" l="1"/>
  <c r="T55" i="21"/>
  <c r="U54" i="21"/>
  <c r="U55" i="21"/>
  <c r="W54" i="21"/>
  <c r="W8" i="21" s="1"/>
  <c r="W55" i="21"/>
  <c r="I54" i="21"/>
  <c r="I8" i="21" s="1"/>
  <c r="I55" i="21"/>
  <c r="R54" i="21"/>
  <c r="R8" i="21" s="1"/>
  <c r="M54" i="21"/>
  <c r="M55" i="21"/>
  <c r="N54" i="21"/>
  <c r="N55" i="21"/>
  <c r="L54" i="21"/>
  <c r="L55" i="21"/>
  <c r="S55" i="21"/>
  <c r="S54" i="21"/>
  <c r="L9" i="21"/>
  <c r="U9" i="21"/>
  <c r="T9" i="21"/>
  <c r="M9" i="21"/>
  <c r="T80" i="21" l="1"/>
  <c r="U80" i="21"/>
  <c r="S36" i="19" l="1"/>
  <c r="J67" i="21" l="1"/>
  <c r="J34" i="21"/>
  <c r="J28" i="21"/>
  <c r="J9" i="21" s="1"/>
  <c r="K56" i="21" l="1"/>
  <c r="J56" i="21"/>
  <c r="J54" i="21" s="1"/>
  <c r="O71" i="21"/>
  <c r="H67" i="21"/>
  <c r="K72" i="21"/>
  <c r="K71" i="21" s="1"/>
  <c r="K34" i="21"/>
  <c r="H34" i="21"/>
  <c r="K68" i="21"/>
  <c r="K67" i="21" s="1"/>
  <c r="J55" i="21" l="1"/>
  <c r="K28" i="21"/>
  <c r="K54" i="21"/>
  <c r="K55" i="21"/>
  <c r="O55" i="21"/>
  <c r="O54" i="21"/>
  <c r="H9" i="21"/>
  <c r="H71" i="21"/>
  <c r="H54" i="21" s="1"/>
  <c r="H8" i="21" s="1"/>
  <c r="AG84" i="21"/>
  <c r="BC36" i="19"/>
  <c r="AW36" i="19"/>
  <c r="AP36" i="19"/>
  <c r="AI36" i="19"/>
  <c r="AB36" i="19"/>
  <c r="B34" i="19"/>
  <c r="B35" i="19"/>
  <c r="D35" i="19" s="1"/>
  <c r="B32" i="19"/>
  <c r="BF32" i="19" s="1"/>
  <c r="P33" i="19"/>
  <c r="P34" i="19"/>
  <c r="P35" i="19"/>
  <c r="J33" i="19"/>
  <c r="J34" i="19"/>
  <c r="J35" i="19"/>
  <c r="P32" i="19"/>
  <c r="J32" i="19"/>
  <c r="K9" i="21" l="1"/>
  <c r="Y80" i="21"/>
  <c r="AC80" i="21"/>
  <c r="AG80" i="21"/>
  <c r="W80" i="21"/>
  <c r="H55" i="21"/>
  <c r="AA80" i="21"/>
  <c r="K8" i="21"/>
  <c r="BF34" i="19"/>
  <c r="D34" i="19"/>
  <c r="T8" i="21"/>
  <c r="M8" i="21"/>
  <c r="U8" i="21"/>
  <c r="S8" i="21"/>
  <c r="L8" i="21"/>
  <c r="J8" i="21"/>
  <c r="D32" i="19"/>
  <c r="BF35" i="19"/>
  <c r="BF33" i="19"/>
  <c r="B36" i="19"/>
  <c r="BF36" i="19" l="1"/>
  <c r="D36" i="19"/>
</calcChain>
</file>

<file path=xl/sharedStrings.xml><?xml version="1.0" encoding="utf-8"?>
<sst xmlns="http://schemas.openxmlformats.org/spreadsheetml/2006/main" count="434" uniqueCount="334">
  <si>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</si>
  <si>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</si>
  <si>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</si>
  <si>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</si>
  <si>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</si>
  <si>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</si>
  <si>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</si>
  <si>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</si>
  <si>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</si>
  <si>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</si>
  <si>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</si>
  <si>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</si>
  <si>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</si>
  <si>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</si>
  <si>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</si>
  <si>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</si>
  <si>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</si>
  <si>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</si>
  <si>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</si>
  <si>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</si>
  <si>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</si>
  <si>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</si>
  <si>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</si>
  <si>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</si>
  <si>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</si>
  <si>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</si>
  <si>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</si>
  <si>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</si>
  <si>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</si>
  <si>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</si>
  <si>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</si>
  <si>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</si>
  <si>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</si>
  <si>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</si>
  <si>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</si>
  <si>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</si>
  <si>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</si>
  <si>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</si>
  <si>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</si>
  <si>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</si>
  <si>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</si>
  <si>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</si>
  <si>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</si>
  <si>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</si>
  <si>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</si>
  <si>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</si>
  <si>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</si>
  <si>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</si>
  <si>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</si>
  <si>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</si>
  <si>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</si>
  <si>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</si>
  <si>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</si>
  <si>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</si>
  <si>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</si>
  <si>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</si>
  <si>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</si>
  <si>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</si>
  <si>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ОГСЭ.00</t>
  </si>
  <si>
    <t>ЕН.00</t>
  </si>
  <si>
    <t>ЕН.0.2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</si>
  <si>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</si>
  <si>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</si>
  <si>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</si>
  <si>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</si>
  <si>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</si>
  <si>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</si>
  <si>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</si>
  <si>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</si>
  <si>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</si>
  <si>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</si>
  <si>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</si>
  <si>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</si>
  <si>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</si>
  <si>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</si>
  <si>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</si>
  <si>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</si>
  <si>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</si>
  <si>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</si>
  <si>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</si>
  <si>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</si>
  <si>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</si>
  <si>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</si>
  <si>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</si>
  <si>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</si>
  <si>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Астрономия</t>
  </si>
  <si>
    <t>ОГСЭ.01</t>
  </si>
  <si>
    <t>ОГСЭ.02</t>
  </si>
  <si>
    <t>ОГСЭ.03</t>
  </si>
  <si>
    <t>ОГСЭ.04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</si>
  <si>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</si>
  <si>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</si>
  <si>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</si>
  <si>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</si>
  <si>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</si>
  <si>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</si>
  <si>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</si>
  <si>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</si>
  <si>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</si>
  <si>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</si>
  <si>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</si>
  <si>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</si>
  <si>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</si>
  <si>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</si>
  <si>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</si>
  <si>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</si>
  <si>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</si>
  <si>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</si>
  <si>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</si>
  <si>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</si>
  <si>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</si>
  <si>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</si>
  <si>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</si>
  <si>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</si>
  <si>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</si>
  <si>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</si>
  <si>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</si>
  <si>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</si>
  <si>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</si>
  <si>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</si>
  <si>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</si>
  <si>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</si>
  <si>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</si>
  <si>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ОП.12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</si>
  <si>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</si>
  <si>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</si>
  <si>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</si>
  <si>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</si>
  <si>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</si>
  <si>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</si>
  <si>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</si>
  <si>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</si>
  <si>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</si>
  <si>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</si>
  <si>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</si>
  <si>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</si>
  <si>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</si>
  <si>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</si>
  <si>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</si>
  <si>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</si>
  <si>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</si>
  <si>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</si>
  <si>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</si>
  <si>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</si>
  <si>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</si>
  <si>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</si>
  <si>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</si>
  <si>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</si>
  <si>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</si>
  <si>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</si>
  <si>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</si>
  <si>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</si>
  <si>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</si>
  <si>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</si>
  <si>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</si>
  <si>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</si>
  <si>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</si>
  <si>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</si>
  <si>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</si>
  <si>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</si>
  <si>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</si>
  <si>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</si>
  <si>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</si>
  <si>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</si>
  <si>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</si>
  <si>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</si>
  <si>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</si>
  <si>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</si>
  <si>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</si>
  <si>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</si>
  <si>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</si>
  <si>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</si>
  <si>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</si>
  <si>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</si>
  <si>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</si>
  <si>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</si>
  <si>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</si>
  <si>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</si>
  <si>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</si>
  <si>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</si>
  <si>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</si>
  <si>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</si>
  <si>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</si>
  <si>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</si>
  <si>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</si>
  <si>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</si>
  <si>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</si>
  <si>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</si>
  <si>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</si>
  <si>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</si>
  <si>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</si>
  <si>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</si>
  <si>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</si>
  <si>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</si>
  <si>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</si>
  <si>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</si>
  <si>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</si>
  <si>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</si>
  <si>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</si>
  <si>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</si>
  <si>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</si>
  <si>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</si>
  <si>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</si>
  <si>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</si>
  <si>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</si>
  <si>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</si>
  <si>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Промежуточная аттестация Консультации</t>
  </si>
  <si>
    <t>ЕН.0.1</t>
  </si>
  <si>
    <t>3,5,7</t>
  </si>
  <si>
    <t>Дифференцированных зачетов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</si>
  <si>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</si>
  <si>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</si>
  <si>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</si>
  <si>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 xml:space="preserve">Общий гуманитарный и социально-экономический цикл </t>
  </si>
  <si>
    <t xml:space="preserve">Математический и общий естественнонаучный цикл </t>
  </si>
  <si>
    <t>Общепрофессиональный цикл</t>
  </si>
  <si>
    <t>Профессиональный цикл</t>
  </si>
  <si>
    <t>4,6,8</t>
  </si>
  <si>
    <t>Инженерная графика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</si>
  <si>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</si>
  <si>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</si>
  <si>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</si>
  <si>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</si>
  <si>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</si>
  <si>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</si>
  <si>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</si>
  <si>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</si>
  <si>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</si>
  <si>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</si>
  <si>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</si>
  <si>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</si>
  <si>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</si>
  <si>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</si>
  <si>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</si>
  <si>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</si>
  <si>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</si>
  <si>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</si>
  <si>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</si>
  <si>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</si>
  <si>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</si>
  <si>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Психология общения</t>
  </si>
  <si>
    <t>ОГСЭ.05</t>
  </si>
  <si>
    <t>Адаптационная дисциплина ("Социальная адаптация и основы социально-правовых знаний")</t>
  </si>
  <si>
    <t>Способы поиска работы, рекомендации по трудоустройству, планирование карьеры</t>
  </si>
  <si>
    <t>8к</t>
  </si>
  <si>
    <t xml:space="preserve">8 сем.             11/0/2/4/6       недели </t>
  </si>
  <si>
    <t>13.02.11</t>
  </si>
  <si>
    <t>Техническая 
эксплуатация и обслуживание электрического 
и электромеханического оборудования (по
 отраслям)</t>
  </si>
  <si>
    <t>1. Календарный  график учебного процесса 13.02.11 Техническая 
эксплуатация и обслуживание электрического 
и электромеханического оборудования (по
 отраслям)</t>
  </si>
  <si>
    <t>Электротехника</t>
  </si>
  <si>
    <t xml:space="preserve">Метрология, стандартизация и  сертификация </t>
  </si>
  <si>
    <t xml:space="preserve">Техническая механика </t>
  </si>
  <si>
    <t xml:space="preserve">Материаловедение </t>
  </si>
  <si>
    <t>Правовые основы профессиональной деятельности</t>
  </si>
  <si>
    <t>Охрана труда</t>
  </si>
  <si>
    <t xml:space="preserve">Электробезопасность </t>
  </si>
  <si>
    <t>Основы электроники и схемотехники</t>
  </si>
  <si>
    <t>ОП.13</t>
  </si>
  <si>
    <t>Компьютерная графика</t>
  </si>
  <si>
    <t>Микропроцессорные системы</t>
  </si>
  <si>
    <t>ОП.14</t>
  </si>
  <si>
    <t>ОП.15</t>
  </si>
  <si>
    <t xml:space="preserve">Организация простых работ по техническому обслуживанию и ремонту электрического и электромеханического оборудования </t>
  </si>
  <si>
    <t>Электрические машины и аппараты</t>
  </si>
  <si>
    <t xml:space="preserve">Электроснабжение </t>
  </si>
  <si>
    <t>Основы технической эксплуатации и обслуживания электрического и электромеханического оборудования</t>
  </si>
  <si>
    <t>Техническое регулирование и контроль качества электрического и электромеханического оборудования</t>
  </si>
  <si>
    <t>МДК.01.03</t>
  </si>
  <si>
    <t>МДК.01.04</t>
  </si>
  <si>
    <t>МДК.01.05</t>
  </si>
  <si>
    <t>МДК.01.06</t>
  </si>
  <si>
    <t>МДК.01.07</t>
  </si>
  <si>
    <t>МДК.01.08</t>
  </si>
  <si>
    <t>Электрическое и электромеханическое оборудование</t>
  </si>
  <si>
    <t>Эксплуатация кабельных линий</t>
  </si>
  <si>
    <t>Выполнение сервисного обслуживания бытовых машин и приборов</t>
  </si>
  <si>
    <t xml:space="preserve">Типовые технологические процессы обслуживания бытовых машин и приборов </t>
  </si>
  <si>
    <t xml:space="preserve">Организация деятельности производственного подразделения </t>
  </si>
  <si>
    <t>Планирование и организация работы структурного подразделения</t>
  </si>
  <si>
    <t>УП.04</t>
  </si>
  <si>
    <t>Основы предпринимательства, открытие собственного дела</t>
  </si>
  <si>
    <t>Основы автоматики и электрическое освещение</t>
  </si>
  <si>
    <t>Техническое обслуживание и ремонт оборудования релейной защиты</t>
  </si>
  <si>
    <t>3 сем.           16  недель</t>
  </si>
  <si>
    <t>4 сем.       17/6/0  недели</t>
  </si>
  <si>
    <t>5 сем.          14/2/0 недель</t>
  </si>
  <si>
    <t>6 сем.          16/0/8 недели</t>
  </si>
  <si>
    <t>7 сем.             9/0/8     недель</t>
  </si>
  <si>
    <t>_____________________ Ф. В. Бубич</t>
  </si>
  <si>
    <t>Экзамен по модулю</t>
  </si>
  <si>
    <t>ПМ.2.Э</t>
  </si>
  <si>
    <t>ПМ.3.Э</t>
  </si>
  <si>
    <t>ПМ.4.КЭ</t>
  </si>
  <si>
    <t>Квалификационный экзамен</t>
  </si>
  <si>
    <t>самостоятельная работа в рамках экзаменационной сессии</t>
  </si>
  <si>
    <t>консультации</t>
  </si>
  <si>
    <t>экзамен</t>
  </si>
  <si>
    <t>индивидуальный учебный проект*/ курсовая работа (проект)</t>
  </si>
  <si>
    <t xml:space="preserve">индивидуальный учебный проект*/курсовая работа (проект) 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</si>
  <si>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</si>
  <si>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</si>
  <si>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</si>
  <si>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</si>
  <si>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</si>
  <si>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</si>
  <si>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ОУП. 00</t>
  </si>
  <si>
    <t>ОУП. 01</t>
  </si>
  <si>
    <t>ОУП .02</t>
  </si>
  <si>
    <t>ОУП. 03</t>
  </si>
  <si>
    <t>ОУПп. 04</t>
  </si>
  <si>
    <t>ОУП. 05</t>
  </si>
  <si>
    <t>ОУП .06</t>
  </si>
  <si>
    <t>ОУП. 07</t>
  </si>
  <si>
    <t>ОУП. 08</t>
  </si>
  <si>
    <t>ОУП. 09</t>
  </si>
  <si>
    <t>ОУПп.10</t>
  </si>
  <si>
    <t>ОУПп.11</t>
  </si>
  <si>
    <t>ОУП. 12</t>
  </si>
  <si>
    <t>Обязательные учебные предметы (общие)</t>
  </si>
  <si>
    <t>Родная литература</t>
  </si>
  <si>
    <t>Естествознание /Введение в специальность</t>
  </si>
  <si>
    <t>2*</t>
  </si>
  <si>
    <t>26*</t>
  </si>
  <si>
    <t>28*</t>
  </si>
  <si>
    <t>Государственная итоговая аттестация (с 18.05 по 28.06)</t>
  </si>
  <si>
    <t>Обучение по дисциплинам и междисциплинарным курсам, самостоятельная работа</t>
  </si>
  <si>
    <t>Основы финансовой грамотности</t>
  </si>
  <si>
    <t>ОП.16</t>
  </si>
  <si>
    <t>«_____»__________________2022  г.</t>
  </si>
  <si>
    <t>2022</t>
  </si>
  <si>
    <t>4215</t>
  </si>
  <si>
    <t>Освоение одной или нескольких профессий рабочих, должностей служащих</t>
  </si>
  <si>
    <t>УП.02</t>
  </si>
  <si>
    <t>ПМ.1.КЭ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</si>
</sst>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632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8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/>
    </xf>
    <xf numFmtId="0" fontId="1" fillId="0" borderId="40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5" fillId="4" borderId="26" xfId="0" applyNumberFormat="1" applyFont="1" applyFill="1" applyBorder="1" applyAlignment="1" applyProtection="1">
      <alignment horizontal="left" vertical="center"/>
    </xf>
    <xf numFmtId="0" fontId="5" fillId="4" borderId="31" xfId="0" applyNumberFormat="1" applyFont="1" applyFill="1" applyBorder="1" applyAlignment="1" applyProtection="1">
      <alignment horizontal="left" vertical="top"/>
    </xf>
    <xf numFmtId="0" fontId="5" fillId="4" borderId="40" xfId="0" applyNumberFormat="1" applyFont="1" applyFill="1" applyBorder="1" applyAlignment="1" applyProtection="1">
      <alignment horizontal="center" vertical="top"/>
    </xf>
    <xf numFmtId="0" fontId="5" fillId="4" borderId="2" xfId="0" applyNumberFormat="1" applyFont="1" applyFill="1" applyBorder="1" applyAlignment="1" applyProtection="1">
      <alignment horizontal="center" vertical="center"/>
    </xf>
    <xf numFmtId="3" fontId="5" fillId="4" borderId="41" xfId="0" applyNumberFormat="1" applyFont="1" applyFill="1" applyBorder="1" applyAlignment="1" applyProtection="1">
      <alignment horizontal="center" vertical="center"/>
    </xf>
    <xf numFmtId="164" fontId="5" fillId="4" borderId="40" xfId="0" applyNumberFormat="1" applyFont="1" applyFill="1" applyBorder="1" applyAlignment="1" applyProtection="1">
      <alignment horizontal="center" vertical="center"/>
    </xf>
    <xf numFmtId="0" fontId="6" fillId="4" borderId="33" xfId="0" applyNumberFormat="1" applyFont="1" applyFill="1" applyBorder="1" applyAlignment="1" applyProtection="1">
      <alignment horizontal="left" vertical="top"/>
    </xf>
    <xf numFmtId="0" fontId="5" fillId="4" borderId="13" xfId="0" applyNumberFormat="1" applyFont="1" applyFill="1" applyBorder="1" applyAlignment="1" applyProtection="1">
      <alignment horizontal="center" vertical="center"/>
    </xf>
    <xf numFmtId="0" fontId="6" fillId="4" borderId="13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6" fillId="4" borderId="39" xfId="0" applyNumberFormat="1" applyFont="1" applyFill="1" applyBorder="1" applyAlignment="1" applyProtection="1">
      <alignment horizontal="center" vertical="center"/>
    </xf>
    <xf numFmtId="0" fontId="6" fillId="4" borderId="36" xfId="0" applyNumberFormat="1" applyFont="1" applyFill="1" applyBorder="1" applyAlignment="1" applyProtection="1">
      <alignment horizontal="left" vertical="top"/>
    </xf>
    <xf numFmtId="0" fontId="6" fillId="4" borderId="1" xfId="0" applyNumberFormat="1" applyFont="1" applyFill="1" applyBorder="1" applyAlignment="1" applyProtection="1">
      <alignment horizontal="center" vertical="center"/>
    </xf>
    <xf numFmtId="164" fontId="33" fillId="4" borderId="14" xfId="3" applyNumberFormat="1" applyFont="1" applyFill="1" applyBorder="1" applyAlignment="1" applyProtection="1">
      <alignment horizontal="center" vertical="center"/>
      <protection locked="0"/>
    </xf>
    <xf numFmtId="0" fontId="6" fillId="4" borderId="36" xfId="0" applyNumberFormat="1" applyFont="1" applyFill="1" applyBorder="1" applyAlignment="1" applyProtection="1">
      <alignment horizontal="left" vertical="top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36" xfId="0" applyNumberFormat="1" applyFont="1" applyFill="1" applyBorder="1" applyAlignment="1" applyProtection="1">
      <alignment horizontal="left" vertical="center" wrapText="1"/>
    </xf>
    <xf numFmtId="164" fontId="33" fillId="5" borderId="14" xfId="3" applyNumberFormat="1" applyFont="1" applyFill="1" applyBorder="1" applyAlignment="1" applyProtection="1">
      <alignment horizontal="center" vertical="center"/>
      <protection locked="0"/>
    </xf>
    <xf numFmtId="0" fontId="5" fillId="4" borderId="31" xfId="0" applyNumberFormat="1" applyFont="1" applyFill="1" applyBorder="1" applyAlignment="1" applyProtection="1">
      <alignment horizontal="left" vertical="top" wrapText="1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4" fillId="0" borderId="0" xfId="0" applyFont="1" applyAlignment="1">
      <alignment horizontal="center"/>
    </xf>
    <xf numFmtId="0" fontId="35" fillId="0" borderId="0" xfId="3" applyFont="1"/>
    <xf numFmtId="0" fontId="36" fillId="0" borderId="0" xfId="3" applyFont="1"/>
    <xf numFmtId="0" fontId="36" fillId="0" borderId="0" xfId="0" applyFont="1" applyAlignment="1">
      <alignment horizontal="center"/>
    </xf>
    <xf numFmtId="0" fontId="36" fillId="0" borderId="0" xfId="0" applyFont="1"/>
    <xf numFmtId="0" fontId="18" fillId="0" borderId="0" xfId="0" applyFont="1"/>
    <xf numFmtId="0" fontId="37" fillId="0" borderId="0" xfId="0" applyFont="1"/>
    <xf numFmtId="0" fontId="7" fillId="0" borderId="0" xfId="0" applyFont="1"/>
    <xf numFmtId="0" fontId="33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9" fillId="0" borderId="0" xfId="3" applyFont="1"/>
    <xf numFmtId="0" fontId="41" fillId="0" borderId="0" xfId="3" applyFont="1"/>
    <xf numFmtId="0" fontId="41" fillId="2" borderId="0" xfId="3" applyFont="1" applyFill="1" applyBorder="1" applyAlignment="1" applyProtection="1">
      <alignment horizontal="left" vertical="center"/>
      <protection locked="0"/>
    </xf>
    <xf numFmtId="0" fontId="34" fillId="0" borderId="0" xfId="3" applyFont="1"/>
    <xf numFmtId="0" fontId="36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/>
    </xf>
    <xf numFmtId="0" fontId="6" fillId="4" borderId="30" xfId="0" applyNumberFormat="1" applyFont="1" applyFill="1" applyBorder="1" applyAlignment="1" applyProtection="1">
      <alignment horizontal="center" vertical="center"/>
    </xf>
    <xf numFmtId="0" fontId="6" fillId="4" borderId="48" xfId="0" applyNumberFormat="1" applyFont="1" applyFill="1" applyBorder="1" applyAlignment="1" applyProtection="1">
      <alignment horizontal="center" vertical="center"/>
    </xf>
    <xf numFmtId="0" fontId="30" fillId="4" borderId="36" xfId="0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5" xfId="0" applyNumberFormat="1" applyFont="1" applyFill="1" applyBorder="1" applyAlignment="1" applyProtection="1">
      <alignment horizontal="center" vertical="center"/>
    </xf>
    <xf numFmtId="0" fontId="30" fillId="4" borderId="30" xfId="0" applyFont="1" applyFill="1" applyBorder="1"/>
    <xf numFmtId="0" fontId="30" fillId="4" borderId="0" xfId="0" applyFont="1" applyFill="1" applyBorder="1"/>
    <xf numFmtId="0" fontId="26" fillId="4" borderId="17" xfId="0" applyNumberFormat="1" applyFont="1" applyFill="1" applyBorder="1" applyAlignment="1" applyProtection="1">
      <alignment horizontal="center" textRotation="90" wrapText="1"/>
    </xf>
    <xf numFmtId="0" fontId="26" fillId="4" borderId="1" xfId="0" applyNumberFormat="1" applyFont="1" applyFill="1" applyBorder="1" applyAlignment="1" applyProtection="1">
      <alignment horizontal="center" textRotation="90" wrapText="1"/>
    </xf>
    <xf numFmtId="0" fontId="26" fillId="4" borderId="15" xfId="0" applyNumberFormat="1" applyFont="1" applyFill="1" applyBorder="1" applyAlignment="1" applyProtection="1">
      <alignment horizontal="center" textRotation="90" wrapText="1"/>
    </xf>
    <xf numFmtId="0" fontId="26" fillId="4" borderId="19" xfId="0" applyNumberFormat="1" applyFont="1" applyFill="1" applyBorder="1" applyAlignment="1" applyProtection="1">
      <alignment horizontal="center" textRotation="90" wrapText="1"/>
    </xf>
    <xf numFmtId="0" fontId="15" fillId="4" borderId="14" xfId="0" applyNumberFormat="1" applyFont="1" applyFill="1" applyBorder="1" applyAlignment="1" applyProtection="1">
      <alignment horizontal="center" vertical="center" wrapText="1"/>
    </xf>
    <xf numFmtId="0" fontId="15" fillId="4" borderId="17" xfId="0" applyNumberFormat="1" applyFont="1" applyFill="1" applyBorder="1" applyAlignment="1" applyProtection="1">
      <alignment horizontal="center" vertical="center" wrapText="1"/>
    </xf>
    <xf numFmtId="0" fontId="15" fillId="4" borderId="16" xfId="0" applyNumberFormat="1" applyFont="1" applyFill="1" applyBorder="1" applyAlignment="1" applyProtection="1">
      <alignment horizontal="center" vertical="center" wrapText="1"/>
    </xf>
    <xf numFmtId="0" fontId="15" fillId="4" borderId="29" xfId="0" applyNumberFormat="1" applyFont="1" applyFill="1" applyBorder="1" applyAlignment="1" applyProtection="1">
      <alignment horizontal="center" vertical="center"/>
    </xf>
    <xf numFmtId="0" fontId="15" fillId="4" borderId="5" xfId="0" applyNumberFormat="1" applyFont="1" applyFill="1" applyBorder="1" applyAlignment="1" applyProtection="1">
      <alignment horizontal="left" vertical="center"/>
    </xf>
    <xf numFmtId="0" fontId="26" fillId="4" borderId="28" xfId="0" applyNumberFormat="1" applyFont="1" applyFill="1" applyBorder="1" applyAlignment="1" applyProtection="1">
      <alignment horizontal="center" vertical="center"/>
    </xf>
    <xf numFmtId="0" fontId="15" fillId="4" borderId="30" xfId="0" applyNumberFormat="1" applyFont="1" applyFill="1" applyBorder="1" applyAlignment="1" applyProtection="1">
      <alignment horizontal="center" vertical="center"/>
    </xf>
    <xf numFmtId="0" fontId="15" fillId="4" borderId="44" xfId="0" applyNumberFormat="1" applyFont="1" applyFill="1" applyBorder="1" applyAlignment="1" applyProtection="1">
      <alignment horizontal="center" vertical="center"/>
    </xf>
    <xf numFmtId="0" fontId="15" fillId="4" borderId="45" xfId="0" applyNumberFormat="1" applyFont="1" applyFill="1" applyBorder="1" applyAlignment="1" applyProtection="1">
      <alignment horizontal="center" vertical="center"/>
    </xf>
    <xf numFmtId="0" fontId="15" fillId="4" borderId="47" xfId="0" applyNumberFormat="1" applyFont="1" applyFill="1" applyBorder="1" applyAlignment="1" applyProtection="1">
      <alignment horizontal="center" vertical="center"/>
    </xf>
    <xf numFmtId="0" fontId="26" fillId="4" borderId="26" xfId="0" applyNumberFormat="1" applyFont="1" applyFill="1" applyBorder="1" applyAlignment="1" applyProtection="1">
      <alignment horizontal="center" vertical="top"/>
    </xf>
    <xf numFmtId="0" fontId="26" fillId="4" borderId="27" xfId="0" applyNumberFormat="1" applyFont="1" applyFill="1" applyBorder="1" applyAlignment="1" applyProtection="1">
      <alignment horizontal="center" vertical="center"/>
    </xf>
    <xf numFmtId="0" fontId="26" fillId="4" borderId="2" xfId="0" applyNumberFormat="1" applyFont="1" applyFill="1" applyBorder="1" applyAlignment="1" applyProtection="1">
      <alignment horizontal="center" vertical="center"/>
    </xf>
    <xf numFmtId="0" fontId="26" fillId="4" borderId="35" xfId="0" applyNumberFormat="1" applyFont="1" applyFill="1" applyBorder="1" applyAlignment="1" applyProtection="1">
      <alignment horizontal="center" vertical="center"/>
    </xf>
    <xf numFmtId="0" fontId="26" fillId="4" borderId="32" xfId="0" applyNumberFormat="1" applyFont="1" applyFill="1" applyBorder="1" applyAlignment="1" applyProtection="1">
      <alignment horizontal="center" vertical="center"/>
    </xf>
    <xf numFmtId="0" fontId="26" fillId="4" borderId="40" xfId="0" applyNumberFormat="1" applyFont="1" applyFill="1" applyBorder="1" applyAlignment="1" applyProtection="1">
      <alignment horizontal="center" vertical="center"/>
    </xf>
    <xf numFmtId="164" fontId="26" fillId="4" borderId="2" xfId="0" applyNumberFormat="1" applyFont="1" applyFill="1" applyBorder="1" applyAlignment="1" applyProtection="1">
      <alignment horizontal="center" vertical="center"/>
    </xf>
    <xf numFmtId="0" fontId="26" fillId="4" borderId="41" xfId="0" applyNumberFormat="1" applyFont="1" applyFill="1" applyBorder="1" applyAlignment="1" applyProtection="1">
      <alignment horizontal="center" vertical="center"/>
    </xf>
    <xf numFmtId="164" fontId="30" fillId="4" borderId="0" xfId="0" applyNumberFormat="1" applyFont="1" applyFill="1" applyBorder="1"/>
    <xf numFmtId="3" fontId="30" fillId="4" borderId="0" xfId="0" applyNumberFormat="1" applyFont="1" applyFill="1" applyBorder="1"/>
    <xf numFmtId="0" fontId="15" fillId="4" borderId="11" xfId="0" applyNumberFormat="1" applyFont="1" applyFill="1" applyBorder="1" applyAlignment="1" applyProtection="1">
      <alignment horizontal="center" vertical="center"/>
    </xf>
    <xf numFmtId="0" fontId="15" fillId="4" borderId="43" xfId="0" applyNumberFormat="1" applyFont="1" applyFill="1" applyBorder="1" applyAlignment="1" applyProtection="1">
      <alignment horizontal="center" vertical="center"/>
    </xf>
    <xf numFmtId="0" fontId="15" fillId="4" borderId="4" xfId="0" applyNumberFormat="1" applyFont="1" applyFill="1" applyBorder="1" applyAlignment="1" applyProtection="1">
      <alignment horizontal="center" vertical="center"/>
    </xf>
    <xf numFmtId="0" fontId="15" fillId="4" borderId="3" xfId="0" applyNumberFormat="1" applyFont="1" applyFill="1" applyBorder="1" applyAlignment="1" applyProtection="1">
      <alignment horizontal="center" vertical="center"/>
    </xf>
    <xf numFmtId="0" fontId="15" fillId="4" borderId="43" xfId="0" applyNumberFormat="1" applyFont="1" applyFill="1" applyBorder="1" applyAlignment="1" applyProtection="1">
      <alignment horizontal="center" vertical="top"/>
    </xf>
    <xf numFmtId="0" fontId="15" fillId="4" borderId="38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top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top"/>
    </xf>
    <xf numFmtId="0" fontId="26" fillId="4" borderId="37" xfId="0" applyNumberFormat="1" applyFont="1" applyFill="1" applyBorder="1" applyAlignment="1" applyProtection="1">
      <alignment horizontal="center" vertical="center"/>
    </xf>
    <xf numFmtId="0" fontId="26" fillId="4" borderId="48" xfId="0" applyNumberFormat="1" applyFont="1" applyFill="1" applyBorder="1" applyAlignment="1" applyProtection="1">
      <alignment horizontal="center" vertical="center"/>
    </xf>
    <xf numFmtId="0" fontId="26" fillId="4" borderId="48" xfId="0" applyNumberFormat="1" applyFont="1" applyFill="1" applyBorder="1" applyAlignment="1" applyProtection="1">
      <alignment horizontal="center" vertical="top"/>
    </xf>
    <xf numFmtId="0" fontId="29" fillId="4" borderId="0" xfId="0" applyFont="1" applyFill="1" applyBorder="1"/>
    <xf numFmtId="0" fontId="32" fillId="4" borderId="0" xfId="0" applyFont="1" applyFill="1" applyBorder="1"/>
    <xf numFmtId="0" fontId="15" fillId="4" borderId="0" xfId="0" applyFont="1" applyFill="1" applyBorder="1"/>
    <xf numFmtId="0" fontId="15" fillId="4" borderId="37" xfId="0" applyNumberFormat="1" applyFont="1" applyFill="1" applyBorder="1" applyAlignment="1" applyProtection="1">
      <alignment horizontal="center" vertical="center"/>
    </xf>
    <xf numFmtId="0" fontId="15" fillId="4" borderId="48" xfId="0" applyNumberFormat="1" applyFont="1" applyFill="1" applyBorder="1" applyAlignment="1" applyProtection="1">
      <alignment horizontal="center" vertical="center"/>
    </xf>
    <xf numFmtId="0" fontId="15" fillId="4" borderId="28" xfId="0" applyNumberFormat="1" applyFont="1" applyFill="1" applyBorder="1" applyAlignment="1" applyProtection="1">
      <alignment horizontal="center" vertical="center"/>
    </xf>
    <xf numFmtId="0" fontId="15" fillId="4" borderId="48" xfId="0" applyNumberFormat="1" applyFont="1" applyFill="1" applyBorder="1" applyAlignment="1" applyProtection="1">
      <alignment horizontal="center" vertical="top"/>
    </xf>
    <xf numFmtId="0" fontId="15" fillId="4" borderId="40" xfId="0" applyNumberFormat="1" applyFont="1" applyFill="1" applyBorder="1" applyAlignment="1" applyProtection="1">
      <alignment horizontal="center" vertical="center"/>
    </xf>
    <xf numFmtId="0" fontId="15" fillId="4" borderId="35" xfId="0" applyNumberFormat="1" applyFont="1" applyFill="1" applyBorder="1" applyAlignment="1" applyProtection="1">
      <alignment horizontal="center" vertical="center"/>
    </xf>
    <xf numFmtId="0" fontId="26" fillId="4" borderId="32" xfId="3" applyNumberFormat="1" applyFont="1" applyFill="1" applyBorder="1" applyAlignment="1" applyProtection="1">
      <alignment horizontal="center" vertical="center"/>
      <protection locked="0"/>
    </xf>
    <xf numFmtId="0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6" fillId="4" borderId="41" xfId="3" applyNumberFormat="1" applyFont="1" applyFill="1" applyBorder="1" applyAlignment="1" applyProtection="1">
      <alignment horizontal="center" vertical="center"/>
      <protection locked="0"/>
    </xf>
    <xf numFmtId="0" fontId="28" fillId="4" borderId="0" xfId="0" applyFont="1" applyFill="1" applyBorder="1"/>
    <xf numFmtId="0" fontId="15" fillId="4" borderId="3" xfId="0" applyFont="1" applyFill="1" applyBorder="1" applyAlignment="1">
      <alignment wrapText="1"/>
    </xf>
    <xf numFmtId="0" fontId="26" fillId="4" borderId="43" xfId="0" applyNumberFormat="1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26" fillId="4" borderId="3" xfId="0" applyNumberFormat="1" applyFont="1" applyFill="1" applyBorder="1" applyAlignment="1" applyProtection="1">
      <alignment horizontal="center" vertical="center"/>
    </xf>
    <xf numFmtId="0" fontId="26" fillId="4" borderId="39" xfId="0" applyNumberFormat="1" applyFont="1" applyFill="1" applyBorder="1" applyAlignment="1" applyProtection="1">
      <alignment horizontal="center" vertical="center"/>
    </xf>
    <xf numFmtId="0" fontId="15" fillId="4" borderId="39" xfId="3" applyNumberFormat="1" applyFont="1" applyFill="1" applyBorder="1" applyAlignment="1" applyProtection="1">
      <alignment horizontal="center" vertical="center"/>
      <protection locked="0"/>
    </xf>
    <xf numFmtId="0" fontId="15" fillId="4" borderId="38" xfId="3" applyNumberFormat="1" applyFont="1" applyFill="1" applyBorder="1" applyAlignment="1" applyProtection="1">
      <alignment horizontal="center" vertical="center"/>
      <protection locked="0"/>
    </xf>
    <xf numFmtId="0" fontId="26" fillId="4" borderId="39" xfId="3" applyNumberFormat="1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>
      <alignment wrapText="1"/>
    </xf>
    <xf numFmtId="0" fontId="26" fillId="4" borderId="1" xfId="0" applyNumberFormat="1" applyFont="1" applyFill="1" applyBorder="1" applyAlignment="1" applyProtection="1">
      <alignment horizontal="center" vertical="center"/>
    </xf>
    <xf numFmtId="0" fontId="26" fillId="4" borderId="16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26" fillId="4" borderId="15" xfId="0" applyNumberFormat="1" applyFont="1" applyFill="1" applyBorder="1" applyAlignment="1" applyProtection="1">
      <alignment horizontal="center" vertical="center"/>
    </xf>
    <xf numFmtId="0" fontId="26" fillId="4" borderId="19" xfId="0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wrapText="1"/>
    </xf>
    <xf numFmtId="0" fontId="15" fillId="4" borderId="5" xfId="0" applyFont="1" applyFill="1" applyBorder="1" applyAlignment="1">
      <alignment horizontal="center" vertical="center" wrapText="1"/>
    </xf>
    <xf numFmtId="0" fontId="27" fillId="4" borderId="29" xfId="0" applyNumberFormat="1" applyFont="1" applyFill="1" applyBorder="1" applyAlignment="1" applyProtection="1">
      <alignment horizontal="center" vertical="center"/>
    </xf>
    <xf numFmtId="0" fontId="27" fillId="4" borderId="48" xfId="0" applyNumberFormat="1" applyFont="1" applyFill="1" applyBorder="1" applyAlignment="1" applyProtection="1">
      <alignment horizontal="center" vertical="center"/>
    </xf>
    <xf numFmtId="0" fontId="27" fillId="4" borderId="30" xfId="0" applyNumberFormat="1" applyFont="1" applyFill="1" applyBorder="1" applyAlignment="1" applyProtection="1">
      <alignment horizontal="center" vertical="center"/>
    </xf>
    <xf numFmtId="0" fontId="27" fillId="4" borderId="26" xfId="0" applyNumberFormat="1" applyFont="1" applyFill="1" applyBorder="1" applyAlignment="1" applyProtection="1">
      <alignment vertical="center" wrapText="1"/>
    </xf>
    <xf numFmtId="0" fontId="26" fillId="4" borderId="40" xfId="3" applyNumberFormat="1" applyFont="1" applyFill="1" applyBorder="1" applyAlignment="1" applyProtection="1">
      <alignment horizontal="center" vertical="center"/>
      <protection locked="0"/>
    </xf>
    <xf numFmtId="0" fontId="26" fillId="4" borderId="2" xfId="3" applyNumberFormat="1" applyFont="1" applyFill="1" applyBorder="1" applyAlignment="1" applyProtection="1">
      <alignment horizontal="center" vertical="center"/>
      <protection locked="0"/>
    </xf>
    <xf numFmtId="0" fontId="15" fillId="4" borderId="3" xfId="0" applyNumberFormat="1" applyFont="1" applyFill="1" applyBorder="1" applyAlignment="1" applyProtection="1">
      <alignment vertical="center" wrapText="1"/>
    </xf>
    <xf numFmtId="0" fontId="15" fillId="4" borderId="13" xfId="0" applyNumberFormat="1" applyFont="1" applyFill="1" applyBorder="1" applyAlignment="1" applyProtection="1">
      <alignment horizontal="center" vertical="center"/>
    </xf>
    <xf numFmtId="0" fontId="15" fillId="4" borderId="20" xfId="0" applyNumberFormat="1" applyFont="1" applyFill="1" applyBorder="1" applyAlignment="1" applyProtection="1">
      <alignment horizontal="center" vertical="center"/>
    </xf>
    <xf numFmtId="0" fontId="30" fillId="4" borderId="53" xfId="0" applyFont="1" applyFill="1" applyBorder="1" applyAlignment="1">
      <alignment horizontal="left" vertical="center" wrapText="1"/>
    </xf>
    <xf numFmtId="0" fontId="15" fillId="4" borderId="9" xfId="0" applyNumberFormat="1" applyFont="1" applyFill="1" applyBorder="1" applyAlignment="1" applyProtection="1">
      <alignment vertical="center" wrapText="1"/>
    </xf>
    <xf numFmtId="0" fontId="15" fillId="4" borderId="8" xfId="0" applyNumberFormat="1" applyFont="1" applyFill="1" applyBorder="1" applyAlignment="1" applyProtection="1">
      <alignment horizontal="center" vertical="center"/>
    </xf>
    <xf numFmtId="0" fontId="15" fillId="4" borderId="9" xfId="0" applyNumberFormat="1" applyFont="1" applyFill="1" applyBorder="1" applyAlignment="1" applyProtection="1">
      <alignment horizontal="center" vertical="center"/>
    </xf>
    <xf numFmtId="0" fontId="15" fillId="4" borderId="7" xfId="0" applyNumberFormat="1" applyFont="1" applyFill="1" applyBorder="1" applyAlignment="1" applyProtection="1">
      <alignment horizontal="center" vertical="center"/>
    </xf>
    <xf numFmtId="0" fontId="27" fillId="4" borderId="26" xfId="0" applyNumberFormat="1" applyFont="1" applyFill="1" applyBorder="1" applyAlignment="1" applyProtection="1">
      <alignment horizontal="left" vertical="center"/>
    </xf>
    <xf numFmtId="0" fontId="15" fillId="4" borderId="3" xfId="0" applyNumberFormat="1" applyFont="1" applyFill="1" applyBorder="1" applyAlignment="1" applyProtection="1">
      <alignment horizontal="left" vertical="top"/>
    </xf>
    <xf numFmtId="0" fontId="15" fillId="4" borderId="15" xfId="0" applyNumberFormat="1" applyFont="1" applyFill="1" applyBorder="1" applyAlignment="1" applyProtection="1">
      <alignment horizontal="left" vertical="top"/>
    </xf>
    <xf numFmtId="0" fontId="15" fillId="4" borderId="19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left" vertical="center"/>
    </xf>
    <xf numFmtId="0" fontId="26" fillId="4" borderId="26" xfId="0" applyNumberFormat="1" applyFont="1" applyFill="1" applyBorder="1" applyAlignment="1" applyProtection="1">
      <alignment horizontal="left" vertical="center"/>
    </xf>
    <xf numFmtId="0" fontId="27" fillId="4" borderId="26" xfId="0" applyNumberFormat="1" applyFont="1" applyFill="1" applyBorder="1" applyAlignment="1" applyProtection="1">
      <alignment horizontal="left" vertical="top"/>
    </xf>
    <xf numFmtId="0" fontId="26" fillId="4" borderId="40" xfId="0" applyNumberFormat="1" applyFont="1" applyFill="1" applyBorder="1" applyAlignment="1" applyProtection="1">
      <alignment horizontal="center" vertical="center" wrapText="1"/>
    </xf>
    <xf numFmtId="0" fontId="26" fillId="4" borderId="2" xfId="0" applyNumberFormat="1" applyFont="1" applyFill="1" applyBorder="1" applyAlignment="1" applyProtection="1">
      <alignment horizontal="center" vertical="center" wrapText="1"/>
    </xf>
    <xf numFmtId="0" fontId="26" fillId="4" borderId="13" xfId="0" applyNumberFormat="1" applyFont="1" applyFill="1" applyBorder="1" applyAlignment="1" applyProtection="1">
      <alignment horizontal="center" vertical="center"/>
    </xf>
    <xf numFmtId="0" fontId="26" fillId="4" borderId="20" xfId="0" applyNumberFormat="1" applyFont="1" applyFill="1" applyBorder="1" applyAlignment="1" applyProtection="1">
      <alignment horizontal="center" vertical="center"/>
    </xf>
    <xf numFmtId="0" fontId="15" fillId="4" borderId="29" xfId="0" applyNumberFormat="1" applyFont="1" applyFill="1" applyBorder="1" applyAlignment="1" applyProtection="1">
      <alignment horizontal="left" vertical="top"/>
    </xf>
    <xf numFmtId="0" fontId="26" fillId="4" borderId="5" xfId="0" applyNumberFormat="1" applyFont="1" applyFill="1" applyBorder="1" applyAlignment="1" applyProtection="1">
      <alignment horizontal="center" vertical="center"/>
    </xf>
    <xf numFmtId="0" fontId="26" fillId="4" borderId="41" xfId="0" applyNumberFormat="1" applyFont="1" applyFill="1" applyBorder="1" applyAlignment="1" applyProtection="1">
      <alignment horizontal="center" vertical="center" wrapText="1"/>
    </xf>
    <xf numFmtId="0" fontId="27" fillId="4" borderId="35" xfId="0" applyNumberFormat="1" applyFont="1" applyFill="1" applyBorder="1" applyAlignment="1" applyProtection="1">
      <alignment horizontal="center" vertical="center"/>
    </xf>
    <xf numFmtId="0" fontId="27" fillId="4" borderId="41" xfId="0" applyNumberFormat="1" applyFont="1" applyFill="1" applyBorder="1" applyAlignment="1" applyProtection="1">
      <alignment horizontal="center" vertical="center"/>
    </xf>
    <xf numFmtId="0" fontId="28" fillId="4" borderId="41" xfId="0" applyNumberFormat="1" applyFont="1" applyFill="1" applyBorder="1" applyAlignment="1" applyProtection="1">
      <alignment horizontal="center" vertical="center"/>
    </xf>
    <xf numFmtId="0" fontId="15" fillId="4" borderId="10" xfId="0" applyNumberFormat="1" applyFont="1" applyFill="1" applyBorder="1" applyAlignment="1" applyProtection="1">
      <alignment horizontal="center" vertical="center"/>
    </xf>
    <xf numFmtId="0" fontId="15" fillId="4" borderId="49" xfId="0" applyNumberFormat="1" applyFont="1" applyFill="1" applyBorder="1" applyAlignment="1" applyProtection="1">
      <alignment horizontal="center" vertical="center"/>
    </xf>
    <xf numFmtId="0" fontId="17" fillId="4" borderId="0" xfId="0" applyFont="1" applyFill="1" applyBorder="1"/>
    <xf numFmtId="0" fontId="16" fillId="4" borderId="0" xfId="0" applyFont="1" applyFill="1" applyBorder="1"/>
    <xf numFmtId="0" fontId="16" fillId="4" borderId="0" xfId="0" applyFont="1" applyFill="1" applyBorder="1" applyAlignment="1">
      <alignment horizontal="left"/>
    </xf>
    <xf numFmtId="0" fontId="25" fillId="4" borderId="0" xfId="0" applyFont="1" applyFill="1" applyBorder="1"/>
    <xf numFmtId="0" fontId="16" fillId="4" borderId="0" xfId="0" applyFont="1" applyFill="1" applyBorder="1" applyAlignment="1">
      <alignment vertical="center"/>
    </xf>
    <xf numFmtId="0" fontId="16" fillId="4" borderId="9" xfId="0" applyFont="1" applyFill="1" applyBorder="1"/>
    <xf numFmtId="0" fontId="16" fillId="4" borderId="6" xfId="0" applyFont="1" applyFill="1" applyBorder="1" applyAlignment="1">
      <alignment horizontal="left"/>
    </xf>
    <xf numFmtId="0" fontId="17" fillId="4" borderId="9" xfId="0" applyFont="1" applyFill="1" applyBorder="1"/>
    <xf numFmtId="0" fontId="17" fillId="4" borderId="6" xfId="0" applyFont="1" applyFill="1" applyBorder="1"/>
    <xf numFmtId="0" fontId="16" fillId="4" borderId="9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8" fillId="2" borderId="20" xfId="3" applyNumberFormat="1" applyFont="1" applyFill="1" applyBorder="1" applyAlignment="1" applyProtection="1">
      <alignment horizontal="left" vertical="top"/>
      <protection locked="0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39" xfId="0" applyNumberFormat="1" applyFont="1" applyFill="1" applyBorder="1" applyAlignment="1" applyProtection="1">
      <alignment horizontal="center" vertical="center"/>
    </xf>
    <xf numFmtId="0" fontId="15" fillId="0" borderId="17" xfId="0" applyNumberFormat="1" applyFont="1" applyFill="1" applyBorder="1" applyAlignment="1" applyProtection="1">
      <alignment horizontal="center" vertical="center"/>
    </xf>
    <xf numFmtId="0" fontId="26" fillId="0" borderId="38" xfId="0" applyNumberFormat="1" applyFont="1" applyFill="1" applyBorder="1" applyAlignment="1" applyProtection="1">
      <alignment horizontal="center" vertical="center" wrapText="1"/>
    </xf>
    <xf numFmtId="0" fontId="26" fillId="0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6" fillId="0" borderId="5" xfId="3" applyNumberFormat="1" applyFont="1" applyFill="1" applyBorder="1" applyAlignment="1" applyProtection="1">
      <alignment horizontal="center" vertical="center"/>
      <protection locked="0"/>
    </xf>
    <xf numFmtId="0" fontId="26" fillId="0" borderId="5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6" fillId="4" borderId="31" xfId="0" applyNumberFormat="1" applyFont="1" applyFill="1" applyBorder="1" applyAlignment="1" applyProtection="1">
      <alignment horizontal="left" vertical="top" wrapText="1"/>
    </xf>
    <xf numFmtId="0" fontId="27" fillId="4" borderId="31" xfId="0" applyNumberFormat="1" applyFont="1" applyFill="1" applyBorder="1" applyAlignment="1" applyProtection="1">
      <alignment horizontal="left" vertical="top" wrapText="1"/>
    </xf>
    <xf numFmtId="0" fontId="15" fillId="4" borderId="33" xfId="0" applyNumberFormat="1" applyFont="1" applyFill="1" applyBorder="1" applyAlignment="1" applyProtection="1">
      <alignment horizontal="left" vertical="top" wrapText="1"/>
    </xf>
    <xf numFmtId="0" fontId="15" fillId="4" borderId="54" xfId="0" applyNumberFormat="1" applyFont="1" applyFill="1" applyBorder="1" applyAlignment="1" applyProtection="1">
      <alignment horizontal="left" vertical="top" wrapText="1"/>
    </xf>
    <xf numFmtId="0" fontId="26" fillId="0" borderId="14" xfId="0" applyNumberFormat="1" applyFont="1" applyFill="1" applyBorder="1" applyAlignment="1" applyProtection="1">
      <alignment horizontal="center" vertical="center" wrapText="1"/>
    </xf>
    <xf numFmtId="0" fontId="26" fillId="0" borderId="40" xfId="0" applyNumberFormat="1" applyFont="1" applyFill="1" applyBorder="1" applyAlignment="1" applyProtection="1">
      <alignment horizontal="center" vertical="center" wrapText="1"/>
    </xf>
    <xf numFmtId="0" fontId="26" fillId="0" borderId="2" xfId="3" applyNumberFormat="1" applyFont="1" applyFill="1" applyBorder="1" applyAlignment="1" applyProtection="1">
      <alignment horizontal="center" vertical="center"/>
      <protection locked="0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5" fillId="0" borderId="49" xfId="0" applyNumberFormat="1" applyFont="1" applyFill="1" applyBorder="1" applyAlignment="1" applyProtection="1">
      <alignment horizontal="center" vertical="center"/>
    </xf>
    <xf numFmtId="0" fontId="15" fillId="0" borderId="47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Fill="1" applyBorder="1" applyAlignment="1" applyProtection="1">
      <alignment horizontal="center" vertical="center"/>
    </xf>
    <xf numFmtId="0" fontId="15" fillId="7" borderId="1" xfId="0" applyNumberFormat="1" applyFont="1" applyFill="1" applyBorder="1" applyAlignment="1" applyProtection="1">
      <alignment horizontal="center" vertical="center"/>
    </xf>
    <xf numFmtId="0" fontId="15" fillId="7" borderId="13" xfId="0" applyNumberFormat="1" applyFont="1" applyFill="1" applyBorder="1" applyAlignment="1" applyProtection="1">
      <alignment horizontal="center" vertical="center"/>
    </xf>
    <xf numFmtId="0" fontId="15" fillId="6" borderId="17" xfId="0" applyNumberFormat="1" applyFont="1" applyFill="1" applyBorder="1" applyAlignment="1" applyProtection="1">
      <alignment horizontal="center" vertical="center"/>
    </xf>
    <xf numFmtId="0" fontId="15" fillId="3" borderId="13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8" borderId="13" xfId="0" applyNumberFormat="1" applyFont="1" applyFill="1" applyBorder="1" applyAlignment="1" applyProtection="1">
      <alignment horizontal="center" vertical="center" wrapText="1"/>
    </xf>
    <xf numFmtId="0" fontId="15" fillId="9" borderId="1" xfId="0" applyNumberFormat="1" applyFont="1" applyFill="1" applyBorder="1" applyAlignment="1" applyProtection="1">
      <alignment horizontal="center" vertical="center"/>
    </xf>
    <xf numFmtId="0" fontId="15" fillId="10" borderId="1" xfId="0" applyNumberFormat="1" applyFont="1" applyFill="1" applyBorder="1" applyAlignment="1" applyProtection="1">
      <alignment horizontal="center" vertical="center"/>
    </xf>
    <xf numFmtId="0" fontId="15" fillId="10" borderId="13" xfId="0" applyNumberFormat="1" applyFont="1" applyFill="1" applyBorder="1" applyAlignment="1" applyProtection="1">
      <alignment horizontal="center" vertical="center" wrapText="1"/>
    </xf>
    <xf numFmtId="0" fontId="15" fillId="10" borderId="5" xfId="0" applyNumberFormat="1" applyFont="1" applyFill="1" applyBorder="1" applyAlignment="1" applyProtection="1">
      <alignment horizontal="center" vertical="center" wrapText="1"/>
    </xf>
    <xf numFmtId="0" fontId="26" fillId="1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38" xfId="0" applyNumberFormat="1" applyFont="1" applyFill="1" applyBorder="1" applyAlignment="1" applyProtection="1">
      <alignment horizontal="center" vertical="center"/>
    </xf>
    <xf numFmtId="0" fontId="15" fillId="0" borderId="48" xfId="0" applyNumberFormat="1" applyFont="1" applyFill="1" applyBorder="1" applyAlignment="1" applyProtection="1">
      <alignment horizontal="center" vertical="center"/>
    </xf>
    <xf numFmtId="0" fontId="26" fillId="4" borderId="14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top"/>
    </xf>
    <xf numFmtId="164" fontId="26" fillId="4" borderId="40" xfId="0" applyNumberFormat="1" applyFont="1" applyFill="1" applyBorder="1" applyAlignment="1" applyProtection="1">
      <alignment horizontal="center" vertical="center"/>
    </xf>
    <xf numFmtId="0" fontId="42" fillId="0" borderId="29" xfId="0" applyNumberFormat="1" applyFont="1" applyFill="1" applyBorder="1" applyAlignment="1" applyProtection="1">
      <alignment horizontal="left" vertical="center"/>
    </xf>
    <xf numFmtId="0" fontId="43" fillId="0" borderId="36" xfId="0" applyFont="1" applyFill="1" applyBorder="1" applyAlignment="1">
      <alignment horizontal="left" vertical="center" wrapText="1"/>
    </xf>
    <xf numFmtId="0" fontId="43" fillId="0" borderId="33" xfId="0" applyFont="1" applyFill="1" applyBorder="1" applyAlignment="1">
      <alignment horizontal="left" vertical="center" wrapText="1"/>
    </xf>
    <xf numFmtId="0" fontId="42" fillId="0" borderId="3" xfId="0" applyNumberFormat="1" applyFont="1" applyFill="1" applyBorder="1" applyAlignment="1" applyProtection="1">
      <alignment horizontal="left" vertical="top"/>
    </xf>
    <xf numFmtId="0" fontId="42" fillId="0" borderId="33" xfId="0" applyNumberFormat="1" applyFont="1" applyFill="1" applyBorder="1" applyAlignment="1" applyProtection="1">
      <alignment horizontal="left" vertical="top" wrapText="1"/>
    </xf>
    <xf numFmtId="0" fontId="42" fillId="0" borderId="15" xfId="0" applyNumberFormat="1" applyFont="1" applyFill="1" applyBorder="1" applyAlignment="1" applyProtection="1">
      <alignment horizontal="left" vertical="top"/>
    </xf>
    <xf numFmtId="0" fontId="15" fillId="7" borderId="14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 wrapText="1"/>
    </xf>
    <xf numFmtId="0" fontId="26" fillId="10" borderId="16" xfId="0" applyNumberFormat="1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/>
    <xf numFmtId="0" fontId="15" fillId="4" borderId="1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6" fillId="4" borderId="38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left" vertical="center"/>
    </xf>
    <xf numFmtId="164" fontId="26" fillId="4" borderId="35" xfId="0" applyNumberFormat="1" applyFont="1" applyFill="1" applyBorder="1" applyAlignment="1" applyProtection="1">
      <alignment horizontal="center" vertical="center"/>
    </xf>
    <xf numFmtId="0" fontId="5" fillId="4" borderId="52" xfId="0" applyNumberFormat="1" applyFont="1" applyFill="1" applyBorder="1" applyAlignment="1" applyProtection="1">
      <alignment horizontal="center" textRotation="90" wrapText="1"/>
    </xf>
    <xf numFmtId="49" fontId="26" fillId="4" borderId="41" xfId="0" applyNumberFormat="1" applyFont="1" applyFill="1" applyBorder="1" applyAlignment="1" applyProtection="1">
      <alignment horizontal="center" vertical="center"/>
    </xf>
    <xf numFmtId="164" fontId="26" fillId="4" borderId="41" xfId="0" applyNumberFormat="1" applyFont="1" applyFill="1" applyBorder="1" applyAlignment="1" applyProtection="1">
      <alignment horizontal="center" vertical="center"/>
    </xf>
    <xf numFmtId="164" fontId="6" fillId="4" borderId="1" xfId="0" applyNumberFormat="1" applyFont="1" applyFill="1" applyBorder="1" applyAlignment="1" applyProtection="1">
      <alignment horizontal="center" vertical="center"/>
    </xf>
    <xf numFmtId="0" fontId="44" fillId="0" borderId="1" xfId="0" applyNumberFormat="1" applyFont="1" applyFill="1" applyBorder="1" applyAlignment="1" applyProtection="1">
      <alignment horizontal="center" vertical="center"/>
    </xf>
    <xf numFmtId="164" fontId="44" fillId="0" borderId="1" xfId="0" applyNumberFormat="1" applyFont="1" applyFill="1" applyBorder="1" applyAlignment="1" applyProtection="1">
      <alignment horizontal="center" vertical="center"/>
    </xf>
    <xf numFmtId="0" fontId="5" fillId="4" borderId="10" xfId="0" applyNumberFormat="1" applyFont="1" applyFill="1" applyBorder="1" applyAlignment="1" applyProtection="1">
      <alignment horizontal="center" textRotation="90" wrapText="1"/>
    </xf>
    <xf numFmtId="0" fontId="6" fillId="0" borderId="15" xfId="0" applyNumberFormat="1" applyFont="1" applyFill="1" applyBorder="1" applyAlignment="1" applyProtection="1">
      <alignment horizontal="center" vertical="center" textRotation="90" wrapText="1"/>
    </xf>
    <xf numFmtId="0" fontId="6" fillId="0" borderId="19" xfId="0" applyNumberFormat="1" applyFont="1" applyFill="1" applyBorder="1" applyAlignment="1" applyProtection="1">
      <alignment horizontal="center" vertical="center" textRotation="90" wrapText="1"/>
    </xf>
    <xf numFmtId="0" fontId="6" fillId="4" borderId="15" xfId="0" applyNumberFormat="1" applyFont="1" applyFill="1" applyBorder="1" applyAlignment="1" applyProtection="1">
      <alignment horizontal="center" vertical="center"/>
    </xf>
    <xf numFmtId="0" fontId="44" fillId="0" borderId="15" xfId="0" applyNumberFormat="1" applyFont="1" applyFill="1" applyBorder="1" applyAlignment="1" applyProtection="1">
      <alignment horizontal="center" vertical="center"/>
    </xf>
    <xf numFmtId="0" fontId="15" fillId="4" borderId="6" xfId="0" applyNumberFormat="1" applyFont="1" applyFill="1" applyBorder="1" applyAlignment="1" applyProtection="1">
      <alignment horizontal="center" vertical="center"/>
    </xf>
    <xf numFmtId="0" fontId="15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0" fontId="31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15" xfId="0" applyNumberFormat="1" applyFont="1" applyFill="1" applyBorder="1" applyAlignment="1" applyProtection="1">
      <alignment horizontal="center" vertical="center"/>
    </xf>
    <xf numFmtId="0" fontId="26" fillId="4" borderId="17" xfId="0" applyNumberFormat="1" applyFont="1" applyFill="1" applyBorder="1" applyAlignment="1" applyProtection="1">
      <alignment horizontal="center" vertical="center"/>
    </xf>
    <xf numFmtId="0" fontId="26" fillId="4" borderId="11" xfId="0" applyNumberFormat="1" applyFont="1" applyFill="1" applyBorder="1" applyAlignment="1" applyProtection="1">
      <alignment horizontal="center" vertical="center"/>
    </xf>
    <xf numFmtId="164" fontId="5" fillId="4" borderId="14" xfId="0" applyNumberFormat="1" applyFont="1" applyFill="1" applyBorder="1" applyAlignment="1" applyProtection="1">
      <alignment horizontal="center" vertical="center"/>
    </xf>
    <xf numFmtId="164" fontId="6" fillId="4" borderId="14" xfId="3" applyNumberFormat="1" applyFont="1" applyFill="1" applyBorder="1" applyAlignment="1" applyProtection="1">
      <alignment horizontal="center" vertical="center"/>
      <protection locked="0"/>
    </xf>
    <xf numFmtId="164" fontId="6" fillId="4" borderId="16" xfId="3" applyNumberFormat="1" applyFont="1" applyFill="1" applyBorder="1" applyAlignment="1" applyProtection="1">
      <alignment horizontal="center" vertical="center"/>
      <protection locked="0"/>
    </xf>
    <xf numFmtId="164" fontId="44" fillId="0" borderId="14" xfId="3" applyNumberFormat="1" applyFont="1" applyFill="1" applyBorder="1" applyAlignment="1" applyProtection="1">
      <alignment horizontal="center" vertical="center"/>
      <protection locked="0"/>
    </xf>
    <xf numFmtId="164" fontId="44" fillId="0" borderId="16" xfId="3" applyNumberFormat="1" applyFont="1" applyFill="1" applyBorder="1" applyAlignment="1" applyProtection="1">
      <alignment horizontal="center" vertical="center"/>
      <protection locked="0"/>
    </xf>
    <xf numFmtId="0" fontId="27" fillId="4" borderId="14" xfId="0" applyNumberFormat="1" applyFont="1" applyFill="1" applyBorder="1" applyAlignment="1" applyProtection="1">
      <alignment horizontal="center" vertical="center"/>
    </xf>
    <xf numFmtId="0" fontId="27" fillId="4" borderId="16" xfId="0" applyNumberFormat="1" applyFont="1" applyFill="1" applyBorder="1" applyAlignment="1" applyProtection="1">
      <alignment horizontal="center" vertical="center"/>
    </xf>
    <xf numFmtId="0" fontId="15" fillId="6" borderId="15" xfId="0" applyNumberFormat="1" applyFont="1" applyFill="1" applyBorder="1" applyAlignment="1" applyProtection="1">
      <alignment horizontal="center" vertical="center" wrapText="1"/>
    </xf>
    <xf numFmtId="0" fontId="15" fillId="6" borderId="14" xfId="0" applyNumberFormat="1" applyFont="1" applyFill="1" applyBorder="1" applyAlignment="1" applyProtection="1">
      <alignment horizontal="center" vertical="center" wrapText="1"/>
    </xf>
    <xf numFmtId="0" fontId="15" fillId="8" borderId="16" xfId="0" applyNumberFormat="1" applyFont="1" applyFill="1" applyBorder="1" applyAlignment="1" applyProtection="1">
      <alignment horizontal="center" vertical="center" wrapText="1"/>
    </xf>
    <xf numFmtId="0" fontId="15" fillId="0" borderId="44" xfId="0" applyNumberFormat="1" applyFont="1" applyFill="1" applyBorder="1" applyAlignment="1" applyProtection="1">
      <alignment horizontal="center" vertical="center"/>
    </xf>
    <xf numFmtId="0" fontId="26" fillId="4" borderId="16" xfId="0" applyNumberFormat="1" applyFont="1" applyFill="1" applyBorder="1" applyAlignment="1" applyProtection="1">
      <alignment horizontal="center" vertical="top"/>
    </xf>
    <xf numFmtId="0" fontId="15" fillId="8" borderId="14" xfId="0" applyNumberFormat="1" applyFont="1" applyFill="1" applyBorder="1" applyAlignment="1" applyProtection="1">
      <alignment horizontal="center" vertical="center" wrapText="1"/>
    </xf>
    <xf numFmtId="0" fontId="26" fillId="0" borderId="38" xfId="0" applyNumberFormat="1" applyFont="1" applyFill="1" applyBorder="1" applyAlignment="1" applyProtection="1">
      <alignment horizontal="center" vertical="center"/>
    </xf>
    <xf numFmtId="0" fontId="15" fillId="8" borderId="13" xfId="0" applyNumberFormat="1" applyFont="1" applyFill="1" applyBorder="1" applyAlignment="1" applyProtection="1">
      <alignment horizontal="center" vertical="center"/>
    </xf>
    <xf numFmtId="0" fontId="15" fillId="4" borderId="13" xfId="3" applyNumberFormat="1" applyFont="1" applyFill="1" applyBorder="1" applyAlignment="1" applyProtection="1">
      <alignment horizontal="center" vertical="center"/>
      <protection locked="0"/>
    </xf>
    <xf numFmtId="0" fontId="26" fillId="4" borderId="38" xfId="0" applyNumberFormat="1" applyFont="1" applyFill="1" applyBorder="1" applyAlignment="1" applyProtection="1">
      <alignment horizontal="center" vertical="center"/>
    </xf>
    <xf numFmtId="0" fontId="26" fillId="4" borderId="4" xfId="0" applyNumberFormat="1" applyFont="1" applyFill="1" applyBorder="1" applyAlignment="1" applyProtection="1">
      <alignment horizontal="center" vertical="center"/>
    </xf>
    <xf numFmtId="0" fontId="26" fillId="4" borderId="13" xfId="3" applyNumberFormat="1" applyFont="1" applyFill="1" applyBorder="1" applyAlignment="1" applyProtection="1">
      <alignment horizontal="center" vertical="center"/>
      <protection locked="0"/>
    </xf>
    <xf numFmtId="0" fontId="15" fillId="0" borderId="39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31" fillId="4" borderId="5" xfId="3" applyNumberFormat="1" applyFont="1" applyFill="1" applyBorder="1" applyAlignment="1" applyProtection="1">
      <alignment horizontal="center" vertical="center"/>
      <protection locked="0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164" fontId="26" fillId="4" borderId="10" xfId="0" applyNumberFormat="1" applyFont="1" applyFill="1" applyBorder="1" applyAlignment="1" applyProtection="1">
      <alignment horizontal="center" vertical="center"/>
    </xf>
    <xf numFmtId="164" fontId="26" fillId="4" borderId="12" xfId="0" applyNumberFormat="1" applyFont="1" applyFill="1" applyBorder="1" applyAlignment="1" applyProtection="1">
      <alignment horizontal="center" vertical="center"/>
    </xf>
    <xf numFmtId="164" fontId="26" fillId="4" borderId="11" xfId="0" applyNumberFormat="1" applyFont="1" applyFill="1" applyBorder="1" applyAlignment="1" applyProtection="1">
      <alignment horizontal="center" vertical="center"/>
    </xf>
    <xf numFmtId="164" fontId="26" fillId="4" borderId="43" xfId="0" applyNumberFormat="1" applyFont="1" applyFill="1" applyBorder="1" applyAlignment="1" applyProtection="1">
      <alignment horizontal="center" vertical="center"/>
    </xf>
    <xf numFmtId="164" fontId="26" fillId="4" borderId="42" xfId="0" applyNumberFormat="1" applyFont="1" applyFill="1" applyBorder="1" applyAlignment="1" applyProtection="1">
      <alignment horizontal="center" vertical="center"/>
    </xf>
    <xf numFmtId="0" fontId="15" fillId="4" borderId="2" xfId="0" applyNumberFormat="1" applyFont="1" applyFill="1" applyBorder="1" applyAlignment="1" applyProtection="1">
      <alignment horizontal="center" vertical="center"/>
    </xf>
    <xf numFmtId="0" fontId="27" fillId="4" borderId="56" xfId="0" applyNumberFormat="1" applyFont="1" applyFill="1" applyBorder="1" applyAlignment="1" applyProtection="1">
      <alignment horizontal="left" vertical="center"/>
    </xf>
    <xf numFmtId="0" fontId="27" fillId="4" borderId="2" xfId="0" applyNumberFormat="1" applyFont="1" applyFill="1" applyBorder="1" applyAlignment="1" applyProtection="1">
      <alignment horizontal="center" vertical="center"/>
    </xf>
    <xf numFmtId="0" fontId="28" fillId="4" borderId="40" xfId="0" applyNumberFormat="1" applyFont="1" applyFill="1" applyBorder="1" applyAlignment="1" applyProtection="1">
      <alignment horizontal="center" vertical="center"/>
    </xf>
    <xf numFmtId="0" fontId="28" fillId="4" borderId="27" xfId="0" applyNumberFormat="1" applyFont="1" applyFill="1" applyBorder="1" applyAlignment="1" applyProtection="1">
      <alignment horizontal="center" vertical="center"/>
    </xf>
    <xf numFmtId="3" fontId="26" fillId="4" borderId="2" xfId="0" applyNumberFormat="1" applyFont="1" applyFill="1" applyBorder="1" applyAlignment="1" applyProtection="1">
      <alignment horizontal="center" vertical="center"/>
    </xf>
    <xf numFmtId="3" fontId="5" fillId="4" borderId="38" xfId="0" applyNumberFormat="1" applyFont="1" applyFill="1" applyBorder="1" applyAlignment="1" applyProtection="1">
      <alignment horizontal="center" vertical="center"/>
    </xf>
    <xf numFmtId="0" fontId="6" fillId="4" borderId="13" xfId="0" applyNumberFormat="1" applyFont="1" applyFill="1" applyBorder="1" applyAlignment="1" applyProtection="1">
      <alignment horizontal="center" vertical="top"/>
    </xf>
    <xf numFmtId="0" fontId="5" fillId="4" borderId="2" xfId="0" applyNumberFormat="1" applyFont="1" applyFill="1" applyBorder="1" applyAlignment="1" applyProtection="1">
      <alignment horizontal="center" vertical="top"/>
    </xf>
    <xf numFmtId="3" fontId="5" fillId="4" borderId="2" xfId="0" applyNumberFormat="1" applyFont="1" applyFill="1" applyBorder="1" applyAlignment="1" applyProtection="1">
      <alignment horizontal="center" vertical="center"/>
    </xf>
    <xf numFmtId="3" fontId="5" fillId="4" borderId="35" xfId="0" applyNumberFormat="1" applyFont="1" applyFill="1" applyBorder="1" applyAlignment="1" applyProtection="1">
      <alignment horizontal="center" vertical="center"/>
    </xf>
    <xf numFmtId="3" fontId="5" fillId="4" borderId="40" xfId="0" applyNumberFormat="1" applyFont="1" applyFill="1" applyBorder="1" applyAlignment="1" applyProtection="1">
      <alignment horizontal="center" vertical="center"/>
    </xf>
    <xf numFmtId="164" fontId="6" fillId="4" borderId="13" xfId="0" applyNumberFormat="1" applyFont="1" applyFill="1" applyBorder="1" applyAlignment="1" applyProtection="1">
      <alignment horizontal="center" vertical="center"/>
    </xf>
    <xf numFmtId="164" fontId="6" fillId="4" borderId="3" xfId="0" applyNumberFormat="1" applyFont="1" applyFill="1" applyBorder="1" applyAlignment="1" applyProtection="1">
      <alignment horizontal="center" vertical="center"/>
    </xf>
    <xf numFmtId="164" fontId="6" fillId="4" borderId="38" xfId="0" applyNumberFormat="1" applyFont="1" applyFill="1" applyBorder="1" applyAlignment="1" applyProtection="1">
      <alignment horizontal="center" vertical="center"/>
    </xf>
    <xf numFmtId="164" fontId="6" fillId="4" borderId="39" xfId="0" applyNumberFormat="1" applyFont="1" applyFill="1" applyBorder="1" applyAlignment="1" applyProtection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/>
    </xf>
    <xf numFmtId="164" fontId="6" fillId="4" borderId="38" xfId="3" applyNumberFormat="1" applyFont="1" applyFill="1" applyBorder="1" applyAlignment="1" applyProtection="1">
      <alignment horizontal="center" vertical="center"/>
      <protection locked="0"/>
    </xf>
    <xf numFmtId="164" fontId="6" fillId="4" borderId="39" xfId="3" applyNumberFormat="1" applyFont="1" applyFill="1" applyBorder="1" applyAlignment="1" applyProtection="1">
      <alignment horizontal="center" vertical="center"/>
      <protection locked="0"/>
    </xf>
    <xf numFmtId="164" fontId="5" fillId="4" borderId="2" xfId="0" applyNumberFormat="1" applyFont="1" applyFill="1" applyBorder="1" applyAlignment="1" applyProtection="1">
      <alignment horizontal="center" vertical="center"/>
    </xf>
    <xf numFmtId="164" fontId="5" fillId="4" borderId="35" xfId="0" applyNumberFormat="1" applyFont="1" applyFill="1" applyBorder="1" applyAlignment="1" applyProtection="1">
      <alignment horizontal="center" vertical="center"/>
    </xf>
    <xf numFmtId="164" fontId="5" fillId="4" borderId="41" xfId="0" applyNumberFormat="1" applyFont="1" applyFill="1" applyBorder="1" applyAlignment="1" applyProtection="1">
      <alignment horizontal="center" vertical="center"/>
    </xf>
    <xf numFmtId="164" fontId="6" fillId="4" borderId="5" xfId="0" applyNumberFormat="1" applyFont="1" applyFill="1" applyBorder="1" applyAlignment="1" applyProtection="1">
      <alignment horizontal="center" vertical="center"/>
    </xf>
    <xf numFmtId="0" fontId="6" fillId="4" borderId="29" xfId="0" applyNumberFormat="1" applyFont="1" applyFill="1" applyBorder="1" applyAlignment="1" applyProtection="1">
      <alignment horizontal="center" vertical="center"/>
    </xf>
    <xf numFmtId="164" fontId="6" fillId="5" borderId="37" xfId="3" applyNumberFormat="1" applyFont="1" applyFill="1" applyBorder="1" applyAlignment="1" applyProtection="1">
      <alignment horizontal="center" vertical="center"/>
      <protection locked="0"/>
    </xf>
    <xf numFmtId="164" fontId="6" fillId="5" borderId="48" xfId="3" applyNumberFormat="1" applyFont="1" applyFill="1" applyBorder="1" applyAlignment="1" applyProtection="1">
      <alignment horizontal="center" vertical="center"/>
      <protection locked="0"/>
    </xf>
    <xf numFmtId="0" fontId="6" fillId="4" borderId="3" xfId="0" applyNumberFormat="1" applyFont="1" applyFill="1" applyBorder="1" applyAlignment="1" applyProtection="1">
      <alignment horizontal="left" vertical="center"/>
    </xf>
    <xf numFmtId="0" fontId="6" fillId="4" borderId="15" xfId="0" applyNumberFormat="1" applyFont="1" applyFill="1" applyBorder="1" applyAlignment="1" applyProtection="1">
      <alignment horizontal="left" vertical="center"/>
    </xf>
    <xf numFmtId="0" fontId="6" fillId="4" borderId="29" xfId="0" applyNumberFormat="1" applyFont="1" applyFill="1" applyBorder="1" applyAlignment="1" applyProtection="1">
      <alignment horizontal="left" vertical="center"/>
    </xf>
    <xf numFmtId="0" fontId="5" fillId="4" borderId="3" xfId="0" applyNumberFormat="1" applyFont="1" applyFill="1" applyBorder="1" applyAlignment="1" applyProtection="1">
      <alignment horizontal="left" vertical="center"/>
    </xf>
    <xf numFmtId="0" fontId="6" fillId="4" borderId="54" xfId="0" applyNumberFormat="1" applyFont="1" applyFill="1" applyBorder="1" applyAlignment="1" applyProtection="1">
      <alignment horizontal="left" vertical="top"/>
    </xf>
    <xf numFmtId="0" fontId="6" fillId="4" borderId="33" xfId="0" applyNumberFormat="1" applyFont="1" applyFill="1" applyBorder="1" applyAlignment="1" applyProtection="1">
      <alignment horizontal="left" vertical="top" wrapText="1"/>
    </xf>
    <xf numFmtId="0" fontId="6" fillId="0" borderId="36" xfId="0" applyNumberFormat="1" applyFont="1" applyFill="1" applyBorder="1" applyAlignment="1" applyProtection="1">
      <alignment horizontal="left" vertical="top"/>
    </xf>
    <xf numFmtId="0" fontId="15" fillId="4" borderId="36" xfId="0" applyFont="1" applyFill="1" applyBorder="1" applyAlignment="1">
      <alignment horizontal="left" vertical="center" wrapText="1"/>
    </xf>
    <xf numFmtId="0" fontId="27" fillId="4" borderId="31" xfId="0" applyNumberFormat="1" applyFont="1" applyFill="1" applyBorder="1" applyAlignment="1" applyProtection="1">
      <alignment horizontal="left" vertical="center" wrapText="1"/>
    </xf>
    <xf numFmtId="0" fontId="15" fillId="4" borderId="36" xfId="0" applyNumberFormat="1" applyFont="1" applyFill="1" applyBorder="1" applyAlignment="1" applyProtection="1">
      <alignment horizontal="left" vertical="top" wrapText="1"/>
    </xf>
    <xf numFmtId="0" fontId="27" fillId="4" borderId="57" xfId="0" applyNumberFormat="1" applyFont="1" applyFill="1" applyBorder="1" applyAlignment="1" applyProtection="1">
      <alignment horizontal="left" vertical="top" wrapText="1"/>
    </xf>
    <xf numFmtId="0" fontId="44" fillId="0" borderId="36" xfId="0" applyNumberFormat="1" applyFont="1" applyFill="1" applyBorder="1" applyAlignment="1" applyProtection="1">
      <alignment horizontal="right" vertical="top"/>
    </xf>
    <xf numFmtId="0" fontId="5" fillId="4" borderId="29" xfId="0" applyNumberFormat="1" applyFont="1" applyFill="1" applyBorder="1" applyAlignment="1" applyProtection="1">
      <alignment horizontal="left" vertical="center"/>
    </xf>
    <xf numFmtId="0" fontId="44" fillId="0" borderId="54" xfId="0" applyNumberFormat="1" applyFont="1" applyFill="1" applyBorder="1" applyAlignment="1" applyProtection="1">
      <alignment horizontal="right" vertical="top"/>
    </xf>
    <xf numFmtId="0" fontId="44" fillId="0" borderId="5" xfId="0" applyNumberFormat="1" applyFont="1" applyFill="1" applyBorder="1" applyAlignment="1" applyProtection="1">
      <alignment horizontal="center" vertical="center"/>
    </xf>
    <xf numFmtId="164" fontId="44" fillId="0" borderId="5" xfId="0" applyNumberFormat="1" applyFont="1" applyFill="1" applyBorder="1" applyAlignment="1" applyProtection="1">
      <alignment horizontal="center" vertical="center"/>
    </xf>
    <xf numFmtId="0" fontId="44" fillId="0" borderId="29" xfId="0" applyNumberFormat="1" applyFont="1" applyFill="1" applyBorder="1" applyAlignment="1" applyProtection="1">
      <alignment horizontal="center" vertical="center"/>
    </xf>
    <xf numFmtId="164" fontId="44" fillId="0" borderId="37" xfId="3" applyNumberFormat="1" applyFont="1" applyFill="1" applyBorder="1" applyAlignment="1" applyProtection="1">
      <alignment horizontal="center" vertical="center"/>
      <protection locked="0"/>
    </xf>
    <xf numFmtId="164" fontId="44" fillId="0" borderId="48" xfId="3" applyNumberFormat="1" applyFont="1" applyFill="1" applyBorder="1" applyAlignment="1" applyProtection="1">
      <alignment horizontal="center" vertical="center"/>
      <protection locked="0"/>
    </xf>
    <xf numFmtId="0" fontId="5" fillId="4" borderId="37" xfId="0" applyNumberFormat="1" applyFont="1" applyFill="1" applyBorder="1" applyAlignment="1" applyProtection="1">
      <alignment horizontal="center" vertical="center"/>
    </xf>
    <xf numFmtId="0" fontId="15" fillId="6" borderId="5" xfId="0" applyNumberFormat="1" applyFont="1" applyFill="1" applyBorder="1" applyAlignment="1" applyProtection="1">
      <alignment horizontal="center" vertical="center"/>
    </xf>
    <xf numFmtId="0" fontId="15" fillId="4" borderId="53" xfId="0" applyFont="1" applyFill="1" applyBorder="1" applyAlignment="1">
      <alignment horizontal="left" vertical="center" wrapText="1"/>
    </xf>
    <xf numFmtId="0" fontId="28" fillId="4" borderId="29" xfId="0" applyFont="1" applyFill="1" applyBorder="1" applyAlignment="1">
      <alignment wrapText="1"/>
    </xf>
    <xf numFmtId="0" fontId="15" fillId="4" borderId="54" xfId="0" applyFont="1" applyFill="1" applyBorder="1" applyAlignment="1">
      <alignment horizontal="left" vertical="center" wrapText="1"/>
    </xf>
    <xf numFmtId="0" fontId="15" fillId="4" borderId="5" xfId="3" applyNumberFormat="1" applyFont="1" applyFill="1" applyBorder="1" applyAlignment="1" applyProtection="1">
      <alignment horizontal="center" vertical="center"/>
      <protection locked="0"/>
    </xf>
    <xf numFmtId="0" fontId="27" fillId="4" borderId="37" xfId="0" applyNumberFormat="1" applyFont="1" applyFill="1" applyBorder="1" applyAlignment="1" applyProtection="1">
      <alignment horizontal="center" vertical="center"/>
    </xf>
    <xf numFmtId="0" fontId="15" fillId="0" borderId="37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6" fillId="4" borderId="27" xfId="3" applyNumberFormat="1" applyFont="1" applyFill="1" applyBorder="1" applyAlignment="1" applyProtection="1">
      <alignment horizontal="center" vertical="center"/>
      <protection locked="0"/>
    </xf>
    <xf numFmtId="0" fontId="15" fillId="0" borderId="5" xfId="3" applyNumberFormat="1" applyFont="1" applyFill="1" applyBorder="1" applyAlignment="1" applyProtection="1">
      <alignment horizontal="center" vertical="center"/>
      <protection locked="0"/>
    </xf>
    <xf numFmtId="0" fontId="30" fillId="4" borderId="33" xfId="0" applyFont="1" applyFill="1" applyBorder="1" applyAlignment="1">
      <alignment horizontal="left" vertical="center" wrapText="1"/>
    </xf>
    <xf numFmtId="0" fontId="26" fillId="4" borderId="31" xfId="0" applyNumberFormat="1" applyFont="1" applyFill="1" applyBorder="1" applyAlignment="1" applyProtection="1">
      <alignment horizontal="left" vertical="top"/>
    </xf>
    <xf numFmtId="49" fontId="26" fillId="4" borderId="2" xfId="3" applyNumberFormat="1" applyFont="1" applyFill="1" applyBorder="1" applyAlignment="1" applyProtection="1">
      <alignment horizontal="center" vertical="center"/>
      <protection locked="0"/>
    </xf>
    <xf numFmtId="0" fontId="15" fillId="6" borderId="13" xfId="0" applyNumberFormat="1" applyFont="1" applyFill="1" applyBorder="1" applyAlignment="1" applyProtection="1">
      <alignment horizontal="center" vertical="center"/>
    </xf>
    <xf numFmtId="49" fontId="26" fillId="4" borderId="2" xfId="0" applyNumberFormat="1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15" fillId="6" borderId="13" xfId="0" applyNumberFormat="1" applyFont="1" applyFill="1" applyBorder="1" applyAlignment="1" applyProtection="1">
      <alignment horizontal="center" vertical="center" wrapText="1"/>
    </xf>
    <xf numFmtId="0" fontId="15" fillId="4" borderId="47" xfId="0" applyNumberFormat="1" applyFont="1" applyFill="1" applyBorder="1" applyAlignment="1" applyProtection="1">
      <alignment horizontal="center" vertical="top"/>
    </xf>
    <xf numFmtId="3" fontId="5" fillId="4" borderId="32" xfId="0" applyNumberFormat="1" applyFont="1" applyFill="1" applyBorder="1" applyAlignment="1" applyProtection="1">
      <alignment horizontal="center" vertical="center"/>
    </xf>
    <xf numFmtId="164" fontId="5" fillId="4" borderId="32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164" fontId="6" fillId="4" borderId="20" xfId="0" applyNumberFormat="1" applyFont="1" applyFill="1" applyBorder="1" applyAlignment="1" applyProtection="1">
      <alignment horizontal="center" vertical="center"/>
    </xf>
    <xf numFmtId="0" fontId="44" fillId="0" borderId="19" xfId="0" applyNumberFormat="1" applyFont="1" applyFill="1" applyBorder="1" applyAlignment="1" applyProtection="1">
      <alignment horizontal="center" vertical="center"/>
    </xf>
    <xf numFmtId="0" fontId="44" fillId="0" borderId="30" xfId="0" applyNumberFormat="1" applyFont="1" applyFill="1" applyBorder="1" applyAlignment="1" applyProtection="1">
      <alignment horizontal="center" vertical="center"/>
    </xf>
    <xf numFmtId="0" fontId="27" fillId="4" borderId="1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6" fillId="4" borderId="37" xfId="0" applyNumberFormat="1" applyFont="1" applyFill="1" applyBorder="1" applyAlignment="1" applyProtection="1">
      <alignment horizontal="center" vertical="center"/>
    </xf>
    <xf numFmtId="0" fontId="44" fillId="0" borderId="14" xfId="0" applyNumberFormat="1" applyFont="1" applyFill="1" applyBorder="1" applyAlignment="1" applyProtection="1">
      <alignment horizontal="center" vertical="center"/>
    </xf>
    <xf numFmtId="0" fontId="44" fillId="0" borderId="16" xfId="0" applyNumberFormat="1" applyFont="1" applyFill="1" applyBorder="1" applyAlignment="1" applyProtection="1">
      <alignment horizontal="center" vertical="center"/>
    </xf>
    <xf numFmtId="0" fontId="44" fillId="0" borderId="37" xfId="0" applyNumberFormat="1" applyFont="1" applyFill="1" applyBorder="1" applyAlignment="1" applyProtection="1">
      <alignment horizontal="center" vertical="center"/>
    </xf>
    <xf numFmtId="0" fontId="44" fillId="0" borderId="48" xfId="0" applyNumberFormat="1" applyFont="1" applyFill="1" applyBorder="1" applyAlignment="1" applyProtection="1">
      <alignment horizontal="center" vertical="center"/>
    </xf>
    <xf numFmtId="0" fontId="15" fillId="7" borderId="38" xfId="0" applyNumberFormat="1" applyFont="1" applyFill="1" applyBorder="1" applyAlignment="1" applyProtection="1">
      <alignment horizontal="center" vertical="center"/>
    </xf>
    <xf numFmtId="0" fontId="15" fillId="7" borderId="16" xfId="0" applyNumberFormat="1" applyFont="1" applyFill="1" applyBorder="1" applyAlignment="1" applyProtection="1">
      <alignment horizontal="center" vertical="center"/>
    </xf>
    <xf numFmtId="0" fontId="15" fillId="6" borderId="14" xfId="0" applyNumberFormat="1" applyFont="1" applyFill="1" applyBorder="1" applyAlignment="1" applyProtection="1">
      <alignment horizontal="center" vertical="center"/>
    </xf>
    <xf numFmtId="0" fontId="15" fillId="6" borderId="16" xfId="0" applyNumberFormat="1" applyFont="1" applyFill="1" applyBorder="1" applyAlignment="1" applyProtection="1">
      <alignment horizontal="center" vertical="center"/>
    </xf>
    <xf numFmtId="0" fontId="15" fillId="3" borderId="14" xfId="0" applyNumberFormat="1" applyFont="1" applyFill="1" applyBorder="1" applyAlignment="1" applyProtection="1">
      <alignment horizontal="center" vertical="center"/>
    </xf>
    <xf numFmtId="0" fontId="15" fillId="3" borderId="16" xfId="0" applyNumberFormat="1" applyFont="1" applyFill="1" applyBorder="1" applyAlignment="1" applyProtection="1">
      <alignment horizontal="center" vertical="center"/>
    </xf>
    <xf numFmtId="49" fontId="26" fillId="4" borderId="40" xfId="3" applyNumberFormat="1" applyFont="1" applyFill="1" applyBorder="1" applyAlignment="1" applyProtection="1">
      <alignment horizontal="center" vertical="center"/>
      <protection locked="0"/>
    </xf>
    <xf numFmtId="49" fontId="26" fillId="4" borderId="41" xfId="3" applyNumberFormat="1" applyFont="1" applyFill="1" applyBorder="1" applyAlignment="1" applyProtection="1">
      <alignment horizontal="center" vertical="center"/>
      <protection locked="0"/>
    </xf>
    <xf numFmtId="49" fontId="26" fillId="4" borderId="40" xfId="0" applyNumberFormat="1" applyFont="1" applyFill="1" applyBorder="1" applyAlignment="1" applyProtection="1">
      <alignment horizontal="center" vertical="center"/>
    </xf>
    <xf numFmtId="0" fontId="15" fillId="6" borderId="38" xfId="0" applyNumberFormat="1" applyFont="1" applyFill="1" applyBorder="1" applyAlignment="1" applyProtection="1">
      <alignment horizontal="center" vertical="center"/>
    </xf>
    <xf numFmtId="0" fontId="15" fillId="6" borderId="39" xfId="0" applyNumberFormat="1" applyFont="1" applyFill="1" applyBorder="1" applyAlignment="1" applyProtection="1">
      <alignment horizontal="center" vertical="center"/>
    </xf>
    <xf numFmtId="49" fontId="15" fillId="0" borderId="16" xfId="0" applyNumberFormat="1" applyFont="1" applyFill="1" applyBorder="1" applyAlignment="1" applyProtection="1">
      <alignment horizontal="center" vertical="center"/>
    </xf>
    <xf numFmtId="0" fontId="15" fillId="10" borderId="37" xfId="0" applyNumberFormat="1" applyFont="1" applyFill="1" applyBorder="1" applyAlignment="1" applyProtection="1">
      <alignment horizontal="center" vertical="center" wrapText="1"/>
    </xf>
    <xf numFmtId="0" fontId="15" fillId="10" borderId="48" xfId="0" applyNumberFormat="1" applyFont="1" applyFill="1" applyBorder="1" applyAlignment="1" applyProtection="1">
      <alignment horizontal="center" vertical="center" wrapText="1"/>
    </xf>
    <xf numFmtId="0" fontId="15" fillId="3" borderId="37" xfId="0" applyNumberFormat="1" applyFont="1" applyFill="1" applyBorder="1" applyAlignment="1" applyProtection="1">
      <alignment horizontal="center" vertical="center"/>
    </xf>
    <xf numFmtId="0" fontId="15" fillId="3" borderId="48" xfId="0" applyNumberFormat="1" applyFont="1" applyFill="1" applyBorder="1" applyAlignment="1" applyProtection="1">
      <alignment horizontal="center" vertical="center"/>
    </xf>
    <xf numFmtId="0" fontId="15" fillId="4" borderId="39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26" fillId="4" borderId="5" xfId="3" applyNumberFormat="1" applyFont="1" applyFill="1" applyBorder="1" applyAlignment="1" applyProtection="1">
      <alignment horizontal="center" vertical="center"/>
      <protection locked="0"/>
    </xf>
    <xf numFmtId="0" fontId="15" fillId="6" borderId="37" xfId="0" applyNumberFormat="1" applyFont="1" applyFill="1" applyBorder="1" applyAlignment="1" applyProtection="1">
      <alignment horizontal="center" vertical="center"/>
    </xf>
    <xf numFmtId="0" fontId="15" fillId="6" borderId="48" xfId="0" applyNumberFormat="1" applyFont="1" applyFill="1" applyBorder="1" applyAlignment="1" applyProtection="1">
      <alignment horizontal="center" vertical="center"/>
    </xf>
    <xf numFmtId="0" fontId="27" fillId="4" borderId="40" xfId="0" applyNumberFormat="1" applyFont="1" applyFill="1" applyBorder="1" applyAlignment="1" applyProtection="1">
      <alignment horizontal="center" vertical="center"/>
    </xf>
    <xf numFmtId="0" fontId="27" fillId="4" borderId="32" xfId="0" applyNumberFormat="1" applyFont="1" applyFill="1" applyBorder="1" applyAlignment="1" applyProtection="1">
      <alignment horizontal="center" vertical="center"/>
    </xf>
    <xf numFmtId="0" fontId="27" fillId="4" borderId="27" xfId="0" applyNumberFormat="1" applyFont="1" applyFill="1" applyBorder="1" applyAlignment="1" applyProtection="1">
      <alignment horizontal="center" vertical="center"/>
    </xf>
    <xf numFmtId="164" fontId="26" fillId="4" borderId="27" xfId="0" applyNumberFormat="1" applyFont="1" applyFill="1" applyBorder="1" applyAlignment="1" applyProtection="1">
      <alignment horizontal="center" vertical="center"/>
    </xf>
    <xf numFmtId="3" fontId="5" fillId="4" borderId="27" xfId="0" applyNumberFormat="1" applyFont="1" applyFill="1" applyBorder="1" applyAlignment="1" applyProtection="1">
      <alignment horizontal="center" vertical="center"/>
    </xf>
    <xf numFmtId="164" fontId="5" fillId="4" borderId="27" xfId="0" applyNumberFormat="1" applyFont="1" applyFill="1" applyBorder="1" applyAlignment="1" applyProtection="1">
      <alignment horizontal="center" vertical="center"/>
    </xf>
    <xf numFmtId="164" fontId="6" fillId="4" borderId="4" xfId="0" applyNumberFormat="1" applyFont="1" applyFill="1" applyBorder="1" applyAlignment="1" applyProtection="1">
      <alignment horizontal="center" vertical="center"/>
    </xf>
    <xf numFmtId="164" fontId="44" fillId="0" borderId="17" xfId="0" applyNumberFormat="1" applyFont="1" applyFill="1" applyBorder="1" applyAlignment="1" applyProtection="1">
      <alignment horizontal="center" vertical="center"/>
    </xf>
    <xf numFmtId="164" fontId="44" fillId="0" borderId="28" xfId="0" applyNumberFormat="1" applyFont="1" applyFill="1" applyBorder="1" applyAlignment="1" applyProtection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5" fillId="4" borderId="41" xfId="0" applyNumberFormat="1" applyFont="1" applyFill="1" applyBorder="1" applyAlignment="1" applyProtection="1">
      <alignment horizontal="center" vertical="center"/>
    </xf>
    <xf numFmtId="0" fontId="6" fillId="4" borderId="38" xfId="0" applyNumberFormat="1" applyFont="1" applyFill="1" applyBorder="1" applyAlignment="1" applyProtection="1">
      <alignment horizontal="center" vertical="top"/>
    </xf>
    <xf numFmtId="0" fontId="26" fillId="0" borderId="39" xfId="0" applyNumberFormat="1" applyFont="1" applyFill="1" applyBorder="1" applyAlignment="1" applyProtection="1">
      <alignment horizontal="center" vertical="center"/>
    </xf>
    <xf numFmtId="0" fontId="26" fillId="0" borderId="37" xfId="0" applyNumberFormat="1" applyFont="1" applyFill="1" applyBorder="1" applyAlignment="1" applyProtection="1">
      <alignment horizontal="center" vertical="center"/>
    </xf>
    <xf numFmtId="0" fontId="26" fillId="0" borderId="48" xfId="0" applyNumberFormat="1" applyFont="1" applyFill="1" applyBorder="1" applyAlignment="1" applyProtection="1">
      <alignment horizontal="center" vertical="center"/>
    </xf>
    <xf numFmtId="0" fontId="26" fillId="0" borderId="40" xfId="0" applyNumberFormat="1" applyFont="1" applyFill="1" applyBorder="1" applyAlignment="1" applyProtection="1">
      <alignment horizontal="center" vertical="center"/>
    </xf>
    <xf numFmtId="0" fontId="26" fillId="0" borderId="41" xfId="0" applyNumberFormat="1" applyFont="1" applyFill="1" applyBorder="1" applyAlignment="1" applyProtection="1">
      <alignment horizontal="center" vertical="center"/>
    </xf>
    <xf numFmtId="0" fontId="15" fillId="8" borderId="38" xfId="0" applyNumberFormat="1" applyFont="1" applyFill="1" applyBorder="1" applyAlignment="1" applyProtection="1">
      <alignment horizontal="center" vertical="center" wrapText="1"/>
    </xf>
    <xf numFmtId="0" fontId="15" fillId="0" borderId="38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26" fillId="0" borderId="37" xfId="0" applyNumberFormat="1" applyFont="1" applyFill="1" applyBorder="1" applyAlignment="1" applyProtection="1">
      <alignment horizontal="center" vertical="center" wrapText="1"/>
    </xf>
    <xf numFmtId="0" fontId="15" fillId="10" borderId="5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center"/>
    </xf>
    <xf numFmtId="0" fontId="26" fillId="0" borderId="41" xfId="3" applyNumberFormat="1" applyFont="1" applyFill="1" applyBorder="1" applyAlignment="1" applyProtection="1">
      <alignment horizontal="center" vertical="center"/>
      <protection locked="0"/>
    </xf>
    <xf numFmtId="0" fontId="26" fillId="0" borderId="35" xfId="3" applyNumberFormat="1" applyFont="1" applyFill="1" applyBorder="1" applyAlignment="1" applyProtection="1">
      <alignment horizontal="center" vertical="center"/>
      <protection locked="0"/>
    </xf>
    <xf numFmtId="0" fontId="26" fillId="0" borderId="40" xfId="3" applyNumberFormat="1" applyFont="1" applyFill="1" applyBorder="1" applyAlignment="1" applyProtection="1">
      <alignment horizontal="center" vertical="center"/>
      <protection locked="0"/>
    </xf>
    <xf numFmtId="0" fontId="26" fillId="0" borderId="35" xfId="0" applyNumberFormat="1" applyFont="1" applyFill="1" applyBorder="1" applyAlignment="1" applyProtection="1">
      <alignment horizontal="center" vertical="center"/>
    </xf>
    <xf numFmtId="0" fontId="15" fillId="0" borderId="11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164" fontId="26" fillId="0" borderId="27" xfId="0" applyNumberFormat="1" applyFont="1" applyFill="1" applyBorder="1" applyAlignment="1" applyProtection="1">
      <alignment horizontal="center" vertical="center"/>
    </xf>
    <xf numFmtId="0" fontId="5" fillId="12" borderId="10" xfId="0" applyNumberFormat="1" applyFont="1" applyFill="1" applyBorder="1" applyAlignment="1" applyProtection="1">
      <alignment horizontal="center" textRotation="90" wrapText="1"/>
    </xf>
    <xf numFmtId="0" fontId="15" fillId="12" borderId="9" xfId="0" applyNumberFormat="1" applyFont="1" applyFill="1" applyBorder="1" applyAlignment="1" applyProtection="1">
      <alignment horizontal="center" vertical="center"/>
    </xf>
    <xf numFmtId="0" fontId="15" fillId="12" borderId="29" xfId="0" applyNumberFormat="1" applyFont="1" applyFill="1" applyBorder="1" applyAlignment="1" applyProtection="1">
      <alignment horizontal="center" vertical="center"/>
    </xf>
    <xf numFmtId="0" fontId="15" fillId="12" borderId="50" xfId="0" applyNumberFormat="1" applyFont="1" applyFill="1" applyBorder="1" applyAlignment="1" applyProtection="1">
      <alignment horizontal="center" vertical="center"/>
    </xf>
    <xf numFmtId="164" fontId="26" fillId="12" borderId="40" xfId="0" applyNumberFormat="1" applyFont="1" applyFill="1" applyBorder="1" applyAlignment="1" applyProtection="1">
      <alignment horizontal="center" vertical="center"/>
    </xf>
    <xf numFmtId="164" fontId="26" fillId="12" borderId="2" xfId="0" applyNumberFormat="1" applyFont="1" applyFill="1" applyBorder="1" applyAlignment="1" applyProtection="1">
      <alignment horizontal="center" vertical="center"/>
    </xf>
    <xf numFmtId="164" fontId="26" fillId="12" borderId="41" xfId="0" applyNumberFormat="1" applyFont="1" applyFill="1" applyBorder="1" applyAlignment="1" applyProtection="1">
      <alignment horizontal="center" vertical="center"/>
    </xf>
    <xf numFmtId="0" fontId="26" fillId="12" borderId="40" xfId="0" applyNumberFormat="1" applyFont="1" applyFill="1" applyBorder="1" applyAlignment="1" applyProtection="1">
      <alignment horizontal="center" vertical="center"/>
    </xf>
    <xf numFmtId="0" fontId="26" fillId="12" borderId="2" xfId="0" applyNumberFormat="1" applyFont="1" applyFill="1" applyBorder="1" applyAlignment="1" applyProtection="1">
      <alignment horizontal="center" vertical="center"/>
    </xf>
    <xf numFmtId="0" fontId="26" fillId="12" borderId="41" xfId="0" applyNumberFormat="1" applyFont="1" applyFill="1" applyBorder="1" applyAlignment="1" applyProtection="1">
      <alignment horizontal="center" vertical="center"/>
    </xf>
    <xf numFmtId="3" fontId="5" fillId="12" borderId="40" xfId="0" applyNumberFormat="1" applyFont="1" applyFill="1" applyBorder="1" applyAlignment="1" applyProtection="1">
      <alignment horizontal="center" vertical="center"/>
    </xf>
    <xf numFmtId="3" fontId="5" fillId="12" borderId="2" xfId="0" applyNumberFormat="1" applyFont="1" applyFill="1" applyBorder="1" applyAlignment="1" applyProtection="1">
      <alignment horizontal="center" vertical="center"/>
    </xf>
    <xf numFmtId="3" fontId="5" fillId="12" borderId="41" xfId="0" applyNumberFormat="1" applyFont="1" applyFill="1" applyBorder="1" applyAlignment="1" applyProtection="1">
      <alignment horizontal="center" vertical="center"/>
    </xf>
    <xf numFmtId="164" fontId="5" fillId="12" borderId="40" xfId="0" applyNumberFormat="1" applyFont="1" applyFill="1" applyBorder="1" applyAlignment="1" applyProtection="1">
      <alignment horizontal="center" vertical="center"/>
    </xf>
    <xf numFmtId="164" fontId="5" fillId="12" borderId="2" xfId="0" applyNumberFormat="1" applyFont="1" applyFill="1" applyBorder="1" applyAlignment="1" applyProtection="1">
      <alignment horizontal="center" vertical="center"/>
    </xf>
    <xf numFmtId="164" fontId="5" fillId="12" borderId="41" xfId="0" applyNumberFormat="1" applyFont="1" applyFill="1" applyBorder="1" applyAlignment="1" applyProtection="1">
      <alignment horizontal="center" vertical="center"/>
    </xf>
    <xf numFmtId="0" fontId="6" fillId="12" borderId="38" xfId="0" applyNumberFormat="1" applyFont="1" applyFill="1" applyBorder="1" applyAlignment="1" applyProtection="1">
      <alignment horizontal="center" vertical="center"/>
    </xf>
    <xf numFmtId="0" fontId="6" fillId="12" borderId="13" xfId="0" applyNumberFormat="1" applyFont="1" applyFill="1" applyBorder="1" applyAlignment="1" applyProtection="1">
      <alignment horizontal="center" vertical="center"/>
    </xf>
    <xf numFmtId="0" fontId="6" fillId="12" borderId="39" xfId="0" applyNumberFormat="1" applyFont="1" applyFill="1" applyBorder="1" applyAlignment="1" applyProtection="1">
      <alignment horizontal="center" vertical="center"/>
    </xf>
    <xf numFmtId="0" fontId="6" fillId="12" borderId="14" xfId="0" applyNumberFormat="1" applyFont="1" applyFill="1" applyBorder="1" applyAlignment="1" applyProtection="1">
      <alignment horizontal="center" vertical="center"/>
    </xf>
    <xf numFmtId="0" fontId="6" fillId="12" borderId="1" xfId="0" applyNumberFormat="1" applyFont="1" applyFill="1" applyBorder="1" applyAlignment="1" applyProtection="1">
      <alignment horizontal="center" vertical="center"/>
    </xf>
    <xf numFmtId="0" fontId="6" fillId="12" borderId="16" xfId="0" applyNumberFormat="1" applyFont="1" applyFill="1" applyBorder="1" applyAlignment="1" applyProtection="1">
      <alignment horizontal="center" vertical="center"/>
    </xf>
    <xf numFmtId="0" fontId="6" fillId="12" borderId="37" xfId="0" applyNumberFormat="1" applyFont="1" applyFill="1" applyBorder="1" applyAlignment="1" applyProtection="1">
      <alignment horizontal="center" vertical="center"/>
    </xf>
    <xf numFmtId="0" fontId="6" fillId="12" borderId="5" xfId="0" applyNumberFormat="1" applyFont="1" applyFill="1" applyBorder="1" applyAlignment="1" applyProtection="1">
      <alignment horizontal="center" vertical="center"/>
    </xf>
    <xf numFmtId="0" fontId="6" fillId="12" borderId="48" xfId="0" applyNumberFormat="1" applyFont="1" applyFill="1" applyBorder="1" applyAlignment="1" applyProtection="1">
      <alignment horizontal="center" vertical="center"/>
    </xf>
    <xf numFmtId="164" fontId="6" fillId="12" borderId="38" xfId="0" applyNumberFormat="1" applyFont="1" applyFill="1" applyBorder="1" applyAlignment="1" applyProtection="1">
      <alignment horizontal="center" vertical="center"/>
    </xf>
    <xf numFmtId="164" fontId="6" fillId="12" borderId="13" xfId="0" applyNumberFormat="1" applyFont="1" applyFill="1" applyBorder="1" applyAlignment="1" applyProtection="1">
      <alignment horizontal="center" vertical="center"/>
    </xf>
    <xf numFmtId="164" fontId="6" fillId="12" borderId="39" xfId="0" applyNumberFormat="1" applyFont="1" applyFill="1" applyBorder="1" applyAlignment="1" applyProtection="1">
      <alignment horizontal="center" vertical="center"/>
    </xf>
    <xf numFmtId="0" fontId="44" fillId="12" borderId="14" xfId="0" applyNumberFormat="1" applyFont="1" applyFill="1" applyBorder="1" applyAlignment="1" applyProtection="1">
      <alignment horizontal="center" vertical="center"/>
    </xf>
    <xf numFmtId="0" fontId="44" fillId="12" borderId="1" xfId="0" applyNumberFormat="1" applyFont="1" applyFill="1" applyBorder="1" applyAlignment="1" applyProtection="1">
      <alignment horizontal="center" vertical="center"/>
    </xf>
    <xf numFmtId="0" fontId="44" fillId="12" borderId="16" xfId="0" applyNumberFormat="1" applyFont="1" applyFill="1" applyBorder="1" applyAlignment="1" applyProtection="1">
      <alignment horizontal="center" vertical="center"/>
    </xf>
    <xf numFmtId="0" fontId="44" fillId="12" borderId="37" xfId="0" applyNumberFormat="1" applyFont="1" applyFill="1" applyBorder="1" applyAlignment="1" applyProtection="1">
      <alignment horizontal="center" vertical="center"/>
    </xf>
    <xf numFmtId="0" fontId="44" fillId="12" borderId="5" xfId="0" applyNumberFormat="1" applyFont="1" applyFill="1" applyBorder="1" applyAlignment="1" applyProtection="1">
      <alignment horizontal="center" vertical="center"/>
    </xf>
    <xf numFmtId="0" fontId="44" fillId="12" borderId="48" xfId="0" applyNumberFormat="1" applyFont="1" applyFill="1" applyBorder="1" applyAlignment="1" applyProtection="1">
      <alignment horizontal="center" vertical="center"/>
    </xf>
    <xf numFmtId="0" fontId="6" fillId="4" borderId="38" xfId="0" applyNumberFormat="1" applyFont="1" applyFill="1" applyBorder="1" applyAlignment="1" applyProtection="1">
      <alignment horizontal="center" vertical="center"/>
    </xf>
    <xf numFmtId="0" fontId="6" fillId="0" borderId="54" xfId="0" applyNumberFormat="1" applyFont="1" applyFill="1" applyBorder="1" applyAlignment="1" applyProtection="1">
      <alignment horizontal="left" vertical="top"/>
    </xf>
    <xf numFmtId="164" fontId="6" fillId="4" borderId="7" xfId="0" applyNumberFormat="1" applyFont="1" applyFill="1" applyBorder="1" applyAlignment="1" applyProtection="1">
      <alignment horizontal="center" vertical="center"/>
    </xf>
    <xf numFmtId="164" fontId="6" fillId="4" borderId="37" xfId="3" applyNumberFormat="1" applyFont="1" applyFill="1" applyBorder="1" applyAlignment="1" applyProtection="1">
      <alignment horizontal="center" vertical="center"/>
      <protection locked="0"/>
    </xf>
    <xf numFmtId="164" fontId="6" fillId="4" borderId="48" xfId="3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</xf>
    <xf numFmtId="0" fontId="5" fillId="0" borderId="33" xfId="0" applyNumberFormat="1" applyFont="1" applyFill="1" applyBorder="1" applyAlignment="1" applyProtection="1">
      <alignment horizontal="left" vertical="top" wrapText="1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3" xfId="0" applyNumberFormat="1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38" xfId="0" applyNumberFormat="1" applyFont="1" applyFill="1" applyBorder="1" applyAlignment="1" applyProtection="1">
      <alignment horizontal="center" vertical="center"/>
    </xf>
    <xf numFmtId="164" fontId="5" fillId="4" borderId="39" xfId="0" applyNumberFormat="1" applyFont="1" applyFill="1" applyBorder="1" applyAlignment="1" applyProtection="1">
      <alignment horizontal="center" vertical="center"/>
    </xf>
    <xf numFmtId="164" fontId="5" fillId="12" borderId="38" xfId="0" applyNumberFormat="1" applyFont="1" applyFill="1" applyBorder="1" applyAlignment="1" applyProtection="1">
      <alignment horizontal="center" vertical="center"/>
    </xf>
    <xf numFmtId="164" fontId="5" fillId="12" borderId="13" xfId="0" applyNumberFormat="1" applyFont="1" applyFill="1" applyBorder="1" applyAlignment="1" applyProtection="1">
      <alignment horizontal="center" vertical="center"/>
    </xf>
    <xf numFmtId="164" fontId="5" fillId="12" borderId="39" xfId="0" applyNumberFormat="1" applyFont="1" applyFill="1" applyBorder="1" applyAlignment="1" applyProtection="1">
      <alignment horizontal="center" vertical="center"/>
    </xf>
    <xf numFmtId="164" fontId="5" fillId="4" borderId="20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5" fillId="4" borderId="19" xfId="0" applyNumberFormat="1" applyFont="1" applyFill="1" applyBorder="1" applyAlignment="1" applyProtection="1">
      <alignment horizontal="center" vertical="center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42" fillId="0" borderId="0" xfId="0" applyNumberFormat="1" applyFont="1" applyFill="1" applyBorder="1" applyAlignment="1" applyProtection="1">
      <alignment horizontal="left" vertical="center"/>
    </xf>
    <xf numFmtId="0" fontId="15" fillId="0" borderId="51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4" borderId="51" xfId="0" applyNumberFormat="1" applyFont="1" applyFill="1" applyBorder="1" applyAlignment="1" applyProtection="1">
      <alignment horizontal="center" vertical="center"/>
    </xf>
    <xf numFmtId="0" fontId="15" fillId="4" borderId="0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58" xfId="0" applyNumberFormat="1" applyFont="1" applyFill="1" applyBorder="1" applyAlignment="1" applyProtection="1">
      <alignment horizontal="center" vertical="center"/>
    </xf>
    <xf numFmtId="0" fontId="15" fillId="0" borderId="59" xfId="0" applyNumberFormat="1" applyFont="1" applyFill="1" applyBorder="1" applyAlignment="1" applyProtection="1">
      <alignment horizontal="center" vertical="center"/>
    </xf>
    <xf numFmtId="0" fontId="15" fillId="0" borderId="60" xfId="0" applyNumberFormat="1" applyFont="1" applyFill="1" applyBorder="1" applyAlignment="1" applyProtection="1">
      <alignment horizontal="center" vertical="center"/>
    </xf>
    <xf numFmtId="0" fontId="42" fillId="0" borderId="15" xfId="0" applyNumberFormat="1" applyFont="1" applyFill="1" applyBorder="1" applyAlignment="1" applyProtection="1">
      <alignment horizontal="left" vertical="center"/>
    </xf>
    <xf numFmtId="0" fontId="15" fillId="10" borderId="1" xfId="0" applyNumberFormat="1" applyFont="1" applyFill="1" applyBorder="1" applyAlignment="1" applyProtection="1">
      <alignment horizontal="center" vertical="center" wrapText="1"/>
    </xf>
    <xf numFmtId="0" fontId="15" fillId="8" borderId="44" xfId="0" applyNumberFormat="1" applyFont="1" applyFill="1" applyBorder="1" applyAlignment="1" applyProtection="1">
      <alignment horizontal="center" vertical="center" wrapText="1"/>
    </xf>
    <xf numFmtId="0" fontId="26" fillId="4" borderId="61" xfId="0" applyNumberFormat="1" applyFont="1" applyFill="1" applyBorder="1" applyAlignment="1" applyProtection="1">
      <alignment horizontal="center" vertical="center"/>
    </xf>
    <xf numFmtId="0" fontId="43" fillId="11" borderId="34" xfId="0" applyFont="1" applyFill="1" applyBorder="1" applyAlignment="1">
      <alignment horizontal="left" vertical="center" wrapText="1"/>
    </xf>
    <xf numFmtId="0" fontId="30" fillId="4" borderId="34" xfId="0" applyFont="1" applyFill="1" applyBorder="1" applyAlignment="1">
      <alignment horizontal="left" vertical="center" wrapText="1"/>
    </xf>
    <xf numFmtId="0" fontId="20" fillId="0" borderId="0" xfId="3" applyNumberFormat="1" applyFont="1" applyBorder="1" applyAlignment="1" applyProtection="1">
      <alignment horizontal="center" vertical="center"/>
      <protection locked="0"/>
    </xf>
    <xf numFmtId="0" fontId="38" fillId="2" borderId="0" xfId="3" applyFont="1" applyFill="1" applyBorder="1" applyAlignment="1" applyProtection="1">
      <alignment horizontal="center" vertical="top"/>
      <protection locked="0"/>
    </xf>
    <xf numFmtId="0" fontId="36" fillId="0" borderId="0" xfId="3" applyFont="1" applyAlignment="1" applyProtection="1">
      <alignment horizontal="center" vertical="center"/>
      <protection locked="0"/>
    </xf>
    <xf numFmtId="0" fontId="34" fillId="0" borderId="0" xfId="3" applyFont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40" fillId="2" borderId="0" xfId="3" applyFont="1" applyFill="1" applyBorder="1" applyAlignment="1" applyProtection="1">
      <alignment horizontal="left" vertical="center"/>
      <protection locked="0"/>
    </xf>
    <xf numFmtId="49" fontId="34" fillId="2" borderId="20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0" fontId="18" fillId="2" borderId="20" xfId="3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3" applyFont="1" applyAlignment="1" applyProtection="1">
      <alignment horizontal="left" vertical="top"/>
      <protection locked="0"/>
    </xf>
    <xf numFmtId="14" fontId="7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20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5" xfId="3" applyNumberFormat="1" applyFont="1" applyFill="1" applyBorder="1" applyAlignment="1" applyProtection="1">
      <alignment horizontal="center" vertical="center"/>
      <protection locked="0"/>
    </xf>
    <xf numFmtId="0" fontId="22" fillId="2" borderId="19" xfId="3" applyNumberFormat="1" applyFont="1" applyFill="1" applyBorder="1" applyAlignment="1" applyProtection="1">
      <alignment horizontal="center" vertical="center"/>
      <protection locked="0"/>
    </xf>
    <xf numFmtId="0" fontId="22" fillId="2" borderId="17" xfId="3" applyNumberFormat="1" applyFont="1" applyFill="1" applyBorder="1" applyAlignment="1" applyProtection="1">
      <alignment horizontal="center" vertical="center"/>
      <protection locked="0"/>
    </xf>
    <xf numFmtId="0" fontId="24" fillId="2" borderId="15" xfId="3" applyNumberFormat="1" applyFont="1" applyFill="1" applyBorder="1" applyAlignment="1" applyProtection="1">
      <alignment horizontal="center" vertical="center"/>
      <protection locked="0"/>
    </xf>
    <xf numFmtId="0" fontId="24" fillId="2" borderId="19" xfId="3" applyNumberFormat="1" applyFont="1" applyFill="1" applyBorder="1" applyAlignment="1" applyProtection="1">
      <alignment horizontal="center" vertical="center"/>
      <protection locked="0"/>
    </xf>
    <xf numFmtId="0" fontId="24" fillId="2" borderId="17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29" xfId="3" applyNumberFormat="1" applyFont="1" applyBorder="1" applyAlignment="1" applyProtection="1">
      <alignment horizontal="center" vertical="center"/>
      <protection locked="0"/>
    </xf>
    <xf numFmtId="0" fontId="22" fillId="0" borderId="30" xfId="3" applyNumberFormat="1" applyFont="1" applyBorder="1" applyAlignment="1" applyProtection="1">
      <alignment horizontal="center" vertical="center"/>
      <protection locked="0"/>
    </xf>
    <xf numFmtId="0" fontId="22" fillId="0" borderId="28" xfId="3" applyNumberFormat="1" applyFont="1" applyBorder="1" applyAlignment="1" applyProtection="1">
      <alignment horizontal="center" vertical="center"/>
      <protection locked="0"/>
    </xf>
    <xf numFmtId="0" fontId="22" fillId="0" borderId="9" xfId="3" applyNumberFormat="1" applyFont="1" applyBorder="1" applyAlignment="1" applyProtection="1">
      <alignment horizontal="center" vertical="center"/>
      <protection locked="0"/>
    </xf>
    <xf numFmtId="0" fontId="22" fillId="0" borderId="0" xfId="3" applyNumberFormat="1" applyFont="1" applyBorder="1" applyAlignment="1" applyProtection="1">
      <alignment horizontal="center" vertical="center"/>
      <protection locked="0"/>
    </xf>
    <xf numFmtId="0" fontId="22" fillId="0" borderId="7" xfId="3" applyNumberFormat="1" applyFont="1" applyBorder="1" applyAlignment="1" applyProtection="1">
      <alignment horizontal="center" vertical="center"/>
      <protection locked="0"/>
    </xf>
    <xf numFmtId="0" fontId="22" fillId="0" borderId="3" xfId="3" applyNumberFormat="1" applyFont="1" applyBorder="1" applyAlignment="1" applyProtection="1">
      <alignment horizontal="center" vertical="center"/>
      <protection locked="0"/>
    </xf>
    <xf numFmtId="0" fontId="22" fillId="0" borderId="20" xfId="3" applyNumberFormat="1" applyFont="1" applyBorder="1" applyAlignment="1" applyProtection="1">
      <alignment horizontal="center" vertical="center"/>
      <protection locked="0"/>
    </xf>
    <xf numFmtId="0" fontId="22" fillId="0" borderId="4" xfId="3" applyNumberFormat="1" applyFont="1" applyBorder="1" applyAlignment="1" applyProtection="1">
      <alignment horizontal="center" vertical="center"/>
      <protection locked="0"/>
    </xf>
    <xf numFmtId="0" fontId="23" fillId="0" borderId="15" xfId="3" applyNumberFormat="1" applyFont="1" applyBorder="1" applyAlignment="1" applyProtection="1">
      <alignment horizontal="center" vertical="center"/>
      <protection locked="0"/>
    </xf>
    <xf numFmtId="0" fontId="23" fillId="0" borderId="19" xfId="3" applyNumberFormat="1" applyFont="1" applyBorder="1" applyAlignment="1" applyProtection="1">
      <alignment horizontal="center" vertical="center"/>
      <protection locked="0"/>
    </xf>
    <xf numFmtId="0" fontId="23" fillId="0" borderId="17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14" xfId="0" applyNumberFormat="1" applyFont="1" applyFill="1" applyBorder="1" applyAlignment="1" applyProtection="1">
      <alignment horizontal="center" vertical="distributed" textRotation="90"/>
    </xf>
    <xf numFmtId="0" fontId="10" fillId="0" borderId="37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5" fillId="4" borderId="19" xfId="0" applyNumberFormat="1" applyFont="1" applyFill="1" applyBorder="1" applyAlignment="1" applyProtection="1">
      <alignment horizontal="center" vertical="center"/>
    </xf>
    <xf numFmtId="0" fontId="15" fillId="4" borderId="17" xfId="0" applyNumberFormat="1" applyFont="1" applyFill="1" applyBorder="1" applyAlignment="1" applyProtection="1">
      <alignment horizontal="center" vertical="center"/>
    </xf>
    <xf numFmtId="0" fontId="15" fillId="4" borderId="55" xfId="0" applyNumberFormat="1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/>
    <xf numFmtId="0" fontId="16" fillId="4" borderId="0" xfId="0" applyFont="1" applyFill="1" applyBorder="1" applyAlignment="1"/>
    <xf numFmtId="0" fontId="26" fillId="4" borderId="29" xfId="0" applyNumberFormat="1" applyFont="1" applyFill="1" applyBorder="1" applyAlignment="1" applyProtection="1">
      <alignment horizontal="center" vertical="top"/>
    </xf>
    <xf numFmtId="0" fontId="26" fillId="4" borderId="30" xfId="0" applyNumberFormat="1" applyFont="1" applyFill="1" applyBorder="1" applyAlignment="1" applyProtection="1">
      <alignment horizontal="center" vertical="top"/>
    </xf>
    <xf numFmtId="0" fontId="26" fillId="4" borderId="9" xfId="0" applyNumberFormat="1" applyFont="1" applyFill="1" applyBorder="1" applyAlignment="1" applyProtection="1">
      <alignment horizontal="center" vertical="top"/>
    </xf>
    <xf numFmtId="0" fontId="26" fillId="4" borderId="0" xfId="0" applyNumberFormat="1" applyFont="1" applyFill="1" applyBorder="1" applyAlignment="1" applyProtection="1">
      <alignment horizontal="center" vertical="top"/>
    </xf>
    <xf numFmtId="0" fontId="26" fillId="4" borderId="15" xfId="0" applyNumberFormat="1" applyFont="1" applyFill="1" applyBorder="1" applyAlignment="1" applyProtection="1">
      <alignment horizontal="center" vertical="center" textRotation="90"/>
    </xf>
    <xf numFmtId="0" fontId="26" fillId="4" borderId="1" xfId="0" applyNumberFormat="1" applyFont="1" applyFill="1" applyBorder="1" applyAlignment="1" applyProtection="1">
      <alignment horizontal="left" vertical="center" wrapText="1"/>
    </xf>
    <xf numFmtId="0" fontId="26" fillId="4" borderId="15" xfId="0" applyNumberFormat="1" applyFont="1" applyFill="1" applyBorder="1" applyAlignment="1" applyProtection="1">
      <alignment horizontal="center" textRotation="90" wrapText="1"/>
    </xf>
    <xf numFmtId="0" fontId="26" fillId="4" borderId="11" xfId="0" applyNumberFormat="1" applyFont="1" applyFill="1" applyBorder="1" applyAlignment="1" applyProtection="1">
      <alignment horizontal="center" vertical="center" wrapText="1"/>
    </xf>
    <xf numFmtId="0" fontId="26" fillId="4" borderId="10" xfId="0" applyNumberFormat="1" applyFont="1" applyFill="1" applyBorder="1" applyAlignment="1" applyProtection="1">
      <alignment horizontal="center" vertical="center" wrapText="1"/>
    </xf>
    <xf numFmtId="0" fontId="26" fillId="4" borderId="12" xfId="0" applyNumberFormat="1" applyFont="1" applyFill="1" applyBorder="1" applyAlignment="1" applyProtection="1">
      <alignment horizontal="center" vertical="center" wrapText="1"/>
    </xf>
    <xf numFmtId="0" fontId="26" fillId="4" borderId="43" xfId="0" applyNumberFormat="1" applyFont="1" applyFill="1" applyBorder="1" applyAlignment="1" applyProtection="1">
      <alignment horizontal="center" vertical="center" wrapText="1"/>
    </xf>
    <xf numFmtId="0" fontId="26" fillId="4" borderId="14" xfId="0" applyNumberFormat="1" applyFont="1" applyFill="1" applyBorder="1" applyAlignment="1" applyProtection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26" fillId="4" borderId="15" xfId="0" applyNumberFormat="1" applyFont="1" applyFill="1" applyBorder="1" applyAlignment="1" applyProtection="1">
      <alignment horizontal="center" vertical="center" wrapText="1"/>
    </xf>
    <xf numFmtId="0" fontId="26" fillId="4" borderId="16" xfId="0" applyNumberFormat="1" applyFont="1" applyFill="1" applyBorder="1" applyAlignment="1" applyProtection="1">
      <alignment horizontal="center" vertical="center" wrapText="1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26" fillId="4" borderId="14" xfId="0" applyNumberFormat="1" applyFont="1" applyFill="1" applyBorder="1" applyAlignment="1" applyProtection="1">
      <alignment horizontal="left" vertical="center" wrapText="1"/>
    </xf>
    <xf numFmtId="0" fontId="26" fillId="4" borderId="15" xfId="0" applyNumberFormat="1" applyFont="1" applyFill="1" applyBorder="1" applyAlignment="1" applyProtection="1">
      <alignment horizontal="left" vertical="center" wrapText="1"/>
    </xf>
    <xf numFmtId="0" fontId="26" fillId="4" borderId="1" xfId="0" applyNumberFormat="1" applyFont="1" applyFill="1" applyBorder="1" applyAlignment="1" applyProtection="1">
      <alignment horizontal="center" textRotation="90" wrapText="1"/>
    </xf>
    <xf numFmtId="0" fontId="26" fillId="4" borderId="1" xfId="0" applyNumberFormat="1" applyFont="1" applyFill="1" applyBorder="1" applyAlignment="1" applyProtection="1">
      <alignment horizontal="center" wrapText="1"/>
    </xf>
    <xf numFmtId="0" fontId="26" fillId="4" borderId="13" xfId="0" applyNumberFormat="1" applyFont="1" applyFill="1" applyBorder="1" applyAlignment="1" applyProtection="1">
      <alignment horizontal="left" vertical="top" wrapText="1"/>
    </xf>
    <xf numFmtId="0" fontId="26" fillId="4" borderId="3" xfId="0" applyNumberFormat="1" applyFont="1" applyFill="1" applyBorder="1" applyAlignment="1" applyProtection="1">
      <alignment horizontal="left" vertical="top" wrapText="1"/>
    </xf>
    <xf numFmtId="0" fontId="26" fillId="4" borderId="1" xfId="0" applyNumberFormat="1" applyFont="1" applyFill="1" applyBorder="1" applyAlignment="1" applyProtection="1">
      <alignment horizontal="left" vertical="top" wrapText="1"/>
    </xf>
    <xf numFmtId="0" fontId="26" fillId="4" borderId="15" xfId="0" applyNumberFormat="1" applyFont="1" applyFill="1" applyBorder="1" applyAlignment="1" applyProtection="1">
      <alignment horizontal="left" vertical="top" wrapText="1"/>
    </xf>
    <xf numFmtId="0" fontId="6" fillId="4" borderId="38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/>
    </xf>
    <xf numFmtId="0" fontId="26" fillId="4" borderId="49" xfId="0" applyNumberFormat="1" applyFont="1" applyFill="1" applyBorder="1" applyAlignment="1" applyProtection="1">
      <alignment horizontal="left" vertical="center" wrapText="1"/>
    </xf>
    <xf numFmtId="0" fontId="26" fillId="4" borderId="44" xfId="0" applyNumberFormat="1" applyFont="1" applyFill="1" applyBorder="1" applyAlignment="1" applyProtection="1">
      <alignment horizontal="left" vertical="center" wrapText="1"/>
    </xf>
    <xf numFmtId="0" fontId="26" fillId="4" borderId="46" xfId="0" applyNumberFormat="1" applyFont="1" applyFill="1" applyBorder="1" applyAlignment="1" applyProtection="1">
      <alignment horizontal="left" vertical="center" wrapText="1"/>
    </xf>
    <xf numFmtId="0" fontId="26" fillId="4" borderId="11" xfId="0" applyNumberFormat="1" applyFont="1" applyFill="1" applyBorder="1" applyAlignment="1" applyProtection="1">
      <alignment horizontal="left" vertical="center" wrapText="1"/>
    </xf>
    <xf numFmtId="0" fontId="26" fillId="4" borderId="10" xfId="0" applyNumberFormat="1" applyFont="1" applyFill="1" applyBorder="1" applyAlignment="1" applyProtection="1">
      <alignment horizontal="left" vertical="center" wrapText="1"/>
    </xf>
    <xf numFmtId="0" fontId="26" fillId="4" borderId="12" xfId="0" applyNumberFormat="1" applyFont="1" applyFill="1" applyBorder="1" applyAlignment="1" applyProtection="1">
      <alignment horizontal="left" vertical="center" wrapText="1"/>
    </xf>
    <xf numFmtId="0" fontId="26" fillId="4" borderId="19" xfId="0" applyNumberFormat="1" applyFont="1" applyFill="1" applyBorder="1" applyAlignment="1" applyProtection="1">
      <alignment horizontal="center" textRotation="90" wrapText="1"/>
    </xf>
    <xf numFmtId="0" fontId="26" fillId="12" borderId="29" xfId="0" applyNumberFormat="1" applyFont="1" applyFill="1" applyBorder="1" applyAlignment="1" applyProtection="1">
      <alignment horizontal="center" wrapText="1"/>
    </xf>
    <xf numFmtId="0" fontId="26" fillId="12" borderId="30" xfId="0" applyNumberFormat="1" applyFont="1" applyFill="1" applyBorder="1" applyAlignment="1" applyProtection="1">
      <alignment horizontal="center" wrapText="1"/>
    </xf>
    <xf numFmtId="0" fontId="26" fillId="12" borderId="28" xfId="0" applyNumberFormat="1" applyFont="1" applyFill="1" applyBorder="1" applyAlignment="1" applyProtection="1">
      <alignment horizontal="center" wrapText="1"/>
    </xf>
    <xf numFmtId="0" fontId="26" fillId="12" borderId="3" xfId="0" applyNumberFormat="1" applyFont="1" applyFill="1" applyBorder="1" applyAlignment="1" applyProtection="1">
      <alignment horizontal="center" wrapText="1"/>
    </xf>
    <xf numFmtId="0" fontId="26" fillId="12" borderId="20" xfId="0" applyNumberFormat="1" applyFont="1" applyFill="1" applyBorder="1" applyAlignment="1" applyProtection="1">
      <alignment horizontal="center" wrapText="1"/>
    </xf>
    <xf numFmtId="0" fontId="26" fillId="12" borderId="4" xfId="0" applyNumberFormat="1" applyFont="1" applyFill="1" applyBorder="1" applyAlignment="1" applyProtection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topLeftCell="H7" zoomScale="70" zoomScaleNormal="70" zoomScaleSheetLayoutView="70" workbookViewId="0">
      <selection activeCell="AR19" sqref="AR19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6640625" style="1" customWidth="1"/>
    <col min="57" max="57" width="2.66406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66406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66406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6640625" style="1" customWidth="1"/>
    <col min="313" max="313" width="2.66406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66406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66406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6640625" style="1" customWidth="1"/>
    <col min="569" max="569" width="2.66406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66406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66406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6640625" style="1" customWidth="1"/>
    <col min="825" max="825" width="2.66406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66406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66406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6640625" style="1" customWidth="1"/>
    <col min="1081" max="1081" width="2.66406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66406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66406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6640625" style="1" customWidth="1"/>
    <col min="1337" max="1337" width="2.66406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66406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66406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6640625" style="1" customWidth="1"/>
    <col min="1593" max="1593" width="2.66406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66406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66406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6640625" style="1" customWidth="1"/>
    <col min="1849" max="1849" width="2.66406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66406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66406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6640625" style="1" customWidth="1"/>
    <col min="2105" max="2105" width="2.66406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66406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66406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6640625" style="1" customWidth="1"/>
    <col min="2361" max="2361" width="2.66406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66406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66406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6640625" style="1" customWidth="1"/>
    <col min="2617" max="2617" width="2.66406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66406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66406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6640625" style="1" customWidth="1"/>
    <col min="2873" max="2873" width="2.66406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66406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66406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6640625" style="1" customWidth="1"/>
    <col min="3129" max="3129" width="2.66406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66406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66406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6640625" style="1" customWidth="1"/>
    <col min="3385" max="3385" width="2.66406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66406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66406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6640625" style="1" customWidth="1"/>
    <col min="3641" max="3641" width="2.66406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66406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66406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6640625" style="1" customWidth="1"/>
    <col min="3897" max="3897" width="2.66406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66406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66406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6640625" style="1" customWidth="1"/>
    <col min="4153" max="4153" width="2.66406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66406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66406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6640625" style="1" customWidth="1"/>
    <col min="4409" max="4409" width="2.66406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66406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66406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6640625" style="1" customWidth="1"/>
    <col min="4665" max="4665" width="2.66406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66406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66406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6640625" style="1" customWidth="1"/>
    <col min="4921" max="4921" width="2.66406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66406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66406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6640625" style="1" customWidth="1"/>
    <col min="5177" max="5177" width="2.66406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66406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66406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6640625" style="1" customWidth="1"/>
    <col min="5433" max="5433" width="2.66406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66406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66406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6640625" style="1" customWidth="1"/>
    <col min="5689" max="5689" width="2.66406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66406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66406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6640625" style="1" customWidth="1"/>
    <col min="5945" max="5945" width="2.66406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66406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66406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6640625" style="1" customWidth="1"/>
    <col min="6201" max="6201" width="2.66406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66406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66406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6640625" style="1" customWidth="1"/>
    <col min="6457" max="6457" width="2.66406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66406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66406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6640625" style="1" customWidth="1"/>
    <col min="6713" max="6713" width="2.66406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66406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66406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6640625" style="1" customWidth="1"/>
    <col min="6969" max="6969" width="2.66406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66406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66406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6640625" style="1" customWidth="1"/>
    <col min="7225" max="7225" width="2.66406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66406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66406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6640625" style="1" customWidth="1"/>
    <col min="7481" max="7481" width="2.66406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66406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66406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6640625" style="1" customWidth="1"/>
    <col min="7737" max="7737" width="2.66406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66406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66406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6640625" style="1" customWidth="1"/>
    <col min="7993" max="7993" width="2.66406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66406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66406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6640625" style="1" customWidth="1"/>
    <col min="8249" max="8249" width="2.66406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66406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66406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6640625" style="1" customWidth="1"/>
    <col min="8505" max="8505" width="2.66406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66406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66406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6640625" style="1" customWidth="1"/>
    <col min="8761" max="8761" width="2.66406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66406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66406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6640625" style="1" customWidth="1"/>
    <col min="9017" max="9017" width="2.66406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66406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66406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6640625" style="1" customWidth="1"/>
    <col min="9273" max="9273" width="2.66406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66406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66406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6640625" style="1" customWidth="1"/>
    <col min="9529" max="9529" width="2.66406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66406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66406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6640625" style="1" customWidth="1"/>
    <col min="9785" max="9785" width="2.66406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66406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66406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6640625" style="1" customWidth="1"/>
    <col min="10041" max="10041" width="2.66406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66406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66406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6640625" style="1" customWidth="1"/>
    <col min="10297" max="10297" width="2.66406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66406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66406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6640625" style="1" customWidth="1"/>
    <col min="10553" max="10553" width="2.66406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66406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66406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6640625" style="1" customWidth="1"/>
    <col min="10809" max="10809" width="2.66406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66406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66406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6640625" style="1" customWidth="1"/>
    <col min="11065" max="11065" width="2.66406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66406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66406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6640625" style="1" customWidth="1"/>
    <col min="11321" max="11321" width="2.66406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66406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66406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6640625" style="1" customWidth="1"/>
    <col min="11577" max="11577" width="2.66406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66406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66406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6640625" style="1" customWidth="1"/>
    <col min="11833" max="11833" width="2.66406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66406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66406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6640625" style="1" customWidth="1"/>
    <col min="12089" max="12089" width="2.66406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66406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66406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6640625" style="1" customWidth="1"/>
    <col min="12345" max="12345" width="2.66406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66406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66406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6640625" style="1" customWidth="1"/>
    <col min="12601" max="12601" width="2.66406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66406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66406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6640625" style="1" customWidth="1"/>
    <col min="12857" max="12857" width="2.66406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66406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66406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6640625" style="1" customWidth="1"/>
    <col min="13113" max="13113" width="2.66406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66406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66406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6640625" style="1" customWidth="1"/>
    <col min="13369" max="13369" width="2.66406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66406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66406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6640625" style="1" customWidth="1"/>
    <col min="13625" max="13625" width="2.66406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66406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66406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6640625" style="1" customWidth="1"/>
    <col min="13881" max="13881" width="2.66406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66406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66406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6640625" style="1" customWidth="1"/>
    <col min="14137" max="14137" width="2.66406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66406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66406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6640625" style="1" customWidth="1"/>
    <col min="14393" max="14393" width="2.66406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66406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66406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6640625" style="1" customWidth="1"/>
    <col min="14649" max="14649" width="2.66406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66406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66406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6640625" style="1" customWidth="1"/>
    <col min="14905" max="14905" width="2.66406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66406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66406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6640625" style="1" customWidth="1"/>
    <col min="15161" max="15161" width="2.66406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66406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66406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6640625" style="1" customWidth="1"/>
    <col min="15417" max="15417" width="2.66406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66406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66406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6640625" style="1" customWidth="1"/>
    <col min="15673" max="15673" width="2.66406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66406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66406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6640625" style="1" customWidth="1"/>
    <col min="15929" max="15929" width="2.66406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66406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66406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6640625" style="1" customWidth="1"/>
    <col min="16185" max="16185" width="2.66406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66406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60"/>
      <c r="W1" s="60"/>
      <c r="X1" s="60"/>
      <c r="Y1" s="60"/>
      <c r="Z1" s="61" t="s">
        <v>221</v>
      </c>
      <c r="AA1" s="60"/>
      <c r="AB1" s="60"/>
      <c r="AC1" s="60"/>
      <c r="AD1" s="60"/>
      <c r="AE1" s="60"/>
      <c r="AF1" s="60"/>
      <c r="AG1" s="60"/>
      <c r="AH1" s="60"/>
      <c r="AI1" s="62"/>
      <c r="AJ1" s="59"/>
      <c r="AK1" s="59"/>
      <c r="AL1" s="59"/>
      <c r="AM1" s="59"/>
      <c r="AN1" s="59"/>
      <c r="AO1" s="59"/>
      <c r="AP1" s="59"/>
      <c r="AQ1" s="59"/>
      <c r="AR1" s="59"/>
      <c r="AS1" s="58"/>
      <c r="AT1" s="58"/>
      <c r="AU1" s="58"/>
      <c r="AV1" s="58"/>
      <c r="AW1" s="58"/>
    </row>
    <row r="2" spans="1:51" ht="13.5" customHeight="1" x14ac:dyDescent="0.25">
      <c r="A2" s="59"/>
      <c r="B2" s="59"/>
      <c r="C2" s="59"/>
      <c r="E2" s="63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4" t="s">
        <v>32</v>
      </c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8"/>
      <c r="AV2" s="58"/>
      <c r="AW2" s="58"/>
      <c r="AX2" s="58"/>
    </row>
    <row r="3" spans="1:51" ht="13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4" t="s">
        <v>222</v>
      </c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8"/>
      <c r="AT3" s="58"/>
      <c r="AU3" s="58"/>
      <c r="AV3" s="58"/>
      <c r="AW3" s="58"/>
    </row>
    <row r="4" spans="1:51" ht="35.2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</row>
    <row r="5" spans="1:51" ht="13.5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</row>
    <row r="6" spans="1:51" ht="13.5" customHeight="1" x14ac:dyDescent="0.25">
      <c r="A6" s="65" t="s">
        <v>223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65" t="s">
        <v>224</v>
      </c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</row>
    <row r="7" spans="1:51" ht="13.5" customHeight="1" x14ac:dyDescent="0.25">
      <c r="A7" s="66" t="s">
        <v>225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66" t="s">
        <v>226</v>
      </c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</row>
    <row r="8" spans="1:51" ht="24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</row>
    <row r="9" spans="1:51" ht="26.25" customHeight="1" x14ac:dyDescent="0.3">
      <c r="A9" s="59" t="s">
        <v>227</v>
      </c>
      <c r="B9" s="59"/>
      <c r="C9" s="59"/>
      <c r="D9" s="59"/>
      <c r="E9" s="59"/>
      <c r="F9" s="59"/>
      <c r="G9" s="59"/>
      <c r="H9" s="66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7" t="s">
        <v>288</v>
      </c>
      <c r="AK9" s="59"/>
      <c r="AL9" s="59"/>
      <c r="AM9" s="59"/>
      <c r="AN9" s="59"/>
      <c r="AO9" s="59"/>
      <c r="AP9" s="59"/>
      <c r="AQ9" s="66"/>
      <c r="AR9" s="59"/>
      <c r="AS9" s="59"/>
      <c r="AT9" s="59"/>
      <c r="AU9" s="59"/>
      <c r="AV9" s="59"/>
      <c r="AW9" s="59"/>
      <c r="AX9" s="59"/>
      <c r="AY9" s="59"/>
    </row>
    <row r="10" spans="1:51" ht="3.7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</row>
    <row r="11" spans="1:51" s="69" customFormat="1" ht="26.25" customHeight="1" x14ac:dyDescent="0.25">
      <c r="A11" s="68" t="s">
        <v>328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8" t="s">
        <v>328</v>
      </c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</row>
    <row r="12" spans="1:51" ht="23.25" customHeight="1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</row>
    <row r="13" spans="1:51" ht="38.25" customHeight="1" x14ac:dyDescent="0.25">
      <c r="A13" s="520" t="s">
        <v>30</v>
      </c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520"/>
      <c r="AK13" s="520"/>
      <c r="AL13" s="520"/>
      <c r="AM13" s="520"/>
      <c r="AN13" s="520"/>
      <c r="AO13" s="520"/>
      <c r="AP13" s="520"/>
      <c r="AQ13" s="520"/>
      <c r="AR13" s="520"/>
      <c r="AS13" s="520"/>
      <c r="AT13" s="520"/>
      <c r="AU13" s="520"/>
      <c r="AV13" s="520"/>
      <c r="AW13" s="59"/>
      <c r="AX13" s="59"/>
      <c r="AY13" s="59"/>
    </row>
    <row r="14" spans="1:51" s="69" customFormat="1" ht="13.5" customHeight="1" x14ac:dyDescent="0.25">
      <c r="A14" s="521" t="s">
        <v>31</v>
      </c>
      <c r="B14" s="521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/>
      <c r="U14" s="521"/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  <c r="AW14" s="60"/>
      <c r="AX14" s="60"/>
      <c r="AY14" s="60"/>
    </row>
    <row r="15" spans="1:51" s="69" customFormat="1" ht="26.25" customHeight="1" x14ac:dyDescent="0.25">
      <c r="A15" s="522" t="s">
        <v>33</v>
      </c>
      <c r="B15" s="522"/>
      <c r="C15" s="522"/>
      <c r="D15" s="522"/>
      <c r="E15" s="522"/>
      <c r="F15" s="522"/>
      <c r="G15" s="522"/>
      <c r="H15" s="522"/>
      <c r="I15" s="522"/>
      <c r="J15" s="522"/>
      <c r="K15" s="522"/>
      <c r="L15" s="522"/>
      <c r="M15" s="522"/>
      <c r="N15" s="522"/>
      <c r="O15" s="522"/>
      <c r="P15" s="522"/>
      <c r="Q15" s="522"/>
      <c r="R15" s="522"/>
      <c r="S15" s="522"/>
      <c r="T15" s="522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2"/>
      <c r="AF15" s="522"/>
      <c r="AG15" s="522"/>
      <c r="AH15" s="522"/>
      <c r="AI15" s="522"/>
      <c r="AJ15" s="522"/>
      <c r="AK15" s="522"/>
      <c r="AL15" s="522"/>
      <c r="AM15" s="522"/>
      <c r="AN15" s="522"/>
      <c r="AO15" s="522"/>
      <c r="AP15" s="522"/>
      <c r="AQ15" s="522"/>
      <c r="AR15" s="522"/>
      <c r="AS15" s="522"/>
      <c r="AT15" s="522"/>
      <c r="AU15" s="522"/>
      <c r="AV15" s="522"/>
      <c r="AW15" s="60"/>
      <c r="AX15" s="60"/>
      <c r="AY15" s="60"/>
    </row>
    <row r="16" spans="1:51" s="69" customFormat="1" ht="17.25" customHeight="1" x14ac:dyDescent="0.25">
      <c r="A16" s="523" t="s">
        <v>246</v>
      </c>
      <c r="B16" s="523"/>
      <c r="C16" s="523"/>
      <c r="D16" s="523"/>
      <c r="E16" s="523"/>
      <c r="F16" s="71"/>
      <c r="G16" s="200" t="s">
        <v>247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60"/>
      <c r="AX16" s="60"/>
      <c r="AY16" s="60"/>
    </row>
    <row r="17" spans="1:62" ht="19.5" customHeight="1" x14ac:dyDescent="0.25">
      <c r="A17" s="519"/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/>
      <c r="AD17" s="519"/>
      <c r="AE17" s="519"/>
      <c r="AF17" s="519"/>
      <c r="AG17" s="519"/>
      <c r="AH17" s="519"/>
      <c r="AI17" s="519"/>
      <c r="AJ17" s="519"/>
      <c r="AK17" s="519"/>
      <c r="AL17" s="519"/>
      <c r="AM17" s="519"/>
      <c r="AN17" s="519"/>
      <c r="AO17" s="519"/>
      <c r="AP17" s="519"/>
      <c r="AQ17" s="519"/>
      <c r="AR17" s="519"/>
      <c r="AS17" s="519"/>
      <c r="AT17" s="519"/>
      <c r="AU17" s="519"/>
      <c r="AV17" s="72"/>
      <c r="AW17" s="59"/>
      <c r="AX17" s="59"/>
      <c r="AY17" s="59"/>
    </row>
    <row r="18" spans="1:62" s="73" customFormat="1" ht="19.5" customHeight="1" x14ac:dyDescent="0.25">
      <c r="O18" s="525" t="s">
        <v>228</v>
      </c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5"/>
      <c r="AW18" s="74"/>
      <c r="AX18" s="74"/>
      <c r="AY18" s="74"/>
    </row>
    <row r="19" spans="1:62" ht="13.5" customHeight="1" x14ac:dyDescent="0.2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</row>
    <row r="20" spans="1:62" s="69" customFormat="1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 t="s">
        <v>229</v>
      </c>
      <c r="P20" s="76"/>
      <c r="Q20" s="76"/>
      <c r="R20" s="76"/>
      <c r="S20" s="76"/>
      <c r="T20" s="76"/>
      <c r="U20" s="76"/>
      <c r="V20" s="76"/>
      <c r="W20" s="76" t="s">
        <v>239</v>
      </c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</row>
    <row r="21" spans="1:62" s="69" customFormat="1" ht="13.5" customHeight="1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</row>
    <row r="22" spans="1:62" s="69" customFormat="1" ht="13.5" customHeight="1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 t="s">
        <v>230</v>
      </c>
      <c r="P22" s="76"/>
      <c r="Q22" s="76"/>
      <c r="R22" s="76"/>
      <c r="S22" s="76"/>
      <c r="T22" s="76"/>
      <c r="U22" s="76"/>
      <c r="V22" s="76"/>
      <c r="W22" s="76" t="s">
        <v>231</v>
      </c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</row>
    <row r="23" spans="1:62" ht="13.5" customHeight="1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</row>
    <row r="24" spans="1:62" s="69" customFormat="1" ht="13.5" customHeight="1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 t="s">
        <v>232</v>
      </c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526" t="s">
        <v>34</v>
      </c>
      <c r="AB24" s="526"/>
      <c r="AC24" s="526"/>
      <c r="AD24" s="526"/>
      <c r="AE24" s="526"/>
      <c r="AF24" s="60" t="s">
        <v>233</v>
      </c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</row>
    <row r="25" spans="1:62" ht="13.5" customHeight="1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</row>
    <row r="26" spans="1:62" ht="13.5" customHeight="1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527" t="s">
        <v>234</v>
      </c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527"/>
      <c r="AI26" s="528" t="s">
        <v>235</v>
      </c>
      <c r="AJ26" s="528"/>
      <c r="AK26" s="528"/>
      <c r="AL26" s="528"/>
      <c r="AM26" s="528"/>
      <c r="AN26" s="528"/>
      <c r="AO26" s="528"/>
      <c r="AP26" s="528"/>
      <c r="AQ26" s="528"/>
      <c r="AR26" s="528"/>
      <c r="AS26" s="528"/>
      <c r="AT26" s="528"/>
      <c r="AU26" s="528"/>
      <c r="AV26" s="528"/>
      <c r="AW26" s="528"/>
      <c r="AX26" s="528"/>
      <c r="AY26" s="528"/>
      <c r="AZ26" s="528"/>
      <c r="BA26" s="528"/>
      <c r="BB26" s="528"/>
      <c r="BC26" s="528"/>
      <c r="BD26" s="528"/>
      <c r="BE26" s="528"/>
      <c r="BF26" s="528"/>
      <c r="BG26" s="528"/>
      <c r="BH26" s="528"/>
      <c r="BI26" s="528"/>
      <c r="BJ26" s="528"/>
    </row>
    <row r="27" spans="1:62" ht="13.5" customHeight="1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529" t="s">
        <v>35</v>
      </c>
      <c r="AJ27" s="529"/>
      <c r="AK27" s="529"/>
      <c r="AL27" s="529"/>
      <c r="AM27" s="529"/>
      <c r="AN27" s="529"/>
      <c r="AO27" s="529"/>
      <c r="AP27" s="529"/>
      <c r="AQ27" s="529"/>
      <c r="AR27" s="529"/>
      <c r="AS27" s="529"/>
      <c r="AT27" s="529"/>
      <c r="AU27" s="529"/>
      <c r="AV27" s="529"/>
      <c r="AW27" s="529"/>
      <c r="AX27" s="529"/>
      <c r="AY27" s="529"/>
      <c r="AZ27" s="529"/>
      <c r="BA27" s="529"/>
      <c r="BB27" s="529"/>
      <c r="BC27" s="529"/>
      <c r="BD27" s="529"/>
      <c r="BE27" s="529"/>
      <c r="BF27" s="529"/>
      <c r="BG27" s="529"/>
      <c r="BH27" s="529"/>
      <c r="BI27" s="529"/>
      <c r="BJ27" s="529"/>
    </row>
    <row r="28" spans="1:62" ht="13.5" customHeight="1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</row>
    <row r="29" spans="1:62" s="69" customFormat="1" ht="13.5" customHeight="1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 t="s">
        <v>236</v>
      </c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530">
        <v>43076</v>
      </c>
      <c r="AD29" s="531"/>
      <c r="AE29" s="531"/>
      <c r="AF29" s="531"/>
      <c r="AG29" s="531"/>
      <c r="AH29" s="76"/>
      <c r="AI29" s="532" t="s">
        <v>36</v>
      </c>
      <c r="AJ29" s="532"/>
      <c r="AK29" s="531">
        <v>1196</v>
      </c>
      <c r="AL29" s="531"/>
      <c r="AM29" s="531"/>
      <c r="AN29" s="531"/>
      <c r="AO29" s="531"/>
      <c r="AP29" s="531"/>
      <c r="AQ29" s="76"/>
      <c r="AR29" s="76"/>
      <c r="AS29" s="76"/>
      <c r="AT29" s="76"/>
      <c r="AU29" s="76"/>
      <c r="AV29" s="76"/>
      <c r="AW29" s="76"/>
      <c r="AX29" s="76"/>
      <c r="AY29" s="76"/>
    </row>
    <row r="30" spans="1:62" ht="13.5" customHeight="1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</row>
    <row r="31" spans="1:62" s="69" customFormat="1" ht="13.5" customHeight="1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 t="s">
        <v>237</v>
      </c>
      <c r="P31" s="76"/>
      <c r="Q31" s="76"/>
      <c r="R31" s="76"/>
      <c r="S31" s="524" t="s">
        <v>330</v>
      </c>
      <c r="T31" s="524"/>
      <c r="U31" s="524"/>
      <c r="V31" s="524"/>
      <c r="W31" s="524"/>
      <c r="X31" s="76"/>
      <c r="Y31" s="76"/>
      <c r="Z31" s="76"/>
      <c r="AA31" s="76" t="s">
        <v>238</v>
      </c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524" t="s">
        <v>329</v>
      </c>
      <c r="AO31" s="524"/>
      <c r="AP31" s="524"/>
      <c r="AQ31" s="524"/>
      <c r="AR31" s="524"/>
      <c r="AS31" s="76"/>
      <c r="AT31" s="76"/>
      <c r="AU31" s="76"/>
      <c r="AV31" s="76"/>
      <c r="AW31" s="76"/>
      <c r="AX31" s="76"/>
      <c r="AY31" s="76"/>
    </row>
    <row r="32" spans="1:62" ht="13.5" customHeight="1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</row>
    <row r="33" spans="1:51" ht="13.5" customHeight="1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</row>
    <row r="34" spans="1:51" ht="13.5" customHeight="1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</row>
    <row r="35" spans="1:51" ht="13.5" customHeight="1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</row>
    <row r="36" spans="1:51" ht="13.5" customHeight="1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</row>
    <row r="37" spans="1:51" ht="13.5" customHeight="1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</row>
    <row r="38" spans="1:51" ht="13.5" customHeight="1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</row>
    <row r="39" spans="1:51" ht="13.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</row>
    <row r="40" spans="1:51" ht="13.5" customHeight="1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</row>
    <row r="41" spans="1:51" ht="13.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</row>
    <row r="42" spans="1:51" ht="13.5" customHeight="1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</row>
    <row r="43" spans="1:51" ht="13.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</row>
    <row r="44" spans="1:51" ht="13.5" customHeight="1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</row>
    <row r="45" spans="1:51" ht="13.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</row>
    <row r="46" spans="1:51" ht="13.5" customHeight="1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</row>
    <row r="47" spans="1:51" ht="13.5" customHeight="1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</row>
    <row r="48" spans="1:51" ht="13.5" customHeight="1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</row>
    <row r="49" spans="1:51" ht="13.5" customHeight="1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</row>
    <row r="50" spans="1:51" ht="13.5" customHeight="1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</row>
    <row r="51" spans="1:51" ht="13.5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</row>
    <row r="52" spans="1:51" ht="13.5" customHeight="1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</row>
    <row r="53" spans="1:51" ht="13.5" customHeight="1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</row>
    <row r="54" spans="1:51" ht="13.5" customHeight="1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</row>
    <row r="55" spans="1:51" ht="13.5" customHeight="1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51" ht="13.5" customHeight="1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51" ht="13.5" customHeight="1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51" ht="13.5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</row>
  </sheetData>
  <mergeCells count="16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zoomScaleNormal="100" workbookViewId="0">
      <selection activeCell="AR21" sqref="AR21:BE21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2" width="3.1640625" style="1" customWidth="1"/>
    <col min="53" max="54" width="3.33203125" style="1" hidden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581" t="s">
        <v>248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1"/>
      <c r="AK2" s="581"/>
      <c r="AL2" s="581"/>
      <c r="AM2" s="581"/>
      <c r="AN2" s="581"/>
      <c r="AO2" s="581"/>
      <c r="AP2" s="581"/>
      <c r="AQ2" s="581"/>
      <c r="AR2" s="581"/>
      <c r="AS2" s="581"/>
      <c r="AT2" s="581"/>
      <c r="AU2" s="581"/>
      <c r="AV2" s="581"/>
      <c r="AW2" s="581"/>
      <c r="AX2" s="581"/>
      <c r="AY2" s="581"/>
      <c r="AZ2" s="581"/>
      <c r="BA2" s="581"/>
      <c r="BB2" s="579"/>
      <c r="BC2" s="579"/>
      <c r="BD2" s="579"/>
      <c r="BE2" s="579"/>
      <c r="BF2" s="579"/>
      <c r="BG2" s="579"/>
      <c r="BH2" s="579"/>
      <c r="BI2" s="579"/>
      <c r="BJ2" s="579"/>
      <c r="BK2" s="580"/>
    </row>
    <row r="3" spans="1:63" ht="13.5" customHeight="1" x14ac:dyDescent="0.15">
      <c r="A3" s="582" t="s">
        <v>109</v>
      </c>
      <c r="B3" s="567" t="s">
        <v>13</v>
      </c>
      <c r="C3" s="568"/>
      <c r="D3" s="568"/>
      <c r="E3" s="569"/>
      <c r="F3" s="573" t="s">
        <v>110</v>
      </c>
      <c r="G3" s="567" t="s">
        <v>14</v>
      </c>
      <c r="H3" s="568"/>
      <c r="I3" s="569"/>
      <c r="J3" s="573" t="s">
        <v>111</v>
      </c>
      <c r="K3" s="567" t="s">
        <v>15</v>
      </c>
      <c r="L3" s="568"/>
      <c r="M3" s="568"/>
      <c r="N3" s="569"/>
      <c r="O3" s="567" t="s">
        <v>16</v>
      </c>
      <c r="P3" s="568"/>
      <c r="Q3" s="568"/>
      <c r="R3" s="569"/>
      <c r="S3" s="573" t="s">
        <v>112</v>
      </c>
      <c r="T3" s="567" t="s">
        <v>17</v>
      </c>
      <c r="U3" s="568"/>
      <c r="V3" s="569"/>
      <c r="W3" s="573" t="s">
        <v>113</v>
      </c>
      <c r="X3" s="567" t="s">
        <v>18</v>
      </c>
      <c r="Y3" s="568"/>
      <c r="Z3" s="569"/>
      <c r="AA3" s="573" t="s">
        <v>114</v>
      </c>
      <c r="AB3" s="567" t="s">
        <v>19</v>
      </c>
      <c r="AC3" s="568"/>
      <c r="AD3" s="568"/>
      <c r="AE3" s="569"/>
      <c r="AF3" s="573" t="s">
        <v>115</v>
      </c>
      <c r="AG3" s="567" t="s">
        <v>20</v>
      </c>
      <c r="AH3" s="568"/>
      <c r="AI3" s="569"/>
      <c r="AJ3" s="573" t="s">
        <v>116</v>
      </c>
      <c r="AK3" s="567" t="s">
        <v>21</v>
      </c>
      <c r="AL3" s="568"/>
      <c r="AM3" s="568"/>
      <c r="AN3" s="569"/>
      <c r="AO3" s="567" t="s">
        <v>22</v>
      </c>
      <c r="AP3" s="568"/>
      <c r="AQ3" s="568"/>
      <c r="AR3" s="569"/>
      <c r="AS3" s="573" t="s">
        <v>117</v>
      </c>
      <c r="AT3" s="567" t="s">
        <v>23</v>
      </c>
      <c r="AU3" s="568"/>
      <c r="AV3" s="569"/>
      <c r="AW3" s="573" t="s">
        <v>118</v>
      </c>
      <c r="AX3" s="567" t="s">
        <v>24</v>
      </c>
      <c r="AY3" s="568"/>
      <c r="AZ3" s="568"/>
      <c r="BA3" s="569"/>
      <c r="BB3" s="566"/>
      <c r="BC3" s="575"/>
      <c r="BD3" s="566"/>
      <c r="BE3" s="577"/>
      <c r="BF3" s="577"/>
      <c r="BG3" s="577"/>
      <c r="BH3" s="566"/>
      <c r="BI3" s="566"/>
      <c r="BJ3" s="566"/>
      <c r="BK3" s="566"/>
    </row>
    <row r="4" spans="1:63" ht="13.5" customHeight="1" x14ac:dyDescent="0.15">
      <c r="A4" s="583"/>
      <c r="B4" s="570"/>
      <c r="C4" s="571"/>
      <c r="D4" s="571"/>
      <c r="E4" s="572"/>
      <c r="F4" s="574"/>
      <c r="G4" s="570"/>
      <c r="H4" s="571"/>
      <c r="I4" s="572"/>
      <c r="J4" s="574"/>
      <c r="K4" s="570"/>
      <c r="L4" s="571"/>
      <c r="M4" s="571"/>
      <c r="N4" s="572"/>
      <c r="O4" s="570"/>
      <c r="P4" s="571"/>
      <c r="Q4" s="571"/>
      <c r="R4" s="572"/>
      <c r="S4" s="574"/>
      <c r="T4" s="570"/>
      <c r="U4" s="571"/>
      <c r="V4" s="572"/>
      <c r="W4" s="574"/>
      <c r="X4" s="570"/>
      <c r="Y4" s="571"/>
      <c r="Z4" s="572"/>
      <c r="AA4" s="574"/>
      <c r="AB4" s="570"/>
      <c r="AC4" s="571"/>
      <c r="AD4" s="571"/>
      <c r="AE4" s="572"/>
      <c r="AF4" s="574"/>
      <c r="AG4" s="570"/>
      <c r="AH4" s="571"/>
      <c r="AI4" s="572"/>
      <c r="AJ4" s="574"/>
      <c r="AK4" s="570"/>
      <c r="AL4" s="571"/>
      <c r="AM4" s="571"/>
      <c r="AN4" s="572"/>
      <c r="AO4" s="570"/>
      <c r="AP4" s="571"/>
      <c r="AQ4" s="571"/>
      <c r="AR4" s="572"/>
      <c r="AS4" s="574"/>
      <c r="AT4" s="570"/>
      <c r="AU4" s="571"/>
      <c r="AV4" s="572"/>
      <c r="AW4" s="574"/>
      <c r="AX4" s="570"/>
      <c r="AY4" s="571"/>
      <c r="AZ4" s="571"/>
      <c r="BA4" s="572"/>
      <c r="BB4" s="566"/>
      <c r="BC4" s="575"/>
      <c r="BD4" s="566"/>
      <c r="BE4" s="577"/>
      <c r="BF4" s="577"/>
      <c r="BG4" s="577"/>
      <c r="BH4" s="566"/>
      <c r="BI4" s="566"/>
      <c r="BJ4" s="566"/>
      <c r="BK4" s="566"/>
    </row>
    <row r="5" spans="1:63" ht="13.5" customHeight="1" x14ac:dyDescent="0.15">
      <c r="A5" s="583"/>
      <c r="B5" s="3"/>
      <c r="C5" s="3"/>
      <c r="D5" s="3"/>
      <c r="E5" s="4"/>
      <c r="F5" s="574"/>
      <c r="G5" s="3"/>
      <c r="H5" s="3"/>
      <c r="I5" s="4"/>
      <c r="J5" s="574"/>
      <c r="K5" s="3"/>
      <c r="L5" s="3"/>
      <c r="M5" s="3"/>
      <c r="N5" s="3"/>
      <c r="O5" s="3"/>
      <c r="P5" s="3"/>
      <c r="Q5" s="3"/>
      <c r="R5" s="4"/>
      <c r="S5" s="574"/>
      <c r="T5" s="3"/>
      <c r="U5" s="3"/>
      <c r="V5" s="4"/>
      <c r="W5" s="574"/>
      <c r="X5" s="3"/>
      <c r="Y5" s="3"/>
      <c r="Z5" s="4"/>
      <c r="AA5" s="574"/>
      <c r="AB5" s="3"/>
      <c r="AC5" s="3"/>
      <c r="AD5" s="3"/>
      <c r="AE5" s="4"/>
      <c r="AF5" s="574"/>
      <c r="AG5" s="3"/>
      <c r="AH5" s="3"/>
      <c r="AI5" s="4"/>
      <c r="AJ5" s="574"/>
      <c r="AK5" s="3"/>
      <c r="AL5" s="3"/>
      <c r="AM5" s="3"/>
      <c r="AN5" s="3"/>
      <c r="AO5" s="3"/>
      <c r="AP5" s="3"/>
      <c r="AQ5" s="3"/>
      <c r="AR5" s="4"/>
      <c r="AS5" s="574"/>
      <c r="AT5" s="3"/>
      <c r="AU5" s="3"/>
      <c r="AV5" s="4"/>
      <c r="AW5" s="574"/>
      <c r="AX5" s="3"/>
      <c r="AY5" s="3"/>
      <c r="AZ5" s="3"/>
      <c r="BA5" s="6"/>
      <c r="BB5" s="566"/>
      <c r="BC5" s="576"/>
      <c r="BD5" s="566"/>
      <c r="BE5" s="577"/>
      <c r="BF5" s="577"/>
      <c r="BG5" s="577"/>
      <c r="BH5" s="566"/>
      <c r="BI5" s="566"/>
      <c r="BJ5" s="566"/>
      <c r="BK5" s="566"/>
    </row>
    <row r="6" spans="1:63" ht="13.5" customHeight="1" x14ac:dyDescent="0.15">
      <c r="A6" s="583"/>
      <c r="B6" s="5"/>
      <c r="C6" s="5"/>
      <c r="D6" s="5"/>
      <c r="E6" s="6"/>
      <c r="F6" s="574"/>
      <c r="G6" s="5"/>
      <c r="H6" s="5"/>
      <c r="I6" s="6"/>
      <c r="J6" s="574"/>
      <c r="K6" s="5"/>
      <c r="L6" s="5"/>
      <c r="M6" s="5"/>
      <c r="N6" s="5"/>
      <c r="O6" s="5"/>
      <c r="P6" s="5"/>
      <c r="Q6" s="5"/>
      <c r="R6" s="6"/>
      <c r="S6" s="574"/>
      <c r="T6" s="5"/>
      <c r="U6" s="5"/>
      <c r="V6" s="6"/>
      <c r="W6" s="574"/>
      <c r="X6" s="5"/>
      <c r="Y6" s="5"/>
      <c r="Z6" s="6"/>
      <c r="AA6" s="574"/>
      <c r="AB6" s="5"/>
      <c r="AC6" s="5"/>
      <c r="AD6" s="5"/>
      <c r="AE6" s="6"/>
      <c r="AF6" s="574"/>
      <c r="AG6" s="5"/>
      <c r="AH6" s="5"/>
      <c r="AI6" s="6"/>
      <c r="AJ6" s="574"/>
      <c r="AK6" s="5"/>
      <c r="AL6" s="5"/>
      <c r="AM6" s="5"/>
      <c r="AN6" s="5"/>
      <c r="AO6" s="5"/>
      <c r="AP6" s="5"/>
      <c r="AQ6" s="5"/>
      <c r="AR6" s="6"/>
      <c r="AS6" s="574"/>
      <c r="AT6" s="5"/>
      <c r="AU6" s="5"/>
      <c r="AV6" s="6"/>
      <c r="AW6" s="574"/>
      <c r="AX6" s="5"/>
      <c r="AY6" s="5"/>
      <c r="AZ6" s="5"/>
      <c r="BA6" s="6"/>
      <c r="BB6" s="566"/>
      <c r="BC6" s="576"/>
      <c r="BD6" s="566"/>
      <c r="BE6" s="577"/>
      <c r="BF6" s="577"/>
      <c r="BG6" s="577"/>
      <c r="BH6" s="566"/>
      <c r="BI6" s="566"/>
      <c r="BJ6" s="566"/>
      <c r="BK6" s="566"/>
    </row>
    <row r="7" spans="1:63" ht="13.5" customHeight="1" x14ac:dyDescent="0.15">
      <c r="A7" s="583"/>
      <c r="B7" s="5">
        <v>1</v>
      </c>
      <c r="C7" s="5">
        <v>8</v>
      </c>
      <c r="D7" s="5">
        <v>15</v>
      </c>
      <c r="E7" s="5">
        <v>22</v>
      </c>
      <c r="F7" s="574"/>
      <c r="G7" s="5">
        <v>6</v>
      </c>
      <c r="H7" s="5">
        <v>13</v>
      </c>
      <c r="I7" s="5">
        <v>20</v>
      </c>
      <c r="J7" s="574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574"/>
      <c r="T7" s="5">
        <v>5</v>
      </c>
      <c r="U7" s="5">
        <v>12</v>
      </c>
      <c r="V7" s="5">
        <v>19</v>
      </c>
      <c r="W7" s="574"/>
      <c r="X7" s="5">
        <v>2</v>
      </c>
      <c r="Y7" s="5">
        <v>9</v>
      </c>
      <c r="Z7" s="5">
        <v>16</v>
      </c>
      <c r="AA7" s="574"/>
      <c r="AB7" s="5">
        <v>2</v>
      </c>
      <c r="AC7" s="5">
        <v>9</v>
      </c>
      <c r="AD7" s="5">
        <v>16</v>
      </c>
      <c r="AE7" s="5">
        <v>23</v>
      </c>
      <c r="AF7" s="574"/>
      <c r="AG7" s="5">
        <v>6</v>
      </c>
      <c r="AH7" s="5">
        <v>13</v>
      </c>
      <c r="AI7" s="5">
        <v>20</v>
      </c>
      <c r="AJ7" s="574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574"/>
      <c r="AT7" s="5">
        <v>6</v>
      </c>
      <c r="AU7" s="5">
        <v>13</v>
      </c>
      <c r="AV7" s="5">
        <v>20</v>
      </c>
      <c r="AW7" s="574"/>
      <c r="AX7" s="5">
        <v>3</v>
      </c>
      <c r="AY7" s="5">
        <v>10</v>
      </c>
      <c r="AZ7" s="5">
        <v>17</v>
      </c>
      <c r="BA7" s="5">
        <v>24</v>
      </c>
      <c r="BB7" s="566"/>
      <c r="BC7" s="576"/>
      <c r="BD7" s="566"/>
      <c r="BE7" s="577"/>
      <c r="BF7" s="577"/>
      <c r="BG7" s="577"/>
      <c r="BH7" s="566"/>
      <c r="BI7" s="566"/>
      <c r="BJ7" s="566"/>
      <c r="BK7" s="566"/>
    </row>
    <row r="8" spans="1:63" ht="13.5" customHeight="1" x14ac:dyDescent="0.15">
      <c r="A8" s="583"/>
      <c r="B8" s="5">
        <v>7</v>
      </c>
      <c r="C8" s="5">
        <v>14</v>
      </c>
      <c r="D8" s="5">
        <v>21</v>
      </c>
      <c r="E8" s="5">
        <v>28</v>
      </c>
      <c r="F8" s="574"/>
      <c r="G8" s="5">
        <v>12</v>
      </c>
      <c r="H8" s="5">
        <v>19</v>
      </c>
      <c r="I8" s="5">
        <v>26</v>
      </c>
      <c r="J8" s="574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574"/>
      <c r="T8" s="5">
        <v>11</v>
      </c>
      <c r="U8" s="5">
        <v>18</v>
      </c>
      <c r="V8" s="5">
        <v>25</v>
      </c>
      <c r="W8" s="574"/>
      <c r="X8" s="5">
        <v>8</v>
      </c>
      <c r="Y8" s="5">
        <v>15</v>
      </c>
      <c r="Z8" s="5">
        <v>22</v>
      </c>
      <c r="AA8" s="574"/>
      <c r="AB8" s="5">
        <v>8</v>
      </c>
      <c r="AC8" s="5">
        <v>15</v>
      </c>
      <c r="AD8" s="5">
        <v>22</v>
      </c>
      <c r="AE8" s="5">
        <v>29</v>
      </c>
      <c r="AF8" s="574"/>
      <c r="AG8" s="5">
        <v>12</v>
      </c>
      <c r="AH8" s="5">
        <v>19</v>
      </c>
      <c r="AI8" s="5">
        <v>26</v>
      </c>
      <c r="AJ8" s="574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574"/>
      <c r="AT8" s="5">
        <v>12</v>
      </c>
      <c r="AU8" s="5">
        <v>19</v>
      </c>
      <c r="AV8" s="5">
        <v>26</v>
      </c>
      <c r="AW8" s="574"/>
      <c r="AX8" s="5">
        <v>9</v>
      </c>
      <c r="AY8" s="5">
        <v>16</v>
      </c>
      <c r="AZ8" s="5">
        <v>23</v>
      </c>
      <c r="BA8" s="5">
        <v>31</v>
      </c>
      <c r="BB8" s="566"/>
      <c r="BC8" s="576"/>
      <c r="BD8" s="566"/>
      <c r="BE8" s="577"/>
      <c r="BF8" s="577"/>
      <c r="BG8" s="577"/>
      <c r="BH8" s="566"/>
      <c r="BI8" s="566"/>
      <c r="BJ8" s="566"/>
      <c r="BK8" s="566"/>
    </row>
    <row r="9" spans="1:63" ht="13.5" customHeight="1" x14ac:dyDescent="0.15">
      <c r="A9" s="583"/>
      <c r="B9" s="5"/>
      <c r="C9" s="5"/>
      <c r="D9" s="5"/>
      <c r="E9" s="5"/>
      <c r="F9" s="574"/>
      <c r="G9" s="5"/>
      <c r="H9" s="5"/>
      <c r="I9" s="5"/>
      <c r="J9" s="574"/>
      <c r="K9" s="5"/>
      <c r="L9" s="5"/>
      <c r="M9" s="5"/>
      <c r="N9" s="5"/>
      <c r="O9" s="5"/>
      <c r="P9" s="5"/>
      <c r="Q9" s="5"/>
      <c r="R9" s="5"/>
      <c r="S9" s="574"/>
      <c r="T9" s="5"/>
      <c r="U9" s="5"/>
      <c r="V9" s="5"/>
      <c r="W9" s="574"/>
      <c r="X9" s="5"/>
      <c r="Y9" s="5"/>
      <c r="Z9" s="5"/>
      <c r="AA9" s="574"/>
      <c r="AB9" s="5"/>
      <c r="AC9" s="5"/>
      <c r="AD9" s="5"/>
      <c r="AE9" s="5"/>
      <c r="AF9" s="574"/>
      <c r="AG9" s="5"/>
      <c r="AH9" s="5"/>
      <c r="AI9" s="5"/>
      <c r="AJ9" s="574"/>
      <c r="AK9" s="5"/>
      <c r="AL9" s="5"/>
      <c r="AM9" s="5"/>
      <c r="AN9" s="5"/>
      <c r="AO9" s="5"/>
      <c r="AP9" s="5"/>
      <c r="AQ9" s="5"/>
      <c r="AR9" s="5"/>
      <c r="AS9" s="574"/>
      <c r="AT9" s="5"/>
      <c r="AU9" s="5"/>
      <c r="AV9" s="5"/>
      <c r="AW9" s="574"/>
      <c r="AX9" s="5"/>
      <c r="AY9" s="5"/>
      <c r="AZ9" s="5"/>
      <c r="BA9" s="5"/>
      <c r="BB9" s="566"/>
      <c r="BC9" s="576"/>
      <c r="BD9" s="566"/>
      <c r="BE9" s="577"/>
      <c r="BF9" s="577"/>
      <c r="BG9" s="577"/>
      <c r="BH9" s="566"/>
      <c r="BI9" s="566"/>
      <c r="BJ9" s="566"/>
      <c r="BK9" s="566"/>
    </row>
    <row r="10" spans="1:63" ht="1.5" customHeight="1" thickBot="1" x14ac:dyDescent="0.2">
      <c r="A10" s="583"/>
      <c r="B10" s="5"/>
      <c r="C10" s="5"/>
      <c r="D10" s="5"/>
      <c r="E10" s="5"/>
      <c r="F10" s="574"/>
      <c r="G10" s="5"/>
      <c r="H10" s="5"/>
      <c r="I10" s="5"/>
      <c r="J10" s="574"/>
      <c r="K10" s="5"/>
      <c r="L10" s="5"/>
      <c r="M10" s="5"/>
      <c r="N10" s="5"/>
      <c r="O10" s="5"/>
      <c r="P10" s="5"/>
      <c r="Q10" s="5"/>
      <c r="R10" s="5"/>
      <c r="S10" s="574"/>
      <c r="T10" s="5"/>
      <c r="U10" s="5"/>
      <c r="V10" s="5"/>
      <c r="W10" s="574"/>
      <c r="X10" s="5"/>
      <c r="Y10" s="5"/>
      <c r="Z10" s="5"/>
      <c r="AA10" s="574"/>
      <c r="AB10" s="5"/>
      <c r="AC10" s="5"/>
      <c r="AD10" s="5"/>
      <c r="AE10" s="5"/>
      <c r="AF10" s="574"/>
      <c r="AG10" s="5"/>
      <c r="AH10" s="5"/>
      <c r="AI10" s="5"/>
      <c r="AJ10" s="574"/>
      <c r="AK10" s="5"/>
      <c r="AL10" s="5"/>
      <c r="AM10" s="5"/>
      <c r="AN10" s="5"/>
      <c r="AO10" s="5"/>
      <c r="AP10" s="5"/>
      <c r="AQ10" s="5"/>
      <c r="AR10" s="5"/>
      <c r="AS10" s="574"/>
      <c r="AT10" s="5"/>
      <c r="AU10" s="5"/>
      <c r="AV10" s="5"/>
      <c r="AW10" s="574"/>
      <c r="AX10" s="5"/>
      <c r="AY10" s="5"/>
      <c r="AZ10" s="5"/>
      <c r="BA10" s="5"/>
      <c r="BB10" s="566"/>
      <c r="BC10" s="576"/>
      <c r="BD10" s="566"/>
      <c r="BE10" s="577"/>
      <c r="BF10" s="577"/>
      <c r="BG10" s="577"/>
      <c r="BH10" s="566"/>
      <c r="BI10" s="566"/>
      <c r="BJ10" s="566"/>
      <c r="BK10" s="566"/>
    </row>
    <row r="11" spans="1:63" ht="13.5" hidden="1" customHeight="1" thickBot="1" x14ac:dyDescent="0.2">
      <c r="A11" s="583"/>
      <c r="B11" s="5"/>
      <c r="C11" s="5"/>
      <c r="D11" s="5"/>
      <c r="E11" s="5"/>
      <c r="F11" s="574"/>
      <c r="G11" s="5"/>
      <c r="H11" s="5"/>
      <c r="I11" s="5"/>
      <c r="J11" s="574"/>
      <c r="K11" s="5"/>
      <c r="L11" s="5"/>
      <c r="M11" s="5"/>
      <c r="N11" s="5"/>
      <c r="O11" s="5"/>
      <c r="P11" s="5"/>
      <c r="Q11" s="7"/>
      <c r="R11" s="5"/>
      <c r="S11" s="585"/>
      <c r="T11" s="5"/>
      <c r="U11" s="5"/>
      <c r="V11" s="5"/>
      <c r="W11" s="574"/>
      <c r="X11" s="5"/>
      <c r="Y11" s="5"/>
      <c r="Z11" s="5"/>
      <c r="AA11" s="574"/>
      <c r="AB11" s="5"/>
      <c r="AC11" s="5"/>
      <c r="AD11" s="5"/>
      <c r="AE11" s="5"/>
      <c r="AF11" s="574"/>
      <c r="AG11" s="5"/>
      <c r="AH11" s="5"/>
      <c r="AI11" s="5"/>
      <c r="AJ11" s="574"/>
      <c r="AK11" s="5"/>
      <c r="AL11" s="5"/>
      <c r="AM11" s="5"/>
      <c r="AN11" s="5"/>
      <c r="AO11" s="5"/>
      <c r="AP11" s="5"/>
      <c r="AQ11" s="5"/>
      <c r="AR11" s="5"/>
      <c r="AS11" s="574"/>
      <c r="AT11" s="5"/>
      <c r="AU11" s="5"/>
      <c r="AV11" s="5"/>
      <c r="AW11" s="574"/>
      <c r="AX11" s="5"/>
      <c r="AY11" s="5"/>
      <c r="AZ11" s="5"/>
      <c r="BA11" s="5"/>
      <c r="BB11" s="566"/>
      <c r="BC11" s="576"/>
      <c r="BD11" s="566"/>
      <c r="BE11" s="577"/>
      <c r="BF11" s="577"/>
      <c r="BG11" s="577"/>
      <c r="BH11" s="566"/>
      <c r="BI11" s="566"/>
      <c r="BJ11" s="566"/>
      <c r="BK11" s="566"/>
    </row>
    <row r="12" spans="1:63" ht="13.5" hidden="1" customHeight="1" thickBot="1" x14ac:dyDescent="0.25">
      <c r="A12" s="584"/>
      <c r="B12" s="5"/>
      <c r="C12" s="5"/>
      <c r="D12" s="5"/>
      <c r="E12" s="5"/>
      <c r="F12" s="574"/>
      <c r="G12" s="26"/>
      <c r="H12" s="5"/>
      <c r="I12" s="5"/>
      <c r="J12" s="574"/>
      <c r="K12" s="5"/>
      <c r="L12" s="5"/>
      <c r="M12" s="5"/>
      <c r="N12" s="5"/>
      <c r="O12" s="5"/>
      <c r="P12" s="5"/>
      <c r="Q12" s="5"/>
      <c r="R12" s="5"/>
      <c r="S12" s="574"/>
      <c r="T12" s="5"/>
      <c r="U12" s="5"/>
      <c r="V12" s="5"/>
      <c r="W12" s="574"/>
      <c r="X12" s="5"/>
      <c r="Y12" s="5"/>
      <c r="Z12" s="5"/>
      <c r="AA12" s="574"/>
      <c r="AB12" s="5"/>
      <c r="AC12" s="5"/>
      <c r="AD12" s="5"/>
      <c r="AE12" s="5"/>
      <c r="AF12" s="574"/>
      <c r="AG12" s="5"/>
      <c r="AH12" s="5"/>
      <c r="AI12" s="5"/>
      <c r="AJ12" s="574"/>
      <c r="AK12" s="5"/>
      <c r="AL12" s="5"/>
      <c r="AM12" s="5"/>
      <c r="AN12" s="5"/>
      <c r="AO12" s="5"/>
      <c r="AP12" s="5"/>
      <c r="AQ12" s="5"/>
      <c r="AR12" s="5"/>
      <c r="AS12" s="574"/>
      <c r="AT12" s="5"/>
      <c r="AU12" s="5"/>
      <c r="AV12" s="5"/>
      <c r="AW12" s="574"/>
      <c r="AX12" s="5"/>
      <c r="AY12" s="5"/>
      <c r="AZ12" s="5"/>
      <c r="BA12" s="5"/>
      <c r="BB12" s="566"/>
      <c r="BC12" s="576"/>
      <c r="BD12" s="566"/>
      <c r="BE12" s="577"/>
      <c r="BF12" s="577"/>
      <c r="BG12" s="577"/>
      <c r="BH12" s="566"/>
      <c r="BI12" s="566"/>
      <c r="BJ12" s="566"/>
      <c r="BK12" s="566"/>
    </row>
    <row r="13" spans="1:63" ht="17.25" customHeight="1" thickBot="1" x14ac:dyDescent="0.2">
      <c r="A13" s="29"/>
      <c r="B13" s="30" t="s">
        <v>152</v>
      </c>
      <c r="C13" s="30" t="s">
        <v>153</v>
      </c>
      <c r="D13" s="30" t="s">
        <v>154</v>
      </c>
      <c r="E13" s="30" t="s">
        <v>155</v>
      </c>
      <c r="F13" s="30" t="s">
        <v>156</v>
      </c>
      <c r="G13" s="30" t="s">
        <v>157</v>
      </c>
      <c r="H13" s="30" t="s">
        <v>158</v>
      </c>
      <c r="I13" s="30" t="s">
        <v>145</v>
      </c>
      <c r="J13" s="30" t="s">
        <v>159</v>
      </c>
      <c r="K13" s="30" t="s">
        <v>160</v>
      </c>
      <c r="L13" s="30" t="s">
        <v>161</v>
      </c>
      <c r="M13" s="30" t="s">
        <v>162</v>
      </c>
      <c r="N13" s="30" t="s">
        <v>163</v>
      </c>
      <c r="O13" s="30" t="s">
        <v>164</v>
      </c>
      <c r="P13" s="30" t="s">
        <v>165</v>
      </c>
      <c r="Q13" s="30" t="s">
        <v>166</v>
      </c>
      <c r="R13" s="30" t="s">
        <v>167</v>
      </c>
      <c r="S13" s="30" t="s">
        <v>168</v>
      </c>
      <c r="T13" s="30" t="s">
        <v>169</v>
      </c>
      <c r="U13" s="30" t="s">
        <v>170</v>
      </c>
      <c r="V13" s="30" t="s">
        <v>171</v>
      </c>
      <c r="W13" s="30" t="s">
        <v>172</v>
      </c>
      <c r="X13" s="30" t="s">
        <v>173</v>
      </c>
      <c r="Y13" s="30" t="s">
        <v>174</v>
      </c>
      <c r="Z13" s="30" t="s">
        <v>175</v>
      </c>
      <c r="AA13" s="30" t="s">
        <v>176</v>
      </c>
      <c r="AB13" s="30" t="s">
        <v>177</v>
      </c>
      <c r="AC13" s="30" t="s">
        <v>178</v>
      </c>
      <c r="AD13" s="30" t="s">
        <v>179</v>
      </c>
      <c r="AE13" s="30" t="s">
        <v>180</v>
      </c>
      <c r="AF13" s="30" t="s">
        <v>181</v>
      </c>
      <c r="AG13" s="30" t="s">
        <v>182</v>
      </c>
      <c r="AH13" s="30" t="s">
        <v>183</v>
      </c>
      <c r="AI13" s="30" t="s">
        <v>184</v>
      </c>
      <c r="AJ13" s="30" t="s">
        <v>185</v>
      </c>
      <c r="AK13" s="30" t="s">
        <v>186</v>
      </c>
      <c r="AL13" s="30" t="s">
        <v>187</v>
      </c>
      <c r="AM13" s="30" t="s">
        <v>188</v>
      </c>
      <c r="AN13" s="30" t="s">
        <v>189</v>
      </c>
      <c r="AO13" s="30" t="s">
        <v>190</v>
      </c>
      <c r="AP13" s="30" t="s">
        <v>191</v>
      </c>
      <c r="AQ13" s="30" t="s">
        <v>192</v>
      </c>
      <c r="AR13" s="30" t="s">
        <v>193</v>
      </c>
      <c r="AS13" s="30" t="s">
        <v>194</v>
      </c>
      <c r="AT13" s="30" t="s">
        <v>195</v>
      </c>
      <c r="AU13" s="30" t="s">
        <v>196</v>
      </c>
      <c r="AV13" s="30" t="s">
        <v>197</v>
      </c>
      <c r="AW13" s="30" t="s">
        <v>198</v>
      </c>
      <c r="AX13" s="30" t="s">
        <v>199</v>
      </c>
      <c r="AY13" s="30" t="s">
        <v>200</v>
      </c>
      <c r="AZ13" s="30" t="s">
        <v>201</v>
      </c>
      <c r="BA13" s="31" t="s">
        <v>202</v>
      </c>
      <c r="BB13" s="32"/>
      <c r="BC13" s="32"/>
      <c r="BD13" s="32"/>
      <c r="BE13" s="32"/>
      <c r="BF13" s="32"/>
      <c r="BG13" s="32"/>
      <c r="BH13" s="32"/>
      <c r="BI13" s="32"/>
      <c r="BJ13" s="32"/>
      <c r="BK13" s="32"/>
    </row>
    <row r="14" spans="1:63" ht="13.5" customHeight="1" x14ac:dyDescent="0.15">
      <c r="A14" s="27">
        <v>1</v>
      </c>
      <c r="B14" s="11"/>
      <c r="C14" s="11"/>
      <c r="D14" s="11"/>
      <c r="E14" s="12"/>
      <c r="F14" s="12"/>
      <c r="G14" s="28"/>
      <c r="H14" s="12"/>
      <c r="I14" s="12"/>
      <c r="J14" s="12"/>
      <c r="K14" s="12"/>
      <c r="L14" s="28"/>
      <c r="M14" s="12"/>
      <c r="N14" s="12"/>
      <c r="O14" s="12"/>
      <c r="P14" s="12"/>
      <c r="Q14" s="12"/>
      <c r="R14" s="13"/>
      <c r="S14" s="13" t="s">
        <v>119</v>
      </c>
      <c r="T14" s="13" t="s">
        <v>119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120</v>
      </c>
      <c r="AR14" s="13" t="s">
        <v>120</v>
      </c>
      <c r="AS14" s="16" t="s">
        <v>119</v>
      </c>
      <c r="AT14" s="16" t="s">
        <v>119</v>
      </c>
      <c r="AU14" s="16" t="s">
        <v>119</v>
      </c>
      <c r="AV14" s="16" t="s">
        <v>119</v>
      </c>
      <c r="AW14" s="16" t="s">
        <v>119</v>
      </c>
      <c r="AX14" s="16" t="s">
        <v>119</v>
      </c>
      <c r="AY14" s="16" t="s">
        <v>119</v>
      </c>
      <c r="AZ14" s="16" t="s">
        <v>119</v>
      </c>
      <c r="BA14" s="16" t="s">
        <v>119</v>
      </c>
      <c r="BB14" s="33"/>
      <c r="BC14" s="14"/>
      <c r="BD14" s="14"/>
      <c r="BE14" s="565"/>
      <c r="BF14" s="565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1"/>
      <c r="D15" s="8"/>
      <c r="E15" s="12"/>
      <c r="F15" s="12"/>
      <c r="G15" s="9"/>
      <c r="H15" s="12"/>
      <c r="I15" s="10"/>
      <c r="J15" s="10"/>
      <c r="K15" s="10"/>
      <c r="L15" s="9"/>
      <c r="M15" s="10"/>
      <c r="N15" s="10"/>
      <c r="O15" s="10"/>
      <c r="P15" s="10"/>
      <c r="Q15" s="13"/>
      <c r="R15" s="13" t="s">
        <v>120</v>
      </c>
      <c r="S15" s="13" t="s">
        <v>119</v>
      </c>
      <c r="T15" s="13" t="s">
        <v>119</v>
      </c>
      <c r="U15" s="14"/>
      <c r="V15" s="12"/>
      <c r="W15" s="12"/>
      <c r="X15" s="12"/>
      <c r="Y15" s="13">
        <v>17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5" t="s">
        <v>120</v>
      </c>
      <c r="AS15" s="16" t="s">
        <v>119</v>
      </c>
      <c r="AT15" s="16" t="s">
        <v>119</v>
      </c>
      <c r="AU15" s="16" t="s">
        <v>119</v>
      </c>
      <c r="AV15" s="16" t="s">
        <v>119</v>
      </c>
      <c r="AW15" s="16" t="s">
        <v>119</v>
      </c>
      <c r="AX15" s="16" t="s">
        <v>119</v>
      </c>
      <c r="AY15" s="16" t="s">
        <v>119</v>
      </c>
      <c r="AZ15" s="16" t="s">
        <v>119</v>
      </c>
      <c r="BA15" s="16" t="s">
        <v>119</v>
      </c>
      <c r="BB15" s="33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8"/>
      <c r="D16" s="8"/>
      <c r="E16" s="10"/>
      <c r="F16" s="10"/>
      <c r="G16" s="9"/>
      <c r="H16" s="10"/>
      <c r="I16" s="10"/>
      <c r="J16" s="10"/>
      <c r="K16" s="10"/>
      <c r="L16" s="9"/>
      <c r="M16" s="10"/>
      <c r="N16" s="10"/>
      <c r="O16" s="10"/>
      <c r="P16" s="10">
        <v>0</v>
      </c>
      <c r="Q16" s="10">
        <v>0</v>
      </c>
      <c r="R16" s="13" t="s">
        <v>120</v>
      </c>
      <c r="S16" s="13" t="s">
        <v>119</v>
      </c>
      <c r="T16" s="13" t="s">
        <v>119</v>
      </c>
      <c r="U16" s="10"/>
      <c r="V16" s="10"/>
      <c r="W16" s="10"/>
      <c r="X16" s="10"/>
      <c r="Y16" s="15">
        <v>16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/>
      <c r="AJ16" s="10"/>
      <c r="AK16" s="265" t="s">
        <v>120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0">
        <v>8</v>
      </c>
      <c r="AT16" s="16" t="s">
        <v>119</v>
      </c>
      <c r="AU16" s="16" t="s">
        <v>119</v>
      </c>
      <c r="AV16" s="16" t="s">
        <v>119</v>
      </c>
      <c r="AW16" s="16" t="s">
        <v>119</v>
      </c>
      <c r="AX16" s="16" t="s">
        <v>119</v>
      </c>
      <c r="AY16" s="16" t="s">
        <v>119</v>
      </c>
      <c r="AZ16" s="16" t="s">
        <v>119</v>
      </c>
      <c r="BA16" s="16" t="s">
        <v>119</v>
      </c>
      <c r="BB16" s="33"/>
      <c r="BC16" s="14"/>
      <c r="BD16" s="14"/>
      <c r="BE16" s="565"/>
      <c r="BF16" s="565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10">
        <v>8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0">
        <v>8</v>
      </c>
      <c r="S17" s="13" t="s">
        <v>119</v>
      </c>
      <c r="T17" s="13" t="s">
        <v>119</v>
      </c>
      <c r="U17" s="10"/>
      <c r="V17" s="10"/>
      <c r="W17" s="10"/>
      <c r="X17" s="10"/>
      <c r="Y17" s="15">
        <v>11</v>
      </c>
      <c r="Z17" s="10"/>
      <c r="AA17" s="10"/>
      <c r="AB17" s="10"/>
      <c r="AC17" s="10"/>
      <c r="AD17" s="10"/>
      <c r="AE17" s="10"/>
      <c r="AF17" s="15">
        <v>8</v>
      </c>
      <c r="AG17" s="13">
        <v>8</v>
      </c>
      <c r="AH17" s="13" t="s">
        <v>120</v>
      </c>
      <c r="AI17" s="15" t="s">
        <v>121</v>
      </c>
      <c r="AJ17" s="10" t="s">
        <v>121</v>
      </c>
      <c r="AK17" s="10" t="s">
        <v>121</v>
      </c>
      <c r="AL17" s="10" t="s">
        <v>121</v>
      </c>
      <c r="AM17" s="15" t="s">
        <v>25</v>
      </c>
      <c r="AN17" s="15" t="s">
        <v>25</v>
      </c>
      <c r="AO17" s="15" t="s">
        <v>25</v>
      </c>
      <c r="AP17" s="15" t="s">
        <v>25</v>
      </c>
      <c r="AQ17" s="15" t="s">
        <v>25</v>
      </c>
      <c r="AR17" s="15" t="s">
        <v>25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3"/>
      <c r="BC17" s="14"/>
      <c r="BD17" s="14"/>
      <c r="BE17" s="565"/>
      <c r="BF17" s="565"/>
      <c r="BG17" s="14"/>
      <c r="BH17" s="14"/>
      <c r="BI17" s="14"/>
      <c r="BJ17" s="14"/>
      <c r="BK17" s="14"/>
    </row>
    <row r="18" spans="1:63" ht="13.5" customHeight="1" x14ac:dyDescent="0.15">
      <c r="A18" s="578"/>
      <c r="B18" s="578"/>
      <c r="C18" s="578"/>
      <c r="D18" s="578"/>
      <c r="E18" s="578"/>
      <c r="F18" s="19"/>
      <c r="G18" s="578"/>
      <c r="H18" s="578"/>
      <c r="I18" s="578"/>
      <c r="J18" s="578"/>
      <c r="K18" s="578"/>
      <c r="L18" s="578"/>
      <c r="M18" s="578"/>
      <c r="N18" s="19"/>
      <c r="O18" s="578"/>
      <c r="P18" s="578"/>
      <c r="Q18" s="578"/>
      <c r="R18" s="578"/>
      <c r="S18" s="578"/>
      <c r="T18" s="578"/>
      <c r="U18" s="578"/>
      <c r="V18" s="20"/>
      <c r="W18" s="578"/>
      <c r="X18" s="578"/>
      <c r="Y18" s="578"/>
      <c r="Z18" s="578"/>
      <c r="AA18" s="578"/>
      <c r="AB18" s="578"/>
      <c r="AC18" s="578"/>
      <c r="AD18" s="19"/>
      <c r="AE18" s="578"/>
      <c r="AF18" s="578"/>
      <c r="AG18" s="578"/>
      <c r="AH18" s="578"/>
      <c r="AI18" s="578"/>
      <c r="AJ18" s="578"/>
      <c r="AK18" s="578"/>
      <c r="AL18" s="19"/>
      <c r="AM18" s="578"/>
      <c r="AN18" s="578"/>
      <c r="AO18" s="578"/>
      <c r="AP18" s="578"/>
      <c r="AQ18" s="578"/>
      <c r="AR18" s="578"/>
      <c r="AS18" s="578"/>
      <c r="AT18" s="19"/>
      <c r="AU18" s="578"/>
      <c r="AV18" s="578"/>
      <c r="AW18" s="578"/>
      <c r="AX18" s="578"/>
      <c r="AY18" s="578"/>
      <c r="AZ18" s="578"/>
      <c r="BA18" s="578"/>
      <c r="BB18" s="18"/>
      <c r="BC18" s="578"/>
      <c r="BD18" s="578"/>
      <c r="BE18" s="578"/>
      <c r="BF18" s="578"/>
      <c r="BG18" s="578"/>
      <c r="BH18" s="578"/>
      <c r="BI18" s="578"/>
      <c r="BJ18" s="578"/>
      <c r="BK18" s="19"/>
    </row>
    <row r="19" spans="1:63" ht="13.5" customHeight="1" x14ac:dyDescent="0.15">
      <c r="A19" s="534" t="s">
        <v>26</v>
      </c>
      <c r="B19" s="534"/>
      <c r="C19" s="534"/>
      <c r="D19" s="534"/>
      <c r="E19" s="534"/>
      <c r="F19" s="24"/>
      <c r="G19" s="533" t="s">
        <v>140</v>
      </c>
      <c r="H19" s="533"/>
      <c r="I19" s="533"/>
      <c r="J19" s="533"/>
      <c r="K19" s="533"/>
      <c r="L19" s="533"/>
      <c r="M19" s="533"/>
      <c r="N19" s="533"/>
      <c r="O19" s="533"/>
      <c r="P19" s="533"/>
      <c r="Q19" s="533"/>
      <c r="R19" s="533"/>
      <c r="S19" s="533"/>
      <c r="T19" s="533"/>
      <c r="U19" s="533"/>
      <c r="V19" s="533"/>
      <c r="W19" s="2"/>
      <c r="X19" s="24" t="s">
        <v>141</v>
      </c>
      <c r="Y19" s="535" t="s">
        <v>142</v>
      </c>
      <c r="Z19" s="535"/>
      <c r="AA19" s="535"/>
      <c r="AB19" s="535"/>
      <c r="AC19" s="535"/>
      <c r="AD19" s="535"/>
      <c r="AE19" s="535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518"/>
      <c r="AR19" s="535"/>
      <c r="AS19" s="535"/>
      <c r="AT19" s="535"/>
      <c r="AU19" s="535"/>
      <c r="AV19" s="535"/>
      <c r="AW19" s="535"/>
      <c r="AX19" s="535"/>
      <c r="AY19" s="535"/>
      <c r="AZ19" s="535"/>
      <c r="BA19" s="535"/>
      <c r="BB19" s="535"/>
      <c r="BC19" s="535"/>
      <c r="BD19" s="535"/>
      <c r="BE19" s="535"/>
      <c r="BF19" s="535"/>
      <c r="BG19" s="535"/>
      <c r="BH19" s="535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143</v>
      </c>
      <c r="G21" s="533" t="s">
        <v>144</v>
      </c>
      <c r="H21" s="533"/>
      <c r="I21" s="533"/>
      <c r="J21" s="533"/>
      <c r="K21" s="533"/>
      <c r="L21" s="533"/>
      <c r="M21" s="533"/>
      <c r="N21" s="533"/>
      <c r="O21" s="533"/>
      <c r="P21" s="533"/>
      <c r="Q21" s="2"/>
      <c r="R21" s="2"/>
      <c r="S21" s="2"/>
      <c r="T21" s="23"/>
      <c r="U21" s="2"/>
      <c r="V21" s="2"/>
      <c r="W21" s="2"/>
      <c r="X21" s="24" t="s">
        <v>145</v>
      </c>
      <c r="Y21" s="533" t="s">
        <v>146</v>
      </c>
      <c r="Z21" s="533"/>
      <c r="AA21" s="533"/>
      <c r="AB21" s="533"/>
      <c r="AC21" s="533"/>
      <c r="AD21" s="533"/>
      <c r="AE21" s="533"/>
      <c r="AF21" s="533"/>
      <c r="AG21" s="533"/>
      <c r="AH21" s="533"/>
      <c r="AI21" s="533"/>
      <c r="AJ21" s="533"/>
      <c r="AK21" s="533"/>
      <c r="AL21" s="533"/>
      <c r="AM21" s="533"/>
      <c r="AN21" s="533"/>
      <c r="AO21" s="533"/>
      <c r="AP21" s="2"/>
      <c r="AQ21" s="24" t="s">
        <v>25</v>
      </c>
      <c r="AR21" s="535" t="s">
        <v>147</v>
      </c>
      <c r="AS21" s="535"/>
      <c r="AT21" s="535"/>
      <c r="AU21" s="535"/>
      <c r="AV21" s="535"/>
      <c r="AW21" s="535"/>
      <c r="AX21" s="535"/>
      <c r="AY21" s="535"/>
      <c r="AZ21" s="535"/>
      <c r="BA21" s="535"/>
      <c r="BB21" s="535"/>
      <c r="BC21" s="535"/>
      <c r="BD21" s="535"/>
      <c r="BE21" s="535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148</v>
      </c>
      <c r="G23" s="533" t="s">
        <v>149</v>
      </c>
      <c r="H23" s="533"/>
      <c r="I23" s="533"/>
      <c r="J23" s="533"/>
      <c r="K23" s="533"/>
      <c r="L23" s="533"/>
      <c r="M23" s="533"/>
      <c r="N23" s="533"/>
      <c r="O23" s="533"/>
      <c r="P23" s="533"/>
      <c r="Q23" s="2"/>
      <c r="R23" s="2"/>
      <c r="S23" s="2"/>
      <c r="T23" s="23"/>
      <c r="U23" s="2"/>
      <c r="V23" s="2"/>
      <c r="W23" s="2"/>
      <c r="X23" s="24" t="s">
        <v>139</v>
      </c>
      <c r="Y23" s="533" t="s">
        <v>150</v>
      </c>
      <c r="Z23" s="533"/>
      <c r="AA23" s="533"/>
      <c r="AB23" s="533"/>
      <c r="AC23" s="533"/>
      <c r="AD23" s="533"/>
      <c r="AE23" s="533"/>
      <c r="AF23" s="533"/>
      <c r="AG23" s="533"/>
      <c r="AH23" s="533"/>
      <c r="AI23" s="533"/>
      <c r="AJ23" s="533"/>
      <c r="AK23" s="533"/>
      <c r="AL23" s="533"/>
      <c r="AM23" s="533"/>
      <c r="AN23" s="533"/>
      <c r="AO23" s="533"/>
      <c r="AP23" s="2"/>
      <c r="AQ23" s="24" t="s">
        <v>10</v>
      </c>
      <c r="AR23" s="533" t="s">
        <v>151</v>
      </c>
      <c r="AS23" s="533"/>
      <c r="AT23" s="533"/>
      <c r="AU23" s="533"/>
      <c r="AV23" s="533"/>
      <c r="AW23" s="533"/>
      <c r="AX23" s="533"/>
      <c r="AY23" s="533"/>
      <c r="AZ23" s="533"/>
      <c r="BA23" s="533"/>
      <c r="BB23" s="2"/>
      <c r="BC23" s="23"/>
      <c r="BD23" s="23"/>
      <c r="BE23" s="2"/>
      <c r="BF23" s="23"/>
      <c r="BG23" s="23"/>
      <c r="BH23" s="2"/>
    </row>
    <row r="26" spans="1:63" s="36" customFormat="1" ht="13.5" customHeight="1" x14ac:dyDescent="0.2">
      <c r="A26" s="561" t="s">
        <v>124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61"/>
      <c r="AC26" s="561"/>
      <c r="AD26" s="561"/>
      <c r="AE26" s="561"/>
      <c r="AF26" s="561"/>
      <c r="AG26" s="561"/>
      <c r="AH26" s="561"/>
      <c r="AI26" s="561"/>
      <c r="AJ26" s="561"/>
      <c r="AK26" s="561"/>
      <c r="AL26" s="561"/>
      <c r="AM26" s="561"/>
      <c r="AN26" s="561"/>
      <c r="AO26" s="561"/>
      <c r="AP26" s="561"/>
      <c r="AQ26" s="561"/>
      <c r="AR26" s="561"/>
      <c r="AS26" s="561"/>
      <c r="AT26" s="561"/>
      <c r="AU26" s="561"/>
      <c r="AV26" s="561"/>
      <c r="AW26" s="561"/>
      <c r="AX26" s="561"/>
      <c r="AY26" s="561"/>
      <c r="AZ26" s="561"/>
      <c r="BA26" s="34"/>
      <c r="BB26" s="35"/>
      <c r="BC26" s="34"/>
      <c r="BD26" s="34"/>
      <c r="BE26" s="35"/>
      <c r="BF26" s="34"/>
      <c r="BG26" s="34"/>
      <c r="BH26" s="35"/>
    </row>
    <row r="27" spans="1:63" ht="13.5" customHeight="1" x14ac:dyDescent="0.15">
      <c r="A27" s="562"/>
      <c r="B27" s="562"/>
      <c r="C27" s="562"/>
      <c r="D27" s="562"/>
      <c r="E27" s="562"/>
      <c r="F27" s="562"/>
      <c r="G27" s="562"/>
      <c r="H27" s="562"/>
      <c r="I27" s="562"/>
      <c r="J27" s="562"/>
      <c r="K27" s="562"/>
      <c r="L27" s="562"/>
      <c r="M27" s="562"/>
      <c r="N27" s="562"/>
      <c r="O27" s="562"/>
      <c r="P27" s="562"/>
      <c r="Q27" s="562"/>
      <c r="R27" s="562"/>
      <c r="S27" s="562"/>
      <c r="T27" s="562"/>
      <c r="U27" s="562"/>
      <c r="V27" s="562"/>
      <c r="W27" s="562"/>
      <c r="X27" s="562"/>
      <c r="Y27" s="562"/>
      <c r="Z27" s="562"/>
      <c r="AA27" s="562"/>
      <c r="AB27" s="562"/>
      <c r="AC27" s="562"/>
      <c r="AD27" s="562"/>
      <c r="AE27" s="562"/>
      <c r="AF27" s="562"/>
      <c r="AG27" s="562"/>
      <c r="AH27" s="562"/>
      <c r="AI27" s="562"/>
      <c r="AJ27" s="562"/>
      <c r="AK27" s="562"/>
      <c r="AL27" s="562"/>
      <c r="AM27" s="562"/>
      <c r="AN27" s="562"/>
      <c r="AO27" s="562"/>
      <c r="AP27" s="562"/>
      <c r="AQ27" s="562"/>
      <c r="AR27" s="562"/>
      <c r="AS27" s="562"/>
      <c r="AT27" s="562"/>
      <c r="AU27" s="562"/>
      <c r="AV27" s="562"/>
      <c r="AW27" s="562"/>
      <c r="AX27" s="562"/>
      <c r="AY27" s="562"/>
      <c r="AZ27" s="562"/>
      <c r="BA27" s="562"/>
      <c r="BB27" s="562"/>
      <c r="BC27" s="562"/>
      <c r="BD27" s="562"/>
      <c r="BE27" s="562"/>
      <c r="BF27" s="562"/>
      <c r="BG27" s="562"/>
      <c r="BH27" s="562"/>
    </row>
    <row r="28" spans="1:63" s="36" customFormat="1" ht="13.5" customHeight="1" x14ac:dyDescent="0.2">
      <c r="A28" s="563" t="s">
        <v>125</v>
      </c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 t="s">
        <v>27</v>
      </c>
      <c r="T28" s="547"/>
      <c r="U28" s="547"/>
      <c r="V28" s="547"/>
      <c r="W28" s="547"/>
      <c r="X28" s="547"/>
      <c r="Y28" s="547"/>
      <c r="Z28" s="547"/>
      <c r="AA28" s="547"/>
      <c r="AB28" s="547" t="s">
        <v>126</v>
      </c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7"/>
      <c r="AN28" s="547"/>
      <c r="AO28" s="547"/>
      <c r="AP28" s="547"/>
      <c r="AQ28" s="547"/>
      <c r="AR28" s="547"/>
      <c r="AS28" s="547"/>
      <c r="AT28" s="547"/>
      <c r="AU28" s="547"/>
      <c r="AV28" s="547"/>
      <c r="AW28" s="549" t="s">
        <v>28</v>
      </c>
      <c r="AX28" s="550"/>
      <c r="AY28" s="550"/>
      <c r="AZ28" s="550"/>
      <c r="BA28" s="550"/>
      <c r="BB28" s="551"/>
      <c r="BC28" s="547" t="s">
        <v>29</v>
      </c>
      <c r="BD28" s="547"/>
      <c r="BE28" s="547"/>
      <c r="BF28" s="547" t="s">
        <v>11</v>
      </c>
      <c r="BG28" s="547"/>
      <c r="BH28" s="547"/>
    </row>
    <row r="29" spans="1:63" s="36" customFormat="1" ht="33" customHeight="1" x14ac:dyDescent="0.2">
      <c r="A29" s="563"/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  <c r="X29" s="547"/>
      <c r="Y29" s="547"/>
      <c r="Z29" s="547"/>
      <c r="AA29" s="547"/>
      <c r="AB29" s="547" t="s">
        <v>8</v>
      </c>
      <c r="AC29" s="547"/>
      <c r="AD29" s="547"/>
      <c r="AE29" s="547"/>
      <c r="AF29" s="547"/>
      <c r="AG29" s="547"/>
      <c r="AH29" s="547"/>
      <c r="AI29" s="547" t="s">
        <v>127</v>
      </c>
      <c r="AJ29" s="547"/>
      <c r="AK29" s="547"/>
      <c r="AL29" s="547"/>
      <c r="AM29" s="547"/>
      <c r="AN29" s="547"/>
      <c r="AO29" s="547"/>
      <c r="AP29" s="547" t="s">
        <v>12</v>
      </c>
      <c r="AQ29" s="547"/>
      <c r="AR29" s="547"/>
      <c r="AS29" s="547"/>
      <c r="AT29" s="547"/>
      <c r="AU29" s="547"/>
      <c r="AV29" s="547"/>
      <c r="AW29" s="552"/>
      <c r="AX29" s="553"/>
      <c r="AY29" s="553"/>
      <c r="AZ29" s="553"/>
      <c r="BA29" s="553"/>
      <c r="BB29" s="554"/>
      <c r="BC29" s="547"/>
      <c r="BD29" s="564"/>
      <c r="BE29" s="547"/>
      <c r="BF29" s="547"/>
      <c r="BG29" s="564"/>
      <c r="BH29" s="547"/>
    </row>
    <row r="30" spans="1:63" s="36" customFormat="1" ht="13.5" customHeight="1" x14ac:dyDescent="0.2">
      <c r="A30" s="563"/>
      <c r="B30" s="547"/>
      <c r="C30" s="547"/>
      <c r="D30" s="547"/>
      <c r="E30" s="547"/>
      <c r="F30" s="547"/>
      <c r="G30" s="547" t="s">
        <v>128</v>
      </c>
      <c r="H30" s="547"/>
      <c r="I30" s="547"/>
      <c r="J30" s="547"/>
      <c r="K30" s="547"/>
      <c r="L30" s="547"/>
      <c r="M30" s="547" t="s">
        <v>129</v>
      </c>
      <c r="N30" s="547"/>
      <c r="O30" s="547"/>
      <c r="P30" s="547"/>
      <c r="Q30" s="547"/>
      <c r="R30" s="547"/>
      <c r="S30" s="547" t="s">
        <v>11</v>
      </c>
      <c r="T30" s="547"/>
      <c r="U30" s="547"/>
      <c r="V30" s="547" t="s">
        <v>128</v>
      </c>
      <c r="W30" s="547"/>
      <c r="X30" s="547"/>
      <c r="Y30" s="547" t="s">
        <v>129</v>
      </c>
      <c r="Z30" s="547"/>
      <c r="AA30" s="547"/>
      <c r="AB30" s="547" t="s">
        <v>11</v>
      </c>
      <c r="AC30" s="547"/>
      <c r="AD30" s="547"/>
      <c r="AE30" s="547" t="s">
        <v>128</v>
      </c>
      <c r="AF30" s="547"/>
      <c r="AG30" s="547" t="s">
        <v>129</v>
      </c>
      <c r="AH30" s="547"/>
      <c r="AI30" s="547" t="s">
        <v>11</v>
      </c>
      <c r="AJ30" s="547"/>
      <c r="AK30" s="547"/>
      <c r="AL30" s="547" t="s">
        <v>128</v>
      </c>
      <c r="AM30" s="547"/>
      <c r="AN30" s="547" t="s">
        <v>129</v>
      </c>
      <c r="AO30" s="547"/>
      <c r="AP30" s="547" t="s">
        <v>11</v>
      </c>
      <c r="AQ30" s="547"/>
      <c r="AR30" s="547"/>
      <c r="AS30" s="547" t="s">
        <v>128</v>
      </c>
      <c r="AT30" s="547"/>
      <c r="AU30" s="547" t="s">
        <v>129</v>
      </c>
      <c r="AV30" s="547"/>
      <c r="AW30" s="555"/>
      <c r="AX30" s="556"/>
      <c r="AY30" s="556"/>
      <c r="AZ30" s="556"/>
      <c r="BA30" s="556"/>
      <c r="BB30" s="557"/>
      <c r="BC30" s="547"/>
      <c r="BD30" s="547"/>
      <c r="BE30" s="547"/>
      <c r="BF30" s="547"/>
      <c r="BG30" s="547"/>
      <c r="BH30" s="547"/>
    </row>
    <row r="31" spans="1:63" s="36" customFormat="1" ht="20.25" customHeight="1" x14ac:dyDescent="0.2">
      <c r="A31" s="563"/>
      <c r="B31" s="546"/>
      <c r="C31" s="546"/>
      <c r="D31" s="548" t="s">
        <v>131</v>
      </c>
      <c r="E31" s="548"/>
      <c r="F31" s="548"/>
      <c r="G31" s="546" t="s">
        <v>130</v>
      </c>
      <c r="H31" s="546"/>
      <c r="I31" s="546"/>
      <c r="J31" s="548" t="s">
        <v>131</v>
      </c>
      <c r="K31" s="548"/>
      <c r="L31" s="548"/>
      <c r="M31" s="546" t="s">
        <v>130</v>
      </c>
      <c r="N31" s="546"/>
      <c r="O31" s="546"/>
      <c r="P31" s="548" t="s">
        <v>131</v>
      </c>
      <c r="Q31" s="548"/>
      <c r="R31" s="548"/>
      <c r="S31" s="546" t="s">
        <v>130</v>
      </c>
      <c r="T31" s="546"/>
      <c r="U31" s="546"/>
      <c r="V31" s="546" t="s">
        <v>130</v>
      </c>
      <c r="W31" s="546"/>
      <c r="X31" s="546"/>
      <c r="Y31" s="546" t="s">
        <v>130</v>
      </c>
      <c r="Z31" s="546"/>
      <c r="AA31" s="546"/>
      <c r="AB31" s="546" t="s">
        <v>130</v>
      </c>
      <c r="AC31" s="546"/>
      <c r="AD31" s="546"/>
      <c r="AE31" s="546" t="s">
        <v>130</v>
      </c>
      <c r="AF31" s="546"/>
      <c r="AG31" s="546" t="s">
        <v>130</v>
      </c>
      <c r="AH31" s="546"/>
      <c r="AI31" s="546" t="s">
        <v>130</v>
      </c>
      <c r="AJ31" s="546"/>
      <c r="AK31" s="546"/>
      <c r="AL31" s="546" t="s">
        <v>130</v>
      </c>
      <c r="AM31" s="546"/>
      <c r="AN31" s="546" t="s">
        <v>130</v>
      </c>
      <c r="AO31" s="546"/>
      <c r="AP31" s="546" t="s">
        <v>130</v>
      </c>
      <c r="AQ31" s="546"/>
      <c r="AR31" s="546"/>
      <c r="AS31" s="546" t="s">
        <v>130</v>
      </c>
      <c r="AT31" s="546"/>
      <c r="AU31" s="546" t="s">
        <v>130</v>
      </c>
      <c r="AV31" s="546"/>
      <c r="AW31" s="558" t="s">
        <v>130</v>
      </c>
      <c r="AX31" s="559"/>
      <c r="AY31" s="559"/>
      <c r="AZ31" s="559"/>
      <c r="BA31" s="559"/>
      <c r="BB31" s="560"/>
      <c r="BC31" s="546" t="s">
        <v>130</v>
      </c>
      <c r="BD31" s="546"/>
      <c r="BE31" s="546"/>
      <c r="BF31" s="546" t="s">
        <v>130</v>
      </c>
      <c r="BG31" s="546"/>
      <c r="BH31" s="546"/>
    </row>
    <row r="32" spans="1:63" s="36" customFormat="1" ht="13.5" customHeight="1" x14ac:dyDescent="0.2">
      <c r="A32" s="37" t="s">
        <v>132</v>
      </c>
      <c r="B32" s="538">
        <f>G32+M32</f>
        <v>39</v>
      </c>
      <c r="C32" s="538"/>
      <c r="D32" s="545">
        <f>B32*36</f>
        <v>1404</v>
      </c>
      <c r="E32" s="545"/>
      <c r="F32" s="545"/>
      <c r="G32" s="538">
        <v>17</v>
      </c>
      <c r="H32" s="538"/>
      <c r="I32" s="538"/>
      <c r="J32" s="545">
        <f>G32*36</f>
        <v>612</v>
      </c>
      <c r="K32" s="545"/>
      <c r="L32" s="545"/>
      <c r="M32" s="538">
        <v>22</v>
      </c>
      <c r="N32" s="538"/>
      <c r="O32" s="538"/>
      <c r="P32" s="545">
        <f>M32*36</f>
        <v>792</v>
      </c>
      <c r="Q32" s="545"/>
      <c r="R32" s="545"/>
      <c r="S32" s="538">
        <v>2</v>
      </c>
      <c r="T32" s="538"/>
      <c r="U32" s="538"/>
      <c r="V32" s="538"/>
      <c r="W32" s="538"/>
      <c r="X32" s="538"/>
      <c r="Y32" s="538">
        <v>2</v>
      </c>
      <c r="Z32" s="538"/>
      <c r="AA32" s="538"/>
      <c r="AB32" s="538"/>
      <c r="AC32" s="538"/>
      <c r="AD32" s="538"/>
      <c r="AE32" s="538"/>
      <c r="AF32" s="538"/>
      <c r="AG32" s="538"/>
      <c r="AH32" s="538"/>
      <c r="AI32" s="538"/>
      <c r="AJ32" s="538"/>
      <c r="AK32" s="538"/>
      <c r="AL32" s="538"/>
      <c r="AM32" s="538"/>
      <c r="AN32" s="538"/>
      <c r="AO32" s="538"/>
      <c r="AP32" s="538"/>
      <c r="AQ32" s="538"/>
      <c r="AR32" s="538"/>
      <c r="AS32" s="538"/>
      <c r="AT32" s="538"/>
      <c r="AU32" s="538"/>
      <c r="AV32" s="538"/>
      <c r="AW32" s="539"/>
      <c r="AX32" s="540"/>
      <c r="AY32" s="540"/>
      <c r="AZ32" s="540"/>
      <c r="BA32" s="540"/>
      <c r="BB32" s="541"/>
      <c r="BC32" s="538" t="s">
        <v>133</v>
      </c>
      <c r="BD32" s="538"/>
      <c r="BE32" s="538"/>
      <c r="BF32" s="538">
        <f>B32+S32+AB32+AI32+AP32+AW32+AZ32+BC32</f>
        <v>52</v>
      </c>
      <c r="BG32" s="538"/>
      <c r="BH32" s="538"/>
    </row>
    <row r="33" spans="1:60" s="36" customFormat="1" ht="13.5" customHeight="1" x14ac:dyDescent="0.2">
      <c r="A33" s="37" t="s">
        <v>134</v>
      </c>
      <c r="B33" s="538">
        <f>G33+M33</f>
        <v>33</v>
      </c>
      <c r="C33" s="538"/>
      <c r="D33" s="545">
        <f>B33*36</f>
        <v>1188</v>
      </c>
      <c r="E33" s="545"/>
      <c r="F33" s="545"/>
      <c r="G33" s="538">
        <v>16</v>
      </c>
      <c r="H33" s="538"/>
      <c r="I33" s="538"/>
      <c r="J33" s="545">
        <f t="shared" ref="J33:J35" si="0">G33*36</f>
        <v>576</v>
      </c>
      <c r="K33" s="545"/>
      <c r="L33" s="545"/>
      <c r="M33" s="538">
        <v>17</v>
      </c>
      <c r="N33" s="538"/>
      <c r="O33" s="538"/>
      <c r="P33" s="545">
        <f t="shared" ref="P33:P35" si="1">M33*36</f>
        <v>612</v>
      </c>
      <c r="Q33" s="545"/>
      <c r="R33" s="545"/>
      <c r="S33" s="538">
        <v>2</v>
      </c>
      <c r="T33" s="538"/>
      <c r="U33" s="538"/>
      <c r="V33" s="538">
        <v>1</v>
      </c>
      <c r="W33" s="538"/>
      <c r="X33" s="538"/>
      <c r="Y33" s="538" t="s">
        <v>136</v>
      </c>
      <c r="Z33" s="538"/>
      <c r="AA33" s="538"/>
      <c r="AB33" s="538">
        <v>6</v>
      </c>
      <c r="AC33" s="538"/>
      <c r="AD33" s="538"/>
      <c r="AE33" s="538"/>
      <c r="AF33" s="538"/>
      <c r="AG33" s="538">
        <v>6</v>
      </c>
      <c r="AH33" s="538"/>
      <c r="AI33" s="538"/>
      <c r="AJ33" s="538"/>
      <c r="AK33" s="538"/>
      <c r="AL33" s="538"/>
      <c r="AM33" s="538"/>
      <c r="AN33" s="538"/>
      <c r="AO33" s="538"/>
      <c r="AP33" s="538"/>
      <c r="AQ33" s="538"/>
      <c r="AR33" s="538"/>
      <c r="AS33" s="538"/>
      <c r="AT33" s="538"/>
      <c r="AU33" s="538"/>
      <c r="AV33" s="538"/>
      <c r="AW33" s="539"/>
      <c r="AX33" s="540"/>
      <c r="AY33" s="540"/>
      <c r="AZ33" s="540"/>
      <c r="BA33" s="540"/>
      <c r="BB33" s="541"/>
      <c r="BC33" s="538" t="s">
        <v>133</v>
      </c>
      <c r="BD33" s="538"/>
      <c r="BE33" s="538"/>
      <c r="BF33" s="538">
        <f t="shared" ref="BF33:BF35" si="2">B33+S33+AB33+AI33+AP33+AW33+AZ33+BC33</f>
        <v>52</v>
      </c>
      <c r="BG33" s="538"/>
      <c r="BH33" s="538"/>
    </row>
    <row r="34" spans="1:60" s="36" customFormat="1" ht="13.5" customHeight="1" x14ac:dyDescent="0.2">
      <c r="A34" s="37" t="s">
        <v>25</v>
      </c>
      <c r="B34" s="538">
        <f t="shared" ref="B34:B35" si="3">G34+M34</f>
        <v>30</v>
      </c>
      <c r="C34" s="538"/>
      <c r="D34" s="545">
        <f>B34*36</f>
        <v>1080</v>
      </c>
      <c r="E34" s="545"/>
      <c r="F34" s="545"/>
      <c r="G34" s="538">
        <v>14</v>
      </c>
      <c r="H34" s="538"/>
      <c r="I34" s="538"/>
      <c r="J34" s="545">
        <f t="shared" si="0"/>
        <v>504</v>
      </c>
      <c r="K34" s="545"/>
      <c r="L34" s="545"/>
      <c r="M34" s="538">
        <v>16</v>
      </c>
      <c r="N34" s="538"/>
      <c r="O34" s="538"/>
      <c r="P34" s="545">
        <f t="shared" si="1"/>
        <v>576</v>
      </c>
      <c r="Q34" s="545"/>
      <c r="R34" s="545"/>
      <c r="S34" s="538" t="s">
        <v>135</v>
      </c>
      <c r="T34" s="538"/>
      <c r="U34" s="538"/>
      <c r="V34" s="538" t="s">
        <v>136</v>
      </c>
      <c r="W34" s="538"/>
      <c r="X34" s="538"/>
      <c r="Y34" s="538" t="s">
        <v>136</v>
      </c>
      <c r="Z34" s="538"/>
      <c r="AA34" s="538"/>
      <c r="AB34" s="538">
        <v>2</v>
      </c>
      <c r="AC34" s="538"/>
      <c r="AD34" s="538"/>
      <c r="AE34" s="538">
        <v>2</v>
      </c>
      <c r="AF34" s="538"/>
      <c r="AG34" s="538"/>
      <c r="AH34" s="538"/>
      <c r="AI34" s="538">
        <v>8</v>
      </c>
      <c r="AJ34" s="538"/>
      <c r="AK34" s="538"/>
      <c r="AL34" s="538"/>
      <c r="AM34" s="538"/>
      <c r="AN34" s="538">
        <v>8</v>
      </c>
      <c r="AO34" s="538"/>
      <c r="AP34" s="538"/>
      <c r="AQ34" s="538"/>
      <c r="AR34" s="538"/>
      <c r="AS34" s="538"/>
      <c r="AT34" s="538"/>
      <c r="AU34" s="538"/>
      <c r="AV34" s="538"/>
      <c r="AW34" s="539"/>
      <c r="AX34" s="540"/>
      <c r="AY34" s="540"/>
      <c r="AZ34" s="540"/>
      <c r="BA34" s="540"/>
      <c r="BB34" s="541"/>
      <c r="BC34" s="538" t="s">
        <v>137</v>
      </c>
      <c r="BD34" s="538"/>
      <c r="BE34" s="538"/>
      <c r="BF34" s="538">
        <f t="shared" si="2"/>
        <v>52</v>
      </c>
      <c r="BG34" s="538"/>
      <c r="BH34" s="538"/>
    </row>
    <row r="35" spans="1:60" s="36" customFormat="1" ht="13.5" customHeight="1" x14ac:dyDescent="0.2">
      <c r="A35" s="37" t="s">
        <v>138</v>
      </c>
      <c r="B35" s="538">
        <f t="shared" si="3"/>
        <v>20</v>
      </c>
      <c r="C35" s="538"/>
      <c r="D35" s="545">
        <f>B35*36</f>
        <v>720</v>
      </c>
      <c r="E35" s="545"/>
      <c r="F35" s="545"/>
      <c r="G35" s="538">
        <v>9</v>
      </c>
      <c r="H35" s="538"/>
      <c r="I35" s="538"/>
      <c r="J35" s="545">
        <f t="shared" si="0"/>
        <v>324</v>
      </c>
      <c r="K35" s="545"/>
      <c r="L35" s="545"/>
      <c r="M35" s="538">
        <v>11</v>
      </c>
      <c r="N35" s="538"/>
      <c r="O35" s="538"/>
      <c r="P35" s="545">
        <f t="shared" si="1"/>
        <v>396</v>
      </c>
      <c r="Q35" s="545"/>
      <c r="R35" s="545"/>
      <c r="S35" s="538">
        <v>1</v>
      </c>
      <c r="T35" s="538"/>
      <c r="U35" s="538"/>
      <c r="V35" s="538"/>
      <c r="W35" s="538"/>
      <c r="X35" s="538"/>
      <c r="Y35" s="538" t="s">
        <v>136</v>
      </c>
      <c r="Z35" s="538"/>
      <c r="AA35" s="538"/>
      <c r="AB35" s="538"/>
      <c r="AC35" s="538"/>
      <c r="AD35" s="538"/>
      <c r="AE35" s="538"/>
      <c r="AF35" s="538"/>
      <c r="AG35" s="538"/>
      <c r="AH35" s="538"/>
      <c r="AI35" s="538">
        <v>10</v>
      </c>
      <c r="AJ35" s="538"/>
      <c r="AK35" s="538"/>
      <c r="AL35" s="538">
        <v>8</v>
      </c>
      <c r="AM35" s="538"/>
      <c r="AN35" s="538">
        <v>2</v>
      </c>
      <c r="AO35" s="538"/>
      <c r="AP35" s="538">
        <v>4</v>
      </c>
      <c r="AQ35" s="538"/>
      <c r="AR35" s="538"/>
      <c r="AS35" s="538"/>
      <c r="AT35" s="538"/>
      <c r="AU35" s="538">
        <v>4</v>
      </c>
      <c r="AV35" s="538"/>
      <c r="AW35" s="539">
        <v>6</v>
      </c>
      <c r="AX35" s="540"/>
      <c r="AY35" s="540"/>
      <c r="AZ35" s="540"/>
      <c r="BA35" s="540"/>
      <c r="BB35" s="541"/>
      <c r="BC35" s="538">
        <v>2</v>
      </c>
      <c r="BD35" s="538"/>
      <c r="BE35" s="538"/>
      <c r="BF35" s="538">
        <f t="shared" si="2"/>
        <v>43</v>
      </c>
      <c r="BG35" s="538"/>
      <c r="BH35" s="538"/>
    </row>
    <row r="36" spans="1:60" s="36" customFormat="1" ht="13.5" customHeight="1" x14ac:dyDescent="0.2">
      <c r="A36" s="38" t="s">
        <v>11</v>
      </c>
      <c r="B36" s="536">
        <f>B32+B33+B34+B35</f>
        <v>122</v>
      </c>
      <c r="C36" s="536"/>
      <c r="D36" s="537">
        <f>B36*36</f>
        <v>4392</v>
      </c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7"/>
      <c r="S36" s="536">
        <f>S32+S33+S34+S35</f>
        <v>7</v>
      </c>
      <c r="T36" s="536"/>
      <c r="U36" s="536"/>
      <c r="V36" s="536"/>
      <c r="W36" s="536"/>
      <c r="X36" s="536"/>
      <c r="Y36" s="536"/>
      <c r="Z36" s="536"/>
      <c r="AA36" s="536"/>
      <c r="AB36" s="536">
        <f>AB32+AB33+AB34+AB35</f>
        <v>8</v>
      </c>
      <c r="AC36" s="536"/>
      <c r="AD36" s="536"/>
      <c r="AE36" s="536"/>
      <c r="AF36" s="536"/>
      <c r="AG36" s="536"/>
      <c r="AH36" s="536"/>
      <c r="AI36" s="536">
        <f>AI32+AI33+AI34+AI35</f>
        <v>18</v>
      </c>
      <c r="AJ36" s="536"/>
      <c r="AK36" s="536"/>
      <c r="AL36" s="536"/>
      <c r="AM36" s="536"/>
      <c r="AN36" s="536"/>
      <c r="AO36" s="536"/>
      <c r="AP36" s="536">
        <f>AP32+AP33+AP34+AP35</f>
        <v>4</v>
      </c>
      <c r="AQ36" s="536"/>
      <c r="AR36" s="536"/>
      <c r="AS36" s="536"/>
      <c r="AT36" s="536"/>
      <c r="AU36" s="536"/>
      <c r="AV36" s="536"/>
      <c r="AW36" s="542">
        <f>AW32+AW33+AW34+AW35</f>
        <v>6</v>
      </c>
      <c r="AX36" s="543"/>
      <c r="AY36" s="543"/>
      <c r="AZ36" s="543"/>
      <c r="BA36" s="543"/>
      <c r="BB36" s="544"/>
      <c r="BC36" s="536">
        <f>BC32+BC33+BC34+BC35</f>
        <v>34</v>
      </c>
      <c r="BD36" s="536"/>
      <c r="BE36" s="536"/>
      <c r="BF36" s="536">
        <f t="shared" ref="BF36" si="4">B36+S36+AB36+AI36+AP36+AW36+AZ36+BC36</f>
        <v>199</v>
      </c>
      <c r="BG36" s="536"/>
      <c r="BH36" s="536"/>
    </row>
    <row r="37" spans="1:60" s="36" customFormat="1" ht="13.5" customHeight="1" x14ac:dyDescent="0.2"/>
  </sheetData>
  <mergeCells count="208"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A26:AZ26"/>
    <mergeCell ref="A27:BH27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F32:BH32"/>
    <mergeCell ref="AL30:AM30"/>
    <mergeCell ref="AN30:AO30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8:BB30"/>
    <mergeCell ref="AW31:BB31"/>
    <mergeCell ref="BC33:BE33"/>
    <mergeCell ref="BF33:BH33"/>
    <mergeCell ref="AW32:BB32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P33:AR33"/>
    <mergeCell ref="AS33:AT33"/>
    <mergeCell ref="AU33:AV33"/>
    <mergeCell ref="AE33:AF33"/>
    <mergeCell ref="AG33:AH33"/>
    <mergeCell ref="AI33:AK33"/>
    <mergeCell ref="AW33:BB33"/>
    <mergeCell ref="AW34:BB34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AI34:AK34"/>
    <mergeCell ref="AL34:AM34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AW35:BB35"/>
    <mergeCell ref="AW36:BB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3"/>
  <sheetViews>
    <sheetView tabSelected="1" topLeftCell="A49" zoomScale="80" zoomScaleNormal="80" workbookViewId="0">
      <selection activeCell="B70" sqref="B70"/>
    </sheetView>
  </sheetViews>
  <sheetFormatPr defaultColWidth="9.33203125" defaultRowHeight="15" x14ac:dyDescent="0.2"/>
  <cols>
    <col min="1" max="1" width="15.5" style="192" customWidth="1"/>
    <col min="2" max="2" width="41.6640625" style="193" customWidth="1"/>
    <col min="3" max="3" width="9.33203125" style="190"/>
    <col min="4" max="7" width="9.33203125" style="187"/>
    <col min="8" max="8" width="12.6640625" style="194" bestFit="1" customWidth="1"/>
    <col min="9" max="9" width="9.33203125" style="192"/>
    <col min="10" max="10" width="9.33203125" style="195"/>
    <col min="11" max="11" width="9.33203125" style="187"/>
    <col min="12" max="12" width="9.33203125" style="194"/>
    <col min="13" max="14" width="9.33203125" style="192"/>
    <col min="15" max="17" width="9.33203125" style="194"/>
    <col min="18" max="19" width="9.33203125" style="192"/>
    <col min="20" max="20" width="12" style="196" customWidth="1"/>
    <col min="21" max="21" width="13.1640625" style="197" customWidth="1"/>
    <col min="22" max="22" width="6.6640625" style="191" customWidth="1"/>
    <col min="23" max="23" width="12.6640625" style="187" customWidth="1"/>
    <col min="24" max="24" width="5.6640625" style="187" customWidth="1"/>
    <col min="25" max="25" width="12.1640625" style="187" customWidth="1"/>
    <col min="26" max="26" width="5.83203125" style="187" customWidth="1"/>
    <col min="27" max="27" width="14.1640625" style="187" customWidth="1"/>
    <col min="28" max="28" width="6.1640625" style="187" customWidth="1"/>
    <col min="29" max="29" width="14.5" style="187" customWidth="1"/>
    <col min="30" max="30" width="6.5" style="187" customWidth="1"/>
    <col min="31" max="31" width="13.5" style="187" customWidth="1"/>
    <col min="32" max="32" width="5.83203125" style="187" customWidth="1"/>
    <col min="33" max="33" width="15.6640625" style="187" customWidth="1"/>
    <col min="34" max="16384" width="9.33203125" style="188"/>
  </cols>
  <sheetData>
    <row r="1" spans="1:37" s="85" customFormat="1" ht="12" x14ac:dyDescent="0.2">
      <c r="A1" s="592" t="s">
        <v>43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</row>
    <row r="2" spans="1:37" s="86" customFormat="1" ht="5.25" customHeight="1" thickBot="1" x14ac:dyDescent="0.25">
      <c r="A2" s="594"/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</row>
    <row r="3" spans="1:37" s="86" customFormat="1" ht="19.5" customHeight="1" x14ac:dyDescent="0.2">
      <c r="A3" s="596" t="s">
        <v>9</v>
      </c>
      <c r="B3" s="597" t="s">
        <v>72</v>
      </c>
      <c r="C3" s="604" t="s">
        <v>76</v>
      </c>
      <c r="D3" s="604"/>
      <c r="E3" s="604"/>
      <c r="F3" s="604"/>
      <c r="G3" s="604"/>
      <c r="H3" s="598" t="s">
        <v>44</v>
      </c>
      <c r="I3" s="604" t="s">
        <v>37</v>
      </c>
      <c r="J3" s="604"/>
      <c r="K3" s="604"/>
      <c r="L3" s="604"/>
      <c r="M3" s="604"/>
      <c r="N3" s="604"/>
      <c r="O3" s="604"/>
      <c r="P3" s="604"/>
      <c r="Q3" s="604"/>
      <c r="R3" s="604"/>
      <c r="S3" s="605"/>
      <c r="T3" s="599" t="s">
        <v>45</v>
      </c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1"/>
      <c r="AG3" s="602"/>
    </row>
    <row r="4" spans="1:37" s="86" customFormat="1" ht="39.75" customHeight="1" x14ac:dyDescent="0.2">
      <c r="A4" s="596"/>
      <c r="B4" s="597"/>
      <c r="C4" s="604"/>
      <c r="D4" s="604"/>
      <c r="E4" s="604"/>
      <c r="F4" s="604"/>
      <c r="G4" s="604"/>
      <c r="H4" s="598"/>
      <c r="I4" s="598" t="s">
        <v>74</v>
      </c>
      <c r="J4" s="604" t="s">
        <v>42</v>
      </c>
      <c r="K4" s="604"/>
      <c r="L4" s="604"/>
      <c r="M4" s="604"/>
      <c r="N4" s="604"/>
      <c r="O4" s="604"/>
      <c r="P4" s="626" t="s">
        <v>206</v>
      </c>
      <c r="Q4" s="627"/>
      <c r="R4" s="628"/>
      <c r="S4" s="598" t="s">
        <v>28</v>
      </c>
      <c r="T4" s="603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5"/>
      <c r="AG4" s="606"/>
    </row>
    <row r="5" spans="1:37" s="86" customFormat="1" ht="21" customHeight="1" thickBot="1" x14ac:dyDescent="0.25">
      <c r="A5" s="596"/>
      <c r="B5" s="597"/>
      <c r="C5" s="604"/>
      <c r="D5" s="604"/>
      <c r="E5" s="604"/>
      <c r="F5" s="604"/>
      <c r="G5" s="604"/>
      <c r="H5" s="598"/>
      <c r="I5" s="598"/>
      <c r="J5" s="611" t="s">
        <v>79</v>
      </c>
      <c r="K5" s="604" t="s">
        <v>75</v>
      </c>
      <c r="L5" s="604"/>
      <c r="M5" s="604"/>
      <c r="N5" s="612" t="s">
        <v>77</v>
      </c>
      <c r="O5" s="612"/>
      <c r="P5" s="629"/>
      <c r="Q5" s="630"/>
      <c r="R5" s="631"/>
      <c r="S5" s="598"/>
      <c r="T5" s="607" t="s">
        <v>46</v>
      </c>
      <c r="U5" s="608"/>
      <c r="V5" s="586" t="s">
        <v>47</v>
      </c>
      <c r="W5" s="587"/>
      <c r="X5" s="587"/>
      <c r="Y5" s="588"/>
      <c r="Z5" s="586" t="s">
        <v>48</v>
      </c>
      <c r="AA5" s="587"/>
      <c r="AB5" s="587"/>
      <c r="AC5" s="588"/>
      <c r="AD5" s="586" t="s">
        <v>49</v>
      </c>
      <c r="AE5" s="587"/>
      <c r="AF5" s="587"/>
      <c r="AG5" s="589"/>
    </row>
    <row r="6" spans="1:37" s="86" customFormat="1" ht="155.25" thickBot="1" x14ac:dyDescent="0.25">
      <c r="A6" s="596"/>
      <c r="B6" s="597"/>
      <c r="C6" s="87" t="s">
        <v>50</v>
      </c>
      <c r="D6" s="88" t="s">
        <v>51</v>
      </c>
      <c r="E6" s="88" t="s">
        <v>73</v>
      </c>
      <c r="F6" s="267" t="s">
        <v>297</v>
      </c>
      <c r="G6" s="89" t="s">
        <v>80</v>
      </c>
      <c r="H6" s="598"/>
      <c r="I6" s="598"/>
      <c r="J6" s="611"/>
      <c r="K6" s="90" t="s">
        <v>38</v>
      </c>
      <c r="L6" s="89" t="s">
        <v>39</v>
      </c>
      <c r="M6" s="273" t="s">
        <v>298</v>
      </c>
      <c r="N6" s="89" t="s">
        <v>40</v>
      </c>
      <c r="O6" s="89" t="s">
        <v>41</v>
      </c>
      <c r="P6" s="447" t="s">
        <v>294</v>
      </c>
      <c r="Q6" s="447" t="s">
        <v>295</v>
      </c>
      <c r="R6" s="447" t="s">
        <v>296</v>
      </c>
      <c r="S6" s="625"/>
      <c r="T6" s="91" t="s">
        <v>219</v>
      </c>
      <c r="U6" s="92" t="s">
        <v>220</v>
      </c>
      <c r="V6" s="274" t="s">
        <v>299</v>
      </c>
      <c r="W6" s="83" t="s">
        <v>283</v>
      </c>
      <c r="X6" s="275" t="s">
        <v>300</v>
      </c>
      <c r="Y6" s="83" t="s">
        <v>284</v>
      </c>
      <c r="Z6" s="275" t="s">
        <v>301</v>
      </c>
      <c r="AA6" s="83" t="s">
        <v>285</v>
      </c>
      <c r="AB6" s="275" t="s">
        <v>302</v>
      </c>
      <c r="AC6" s="83" t="s">
        <v>286</v>
      </c>
      <c r="AD6" s="275" t="s">
        <v>303</v>
      </c>
      <c r="AE6" s="83" t="s">
        <v>287</v>
      </c>
      <c r="AF6" s="275" t="s">
        <v>304</v>
      </c>
      <c r="AG6" s="93" t="s">
        <v>245</v>
      </c>
    </row>
    <row r="7" spans="1:37" s="86" customFormat="1" ht="12.75" thickBot="1" x14ac:dyDescent="0.25">
      <c r="A7" s="94">
        <v>1</v>
      </c>
      <c r="B7" s="95">
        <v>2</v>
      </c>
      <c r="C7" s="96">
        <v>3</v>
      </c>
      <c r="D7" s="84">
        <v>4</v>
      </c>
      <c r="E7" s="84">
        <v>5</v>
      </c>
      <c r="F7" s="84">
        <v>6</v>
      </c>
      <c r="G7" s="94">
        <v>7</v>
      </c>
      <c r="H7" s="94">
        <v>8</v>
      </c>
      <c r="I7" s="94">
        <v>9</v>
      </c>
      <c r="J7" s="84">
        <v>10</v>
      </c>
      <c r="K7" s="97">
        <v>11</v>
      </c>
      <c r="L7" s="94">
        <v>12</v>
      </c>
      <c r="M7" s="166">
        <v>13</v>
      </c>
      <c r="N7" s="94">
        <v>14</v>
      </c>
      <c r="O7" s="94">
        <v>15</v>
      </c>
      <c r="P7" s="448">
        <v>16</v>
      </c>
      <c r="Q7" s="449">
        <v>17</v>
      </c>
      <c r="R7" s="450">
        <v>18</v>
      </c>
      <c r="S7" s="84">
        <v>19</v>
      </c>
      <c r="T7" s="438">
        <v>20</v>
      </c>
      <c r="U7" s="439">
        <v>21</v>
      </c>
      <c r="V7" s="98">
        <v>22</v>
      </c>
      <c r="W7" s="167">
        <v>23</v>
      </c>
      <c r="X7" s="167">
        <v>24</v>
      </c>
      <c r="Y7" s="278">
        <v>25</v>
      </c>
      <c r="Z7" s="278">
        <v>26</v>
      </c>
      <c r="AA7" s="278">
        <v>27</v>
      </c>
      <c r="AB7" s="278">
        <v>28</v>
      </c>
      <c r="AC7" s="278">
        <v>29</v>
      </c>
      <c r="AD7" s="278">
        <v>30</v>
      </c>
      <c r="AE7" s="278">
        <v>31</v>
      </c>
      <c r="AF7" s="166">
        <v>32</v>
      </c>
      <c r="AG7" s="165">
        <v>33</v>
      </c>
    </row>
    <row r="8" spans="1:37" s="86" customFormat="1" ht="52.5" customHeight="1" thickBot="1" x14ac:dyDescent="0.25">
      <c r="A8" s="101"/>
      <c r="B8" s="220" t="s">
        <v>78</v>
      </c>
      <c r="C8" s="106">
        <v>16</v>
      </c>
      <c r="D8" s="103">
        <v>0</v>
      </c>
      <c r="E8" s="103">
        <v>36</v>
      </c>
      <c r="F8" s="103">
        <v>8</v>
      </c>
      <c r="G8" s="108">
        <v>22</v>
      </c>
      <c r="H8" s="446">
        <f>H10+H28+H34+H37+H54+H79</f>
        <v>5940</v>
      </c>
      <c r="I8" s="103">
        <f>I10+I28+I34+I37+I54+I79</f>
        <v>418</v>
      </c>
      <c r="J8" s="319">
        <f>J10+J28+J34+J37+J55</f>
        <v>3974</v>
      </c>
      <c r="K8" s="319">
        <f>K10+K28+K34+K37+K54+K79</f>
        <v>1717</v>
      </c>
      <c r="L8" s="103">
        <f>L10+L28+L34+L37+L54+L79</f>
        <v>2133</v>
      </c>
      <c r="M8" s="104">
        <f>M10+M28+M34+M37+M54+M79</f>
        <v>124</v>
      </c>
      <c r="N8" s="106">
        <f>N69+N76</f>
        <v>288</v>
      </c>
      <c r="O8" s="108">
        <f>O65+O73+O78</f>
        <v>792</v>
      </c>
      <c r="P8" s="451">
        <f t="shared" ref="P8:AG8" si="0">P10+P28+P34+P37+P54+P79</f>
        <v>124</v>
      </c>
      <c r="Q8" s="452">
        <f t="shared" si="0"/>
        <v>32</v>
      </c>
      <c r="R8" s="453">
        <f t="shared" si="0"/>
        <v>96</v>
      </c>
      <c r="S8" s="105">
        <f t="shared" si="0"/>
        <v>216</v>
      </c>
      <c r="T8" s="106">
        <f t="shared" si="0"/>
        <v>612</v>
      </c>
      <c r="U8" s="108">
        <f t="shared" si="0"/>
        <v>792</v>
      </c>
      <c r="V8" s="106">
        <f t="shared" si="0"/>
        <v>82</v>
      </c>
      <c r="W8" s="103">
        <f t="shared" si="0"/>
        <v>494</v>
      </c>
      <c r="X8" s="103">
        <f t="shared" si="0"/>
        <v>86</v>
      </c>
      <c r="Y8" s="108">
        <f t="shared" si="0"/>
        <v>742</v>
      </c>
      <c r="Z8" s="106">
        <f t="shared" si="0"/>
        <v>82</v>
      </c>
      <c r="AA8" s="103">
        <f t="shared" si="0"/>
        <v>494</v>
      </c>
      <c r="AB8" s="103">
        <f t="shared" si="0"/>
        <v>72</v>
      </c>
      <c r="AC8" s="108">
        <f t="shared" si="0"/>
        <v>792</v>
      </c>
      <c r="AD8" s="106">
        <f t="shared" si="0"/>
        <v>42</v>
      </c>
      <c r="AE8" s="103">
        <f t="shared" si="0"/>
        <v>570</v>
      </c>
      <c r="AF8" s="103">
        <f t="shared" si="0"/>
        <v>54</v>
      </c>
      <c r="AG8" s="108">
        <f t="shared" si="0"/>
        <v>774</v>
      </c>
      <c r="AI8" s="109"/>
      <c r="AJ8" s="110"/>
      <c r="AK8" s="110"/>
    </row>
    <row r="9" spans="1:37" s="86" customFormat="1" ht="36.4" customHeight="1" thickBot="1" x14ac:dyDescent="0.25">
      <c r="A9" s="101"/>
      <c r="B9" s="220" t="s">
        <v>325</v>
      </c>
      <c r="C9" s="106">
        <v>16</v>
      </c>
      <c r="D9" s="103">
        <v>0</v>
      </c>
      <c r="E9" s="103">
        <v>32</v>
      </c>
      <c r="F9" s="103">
        <v>8</v>
      </c>
      <c r="G9" s="108">
        <v>22</v>
      </c>
      <c r="H9" s="416">
        <f>I9+J10+J28+J34+J37+J56+J67+J71+J75</f>
        <v>4392</v>
      </c>
      <c r="I9" s="107">
        <f>I10+I28+I34+I37+I57+I58+I59+I60+I61+I62+I63+I64+I68+I72</f>
        <v>418</v>
      </c>
      <c r="J9" s="107">
        <f>J10+J28+J34+J37+J57+J58+J59+J60+J61+J62+J63+J64+J68+J72</f>
        <v>3974</v>
      </c>
      <c r="K9" s="107">
        <f>K10+K28+K34+K37+K57+K58+K59+K60+K61+K62+K63+K64+K68+K72</f>
        <v>1717</v>
      </c>
      <c r="L9" s="107">
        <f>L10+L28+L34+L37+L57+L58+L59+L60+L61+L62+L63+L64+L68+L72</f>
        <v>2133</v>
      </c>
      <c r="M9" s="266">
        <f>M10+M28+M34+M37+M57+M58+M59+M60+M61+M62+M63+M64+M68+M72</f>
        <v>124</v>
      </c>
      <c r="N9" s="106"/>
      <c r="O9" s="108"/>
      <c r="P9" s="454"/>
      <c r="Q9" s="455"/>
      <c r="R9" s="456"/>
      <c r="S9" s="105"/>
      <c r="T9" s="250">
        <f t="shared" ref="T9:AG9" si="1">T10+T28+T34+T37+T57+T58+T59+T60+T61+T62+T63+T64+T68+T72</f>
        <v>612</v>
      </c>
      <c r="U9" s="269">
        <f t="shared" si="1"/>
        <v>792</v>
      </c>
      <c r="V9" s="250">
        <f t="shared" si="1"/>
        <v>82</v>
      </c>
      <c r="W9" s="107">
        <f t="shared" si="1"/>
        <v>494</v>
      </c>
      <c r="X9" s="107">
        <f t="shared" si="1"/>
        <v>86</v>
      </c>
      <c r="Y9" s="269">
        <f t="shared" si="1"/>
        <v>526</v>
      </c>
      <c r="Z9" s="250">
        <f t="shared" si="1"/>
        <v>82</v>
      </c>
      <c r="AA9" s="107">
        <f t="shared" si="1"/>
        <v>422</v>
      </c>
      <c r="AB9" s="107">
        <f t="shared" si="1"/>
        <v>72</v>
      </c>
      <c r="AC9" s="269">
        <f t="shared" si="1"/>
        <v>504</v>
      </c>
      <c r="AD9" s="250">
        <f t="shared" si="1"/>
        <v>42</v>
      </c>
      <c r="AE9" s="107">
        <f t="shared" si="1"/>
        <v>282</v>
      </c>
      <c r="AF9" s="107">
        <f t="shared" si="1"/>
        <v>54</v>
      </c>
      <c r="AG9" s="269">
        <f t="shared" si="1"/>
        <v>342</v>
      </c>
      <c r="AJ9" s="109"/>
      <c r="AK9" s="109"/>
    </row>
    <row r="10" spans="1:37" s="86" customFormat="1" ht="13.5" thickBot="1" x14ac:dyDescent="0.25">
      <c r="A10" s="39" t="s">
        <v>305</v>
      </c>
      <c r="B10" s="40" t="s">
        <v>210</v>
      </c>
      <c r="C10" s="41">
        <v>4</v>
      </c>
      <c r="D10" s="322">
        <v>0</v>
      </c>
      <c r="E10" s="42">
        <v>6</v>
      </c>
      <c r="F10" s="42">
        <v>2</v>
      </c>
      <c r="G10" s="425">
        <v>6</v>
      </c>
      <c r="H10" s="417">
        <f>H11+H20+H24</f>
        <v>1476</v>
      </c>
      <c r="I10" s="323"/>
      <c r="J10" s="323">
        <f>J12+J13+J14+J15+J16+J17+J18+J19+J21+J22+J23+J26+J27</f>
        <v>1404</v>
      </c>
      <c r="K10" s="323">
        <f t="shared" ref="K10:U10" si="2">K12+K13+K14+K15+K16+K17+K18+K19+K21+K22+K23+K26+K27</f>
        <v>728</v>
      </c>
      <c r="L10" s="323">
        <f t="shared" si="2"/>
        <v>622</v>
      </c>
      <c r="M10" s="324">
        <v>54</v>
      </c>
      <c r="N10" s="325"/>
      <c r="O10" s="43"/>
      <c r="P10" s="457">
        <f t="shared" ref="P10:R10" si="3">P12+P13+P14+P15+P16+P17+P18+P19+P21+P22+P23+P26+P27</f>
        <v>40</v>
      </c>
      <c r="Q10" s="458">
        <f t="shared" si="3"/>
        <v>8</v>
      </c>
      <c r="R10" s="459">
        <f t="shared" si="3"/>
        <v>24</v>
      </c>
      <c r="S10" s="378">
        <f t="shared" si="2"/>
        <v>0</v>
      </c>
      <c r="T10" s="325">
        <f t="shared" si="2"/>
        <v>612</v>
      </c>
      <c r="U10" s="43">
        <f t="shared" si="2"/>
        <v>792</v>
      </c>
      <c r="V10" s="320"/>
      <c r="W10" s="177"/>
      <c r="X10" s="177"/>
      <c r="Y10" s="142"/>
      <c r="Z10" s="301"/>
      <c r="AA10" s="177"/>
      <c r="AB10" s="177"/>
      <c r="AC10" s="142"/>
      <c r="AD10" s="301"/>
      <c r="AE10" s="177"/>
      <c r="AF10" s="177"/>
      <c r="AG10" s="142"/>
    </row>
    <row r="11" spans="1:37" s="86" customFormat="1" ht="13.5" thickBot="1" x14ac:dyDescent="0.25">
      <c r="A11" s="39"/>
      <c r="B11" s="40" t="s">
        <v>318</v>
      </c>
      <c r="C11" s="41"/>
      <c r="D11" s="322"/>
      <c r="E11" s="42"/>
      <c r="F11" s="42"/>
      <c r="G11" s="425"/>
      <c r="H11" s="418">
        <f>H12+H13+H14+H15+H16+H17+H18+H19</f>
        <v>896</v>
      </c>
      <c r="I11" s="333"/>
      <c r="J11" s="333">
        <f t="shared" ref="J11:U11" si="4">J12+J13+J14+J15+J16+J17+J18+J19</f>
        <v>842</v>
      </c>
      <c r="K11" s="333">
        <f t="shared" si="4"/>
        <v>444</v>
      </c>
      <c r="L11" s="333">
        <f t="shared" si="4"/>
        <v>398</v>
      </c>
      <c r="M11" s="334">
        <f t="shared" si="4"/>
        <v>0</v>
      </c>
      <c r="N11" s="44"/>
      <c r="O11" s="335"/>
      <c r="P11" s="460">
        <f t="shared" ref="P11:R11" si="5">P12+P13+P14+P15+P16+P17+P18+P19</f>
        <v>30</v>
      </c>
      <c r="Q11" s="461">
        <f t="shared" si="5"/>
        <v>6</v>
      </c>
      <c r="R11" s="462">
        <f t="shared" si="5"/>
        <v>18</v>
      </c>
      <c r="S11" s="379">
        <f t="shared" si="4"/>
        <v>0</v>
      </c>
      <c r="T11" s="44">
        <f t="shared" si="4"/>
        <v>374</v>
      </c>
      <c r="U11" s="335">
        <f t="shared" si="4"/>
        <v>468</v>
      </c>
      <c r="V11" s="285"/>
      <c r="W11" s="261"/>
      <c r="X11" s="261"/>
      <c r="Y11" s="262"/>
      <c r="Z11" s="263"/>
      <c r="AA11" s="261"/>
      <c r="AB11" s="261"/>
      <c r="AC11" s="262"/>
      <c r="AD11" s="263"/>
      <c r="AE11" s="261"/>
      <c r="AF11" s="261"/>
      <c r="AG11" s="121"/>
    </row>
    <row r="12" spans="1:37" s="86" customFormat="1" ht="12.75" x14ac:dyDescent="0.2">
      <c r="A12" s="340" t="s">
        <v>306</v>
      </c>
      <c r="B12" s="45" t="s">
        <v>52</v>
      </c>
      <c r="C12" s="617" t="s">
        <v>53</v>
      </c>
      <c r="D12" s="47"/>
      <c r="E12" s="46"/>
      <c r="F12" s="47"/>
      <c r="G12" s="49">
        <v>1</v>
      </c>
      <c r="H12" s="419">
        <f>J12+P12+Q12+R12</f>
        <v>87</v>
      </c>
      <c r="I12" s="47"/>
      <c r="J12" s="326">
        <f>T12+U12+V12+W12+X12+Y12+Z12+AA12</f>
        <v>78</v>
      </c>
      <c r="K12" s="47">
        <v>58</v>
      </c>
      <c r="L12" s="47">
        <v>20</v>
      </c>
      <c r="M12" s="330"/>
      <c r="N12" s="264"/>
      <c r="O12" s="49"/>
      <c r="P12" s="463">
        <v>5</v>
      </c>
      <c r="Q12" s="464">
        <v>1</v>
      </c>
      <c r="R12" s="465">
        <v>3</v>
      </c>
      <c r="S12" s="48"/>
      <c r="T12" s="331">
        <v>34</v>
      </c>
      <c r="U12" s="332">
        <v>44</v>
      </c>
      <c r="V12" s="52"/>
      <c r="W12" s="261"/>
      <c r="X12" s="261"/>
      <c r="Y12" s="262"/>
      <c r="Z12" s="263"/>
      <c r="AA12" s="261"/>
      <c r="AB12" s="261"/>
      <c r="AC12" s="262"/>
      <c r="AD12" s="263"/>
      <c r="AE12" s="261"/>
      <c r="AF12" s="261"/>
      <c r="AG12" s="121"/>
    </row>
    <row r="13" spans="1:37" s="86" customFormat="1" ht="12.75" x14ac:dyDescent="0.2">
      <c r="A13" s="341" t="s">
        <v>307</v>
      </c>
      <c r="B13" s="50" t="s">
        <v>54</v>
      </c>
      <c r="C13" s="618"/>
      <c r="D13" s="51"/>
      <c r="E13" s="51"/>
      <c r="F13" s="51"/>
      <c r="G13" s="386"/>
      <c r="H13" s="419">
        <f t="shared" ref="H13:H23" si="6">J13+P13+Q13+R13</f>
        <v>82</v>
      </c>
      <c r="I13" s="51"/>
      <c r="J13" s="270">
        <f t="shared" ref="J13:J17" si="7">T13+U13+V13+W13+X13+Y13+Z13+AA13</f>
        <v>73</v>
      </c>
      <c r="K13" s="51">
        <v>63</v>
      </c>
      <c r="L13" s="51">
        <v>10</v>
      </c>
      <c r="M13" s="276"/>
      <c r="N13" s="385"/>
      <c r="O13" s="386"/>
      <c r="P13" s="466">
        <v>5</v>
      </c>
      <c r="Q13" s="467">
        <v>1</v>
      </c>
      <c r="R13" s="468">
        <v>3</v>
      </c>
      <c r="S13" s="380"/>
      <c r="T13" s="286">
        <v>51</v>
      </c>
      <c r="U13" s="287">
        <v>22</v>
      </c>
      <c r="V13" s="52"/>
      <c r="W13" s="261"/>
      <c r="X13" s="261"/>
      <c r="Y13" s="262"/>
      <c r="Z13" s="263"/>
      <c r="AA13" s="261"/>
      <c r="AB13" s="261"/>
      <c r="AC13" s="262"/>
      <c r="AD13" s="263"/>
      <c r="AE13" s="261"/>
      <c r="AF13" s="261"/>
      <c r="AG13" s="121"/>
    </row>
    <row r="14" spans="1:37" s="86" customFormat="1" ht="12.75" x14ac:dyDescent="0.2">
      <c r="A14" s="341" t="s">
        <v>308</v>
      </c>
      <c r="B14" s="50" t="s">
        <v>55</v>
      </c>
      <c r="C14" s="385">
        <v>2</v>
      </c>
      <c r="D14" s="51"/>
      <c r="E14" s="51"/>
      <c r="F14" s="51"/>
      <c r="G14" s="386">
        <v>1</v>
      </c>
      <c r="H14" s="419">
        <f t="shared" si="6"/>
        <v>135</v>
      </c>
      <c r="I14" s="51"/>
      <c r="J14" s="270">
        <f t="shared" si="7"/>
        <v>117</v>
      </c>
      <c r="K14" s="51"/>
      <c r="L14" s="51">
        <v>117</v>
      </c>
      <c r="M14" s="276"/>
      <c r="N14" s="385"/>
      <c r="O14" s="386"/>
      <c r="P14" s="466">
        <v>10</v>
      </c>
      <c r="Q14" s="467">
        <v>2</v>
      </c>
      <c r="R14" s="468">
        <v>6</v>
      </c>
      <c r="S14" s="380"/>
      <c r="T14" s="286">
        <v>51</v>
      </c>
      <c r="U14" s="287">
        <v>66</v>
      </c>
      <c r="V14" s="52"/>
      <c r="W14" s="261"/>
      <c r="X14" s="261"/>
      <c r="Y14" s="262"/>
      <c r="Z14" s="263"/>
      <c r="AA14" s="261"/>
      <c r="AB14" s="261"/>
      <c r="AC14" s="262"/>
      <c r="AD14" s="263"/>
      <c r="AE14" s="261"/>
      <c r="AF14" s="261"/>
      <c r="AG14" s="121"/>
    </row>
    <row r="15" spans="1:37" s="86" customFormat="1" ht="12.75" x14ac:dyDescent="0.2">
      <c r="A15" s="341" t="s">
        <v>309</v>
      </c>
      <c r="B15" s="53" t="s">
        <v>4</v>
      </c>
      <c r="C15" s="385">
        <v>2</v>
      </c>
      <c r="D15" s="51"/>
      <c r="E15" s="51"/>
      <c r="F15" s="51"/>
      <c r="G15" s="386">
        <v>1</v>
      </c>
      <c r="H15" s="419">
        <f t="shared" si="6"/>
        <v>252</v>
      </c>
      <c r="I15" s="51"/>
      <c r="J15" s="270">
        <f t="shared" si="7"/>
        <v>234</v>
      </c>
      <c r="K15" s="51">
        <v>100</v>
      </c>
      <c r="L15" s="51">
        <v>134</v>
      </c>
      <c r="M15" s="276"/>
      <c r="N15" s="385"/>
      <c r="O15" s="386"/>
      <c r="P15" s="466">
        <v>10</v>
      </c>
      <c r="Q15" s="467">
        <v>2</v>
      </c>
      <c r="R15" s="468">
        <v>6</v>
      </c>
      <c r="S15" s="380"/>
      <c r="T15" s="286">
        <v>102</v>
      </c>
      <c r="U15" s="287">
        <v>132</v>
      </c>
      <c r="V15" s="52"/>
      <c r="W15" s="261"/>
      <c r="X15" s="261"/>
      <c r="Y15" s="262"/>
      <c r="Z15" s="263"/>
      <c r="AA15" s="261"/>
      <c r="AB15" s="261"/>
      <c r="AC15" s="262"/>
      <c r="AD15" s="263"/>
      <c r="AE15" s="261"/>
      <c r="AF15" s="261"/>
      <c r="AG15" s="121"/>
    </row>
    <row r="16" spans="1:37" s="86" customFormat="1" ht="12.75" x14ac:dyDescent="0.2">
      <c r="A16" s="341" t="s">
        <v>310</v>
      </c>
      <c r="B16" s="50" t="s">
        <v>1</v>
      </c>
      <c r="C16" s="385"/>
      <c r="D16" s="51"/>
      <c r="E16" s="51">
        <v>2</v>
      </c>
      <c r="F16" s="51"/>
      <c r="G16" s="386"/>
      <c r="H16" s="419">
        <f t="shared" si="6"/>
        <v>117</v>
      </c>
      <c r="I16" s="51"/>
      <c r="J16" s="270">
        <f t="shared" si="7"/>
        <v>117</v>
      </c>
      <c r="K16" s="51">
        <v>117</v>
      </c>
      <c r="L16" s="51"/>
      <c r="M16" s="276"/>
      <c r="N16" s="385"/>
      <c r="O16" s="386"/>
      <c r="P16" s="466"/>
      <c r="Q16" s="467"/>
      <c r="R16" s="468"/>
      <c r="S16" s="380"/>
      <c r="T16" s="286">
        <v>51</v>
      </c>
      <c r="U16" s="287">
        <v>66</v>
      </c>
      <c r="V16" s="52"/>
      <c r="W16" s="261"/>
      <c r="X16" s="261"/>
      <c r="Y16" s="262"/>
      <c r="Z16" s="263"/>
      <c r="AA16" s="261"/>
      <c r="AB16" s="261"/>
      <c r="AC16" s="262"/>
      <c r="AD16" s="263"/>
      <c r="AE16" s="261"/>
      <c r="AF16" s="261"/>
      <c r="AG16" s="121"/>
    </row>
    <row r="17" spans="1:33" s="86" customFormat="1" ht="12.75" x14ac:dyDescent="0.2">
      <c r="A17" s="341" t="s">
        <v>311</v>
      </c>
      <c r="B17" s="50" t="s">
        <v>3</v>
      </c>
      <c r="C17" s="385"/>
      <c r="D17" s="51"/>
      <c r="E17" s="54">
        <v>1.2</v>
      </c>
      <c r="F17" s="51"/>
      <c r="G17" s="386"/>
      <c r="H17" s="419">
        <f t="shared" si="6"/>
        <v>117</v>
      </c>
      <c r="I17" s="51"/>
      <c r="J17" s="270">
        <f t="shared" si="7"/>
        <v>117</v>
      </c>
      <c r="K17" s="51">
        <v>8</v>
      </c>
      <c r="L17" s="51">
        <v>109</v>
      </c>
      <c r="M17" s="276"/>
      <c r="N17" s="385"/>
      <c r="O17" s="386"/>
      <c r="P17" s="466"/>
      <c r="Q17" s="467"/>
      <c r="R17" s="468"/>
      <c r="S17" s="380"/>
      <c r="T17" s="286">
        <v>51</v>
      </c>
      <c r="U17" s="287">
        <v>66</v>
      </c>
      <c r="V17" s="52"/>
      <c r="W17" s="261"/>
      <c r="X17" s="261"/>
      <c r="Y17" s="262"/>
      <c r="Z17" s="263"/>
      <c r="AA17" s="261"/>
      <c r="AB17" s="261"/>
      <c r="AC17" s="262"/>
      <c r="AD17" s="263"/>
      <c r="AE17" s="261"/>
      <c r="AF17" s="261"/>
      <c r="AG17" s="121"/>
    </row>
    <row r="18" spans="1:33" s="86" customFormat="1" ht="30.75" customHeight="1" x14ac:dyDescent="0.2">
      <c r="A18" s="341" t="s">
        <v>312</v>
      </c>
      <c r="B18" s="55" t="s">
        <v>56</v>
      </c>
      <c r="C18" s="385"/>
      <c r="D18" s="51"/>
      <c r="E18" s="51">
        <v>2</v>
      </c>
      <c r="F18" s="51"/>
      <c r="G18" s="386"/>
      <c r="H18" s="419">
        <f t="shared" si="6"/>
        <v>70</v>
      </c>
      <c r="I18" s="51"/>
      <c r="J18" s="270">
        <f>T18+U18+V19+W19+X19+Y19+Z19+AA19</f>
        <v>70</v>
      </c>
      <c r="K18" s="51">
        <v>62</v>
      </c>
      <c r="L18" s="51">
        <v>8</v>
      </c>
      <c r="M18" s="276"/>
      <c r="N18" s="385"/>
      <c r="O18" s="386"/>
      <c r="P18" s="466"/>
      <c r="Q18" s="467"/>
      <c r="R18" s="468"/>
      <c r="S18" s="380"/>
      <c r="T18" s="286">
        <v>34</v>
      </c>
      <c r="U18" s="287">
        <v>36</v>
      </c>
      <c r="V18" s="52"/>
      <c r="W18" s="261"/>
      <c r="X18" s="261"/>
      <c r="Y18" s="262"/>
      <c r="Z18" s="263"/>
      <c r="AA18" s="261"/>
      <c r="AB18" s="261"/>
      <c r="AC18" s="262"/>
      <c r="AD18" s="263"/>
      <c r="AE18" s="261"/>
      <c r="AF18" s="261"/>
      <c r="AG18" s="121"/>
    </row>
    <row r="19" spans="1:33" s="86" customFormat="1" ht="15.75" customHeight="1" thickBot="1" x14ac:dyDescent="0.25">
      <c r="A19" s="342" t="s">
        <v>313</v>
      </c>
      <c r="B19" s="344" t="s">
        <v>85</v>
      </c>
      <c r="C19" s="387"/>
      <c r="D19" s="79"/>
      <c r="E19" s="79">
        <v>2</v>
      </c>
      <c r="F19" s="79"/>
      <c r="G19" s="81"/>
      <c r="H19" s="419">
        <f t="shared" si="6"/>
        <v>36</v>
      </c>
      <c r="I19" s="79"/>
      <c r="J19" s="336">
        <v>36</v>
      </c>
      <c r="K19" s="79">
        <v>36</v>
      </c>
      <c r="L19" s="79"/>
      <c r="M19" s="337"/>
      <c r="N19" s="387"/>
      <c r="O19" s="81"/>
      <c r="P19" s="469"/>
      <c r="Q19" s="470"/>
      <c r="R19" s="471"/>
      <c r="S19" s="80"/>
      <c r="T19" s="338"/>
      <c r="U19" s="339">
        <v>36</v>
      </c>
      <c r="V19" s="56"/>
      <c r="W19" s="147"/>
      <c r="X19" s="147"/>
      <c r="Y19" s="148"/>
      <c r="Z19" s="248"/>
      <c r="AA19" s="147"/>
      <c r="AB19" s="147"/>
      <c r="AC19" s="148"/>
      <c r="AD19" s="248"/>
      <c r="AE19" s="147"/>
      <c r="AF19" s="147"/>
      <c r="AG19" s="296"/>
    </row>
    <row r="20" spans="1:33" s="86" customFormat="1" ht="26.25" thickBot="1" x14ac:dyDescent="0.25">
      <c r="A20" s="39"/>
      <c r="B20" s="57" t="s">
        <v>211</v>
      </c>
      <c r="C20" s="41"/>
      <c r="D20" s="322"/>
      <c r="E20" s="42"/>
      <c r="F20" s="42"/>
      <c r="G20" s="425"/>
      <c r="H20" s="418">
        <f>H21+H22+H23</f>
        <v>424</v>
      </c>
      <c r="I20" s="333"/>
      <c r="J20" s="333">
        <f t="shared" ref="J20:U20" si="8">J21+J22+J23</f>
        <v>406</v>
      </c>
      <c r="K20" s="333">
        <f t="shared" si="8"/>
        <v>182</v>
      </c>
      <c r="L20" s="333">
        <f t="shared" si="8"/>
        <v>170</v>
      </c>
      <c r="M20" s="334">
        <v>54</v>
      </c>
      <c r="N20" s="44"/>
      <c r="O20" s="335"/>
      <c r="P20" s="460">
        <v>10</v>
      </c>
      <c r="Q20" s="461">
        <v>2</v>
      </c>
      <c r="R20" s="462">
        <f t="shared" ref="R20" si="9">R21+R22+R23</f>
        <v>6</v>
      </c>
      <c r="S20" s="379">
        <f t="shared" si="8"/>
        <v>0</v>
      </c>
      <c r="T20" s="44">
        <f t="shared" si="8"/>
        <v>170</v>
      </c>
      <c r="U20" s="335">
        <f t="shared" si="8"/>
        <v>236</v>
      </c>
      <c r="V20" s="285"/>
      <c r="W20" s="261"/>
      <c r="X20" s="261"/>
      <c r="Y20" s="262"/>
      <c r="Z20" s="263"/>
      <c r="AA20" s="261"/>
      <c r="AB20" s="261"/>
      <c r="AC20" s="262"/>
      <c r="AD20" s="263"/>
      <c r="AE20" s="261"/>
      <c r="AF20" s="261"/>
      <c r="AG20" s="121"/>
    </row>
    <row r="21" spans="1:33" s="125" customFormat="1" ht="12.75" x14ac:dyDescent="0.2">
      <c r="A21" s="343" t="s">
        <v>314</v>
      </c>
      <c r="B21" s="345" t="s">
        <v>319</v>
      </c>
      <c r="C21" s="426"/>
      <c r="D21" s="321"/>
      <c r="E21" s="47">
        <v>2</v>
      </c>
      <c r="F21" s="47"/>
      <c r="G21" s="49"/>
      <c r="H21" s="419">
        <f>J21+P21+Q21+R21</f>
        <v>44</v>
      </c>
      <c r="I21" s="326"/>
      <c r="J21" s="326">
        <f>T21+U21+V21+W21+X21+Y21+Z21+AA21</f>
        <v>44</v>
      </c>
      <c r="K21" s="326">
        <v>34</v>
      </c>
      <c r="L21" s="326">
        <v>10</v>
      </c>
      <c r="M21" s="327"/>
      <c r="N21" s="328"/>
      <c r="O21" s="329"/>
      <c r="P21" s="472"/>
      <c r="Q21" s="473"/>
      <c r="R21" s="474"/>
      <c r="S21" s="381"/>
      <c r="T21" s="328"/>
      <c r="U21" s="329">
        <v>44</v>
      </c>
      <c r="V21" s="308"/>
      <c r="W21" s="261"/>
      <c r="X21" s="261"/>
      <c r="Y21" s="262"/>
      <c r="Z21" s="263"/>
      <c r="AA21" s="261"/>
      <c r="AB21" s="261"/>
      <c r="AC21" s="262"/>
      <c r="AD21" s="263"/>
      <c r="AE21" s="261"/>
      <c r="AF21" s="261"/>
      <c r="AG21" s="121"/>
    </row>
    <row r="22" spans="1:33" s="86" customFormat="1" ht="12.75" x14ac:dyDescent="0.2">
      <c r="A22" s="341" t="s">
        <v>315</v>
      </c>
      <c r="B22" s="346" t="s">
        <v>82</v>
      </c>
      <c r="C22" s="385">
        <v>2</v>
      </c>
      <c r="D22" s="51"/>
      <c r="E22" s="51"/>
      <c r="F22" s="51" t="s">
        <v>321</v>
      </c>
      <c r="G22" s="386">
        <v>1</v>
      </c>
      <c r="H22" s="419">
        <f>J22+P22+Q22+R22</f>
        <v>218</v>
      </c>
      <c r="I22" s="51"/>
      <c r="J22" s="270">
        <f>T22+U22+V22+W22+X22+Y22+Z22+AA22</f>
        <v>200</v>
      </c>
      <c r="K22" s="51">
        <v>128</v>
      </c>
      <c r="L22" s="51">
        <v>46</v>
      </c>
      <c r="M22" s="276" t="s">
        <v>322</v>
      </c>
      <c r="N22" s="385"/>
      <c r="O22" s="386"/>
      <c r="P22" s="466">
        <v>10</v>
      </c>
      <c r="Q22" s="467">
        <v>2</v>
      </c>
      <c r="R22" s="468">
        <v>6</v>
      </c>
      <c r="S22" s="380"/>
      <c r="T22" s="286">
        <v>100</v>
      </c>
      <c r="U22" s="287">
        <v>100</v>
      </c>
      <c r="V22" s="56"/>
      <c r="W22" s="261"/>
      <c r="X22" s="261"/>
      <c r="Y22" s="262"/>
      <c r="Z22" s="263"/>
      <c r="AA22" s="261"/>
      <c r="AB22" s="261"/>
      <c r="AC22" s="262"/>
      <c r="AD22" s="263"/>
      <c r="AE22" s="261"/>
      <c r="AF22" s="261"/>
      <c r="AG22" s="121"/>
    </row>
    <row r="23" spans="1:33" s="86" customFormat="1" ht="13.5" thickBot="1" x14ac:dyDescent="0.25">
      <c r="A23" s="342" t="s">
        <v>316</v>
      </c>
      <c r="B23" s="482" t="s">
        <v>57</v>
      </c>
      <c r="C23" s="387"/>
      <c r="D23" s="79"/>
      <c r="E23" s="79">
        <v>2</v>
      </c>
      <c r="F23" s="79" t="s">
        <v>321</v>
      </c>
      <c r="G23" s="81">
        <v>1</v>
      </c>
      <c r="H23" s="483">
        <f t="shared" si="6"/>
        <v>162</v>
      </c>
      <c r="I23" s="79"/>
      <c r="J23" s="336">
        <f>T23+U23+V23+W23+X23+Y23+Z23+AA23</f>
        <v>162</v>
      </c>
      <c r="K23" s="79">
        <v>20</v>
      </c>
      <c r="L23" s="79">
        <v>114</v>
      </c>
      <c r="M23" s="337" t="s">
        <v>323</v>
      </c>
      <c r="N23" s="387"/>
      <c r="O23" s="81"/>
      <c r="P23" s="469"/>
      <c r="Q23" s="470"/>
      <c r="R23" s="471"/>
      <c r="S23" s="80"/>
      <c r="T23" s="484">
        <v>70</v>
      </c>
      <c r="U23" s="485">
        <v>92</v>
      </c>
      <c r="V23" s="52"/>
      <c r="W23" s="261"/>
      <c r="X23" s="261"/>
      <c r="Y23" s="262"/>
      <c r="Z23" s="263"/>
      <c r="AA23" s="261"/>
      <c r="AB23" s="261"/>
      <c r="AC23" s="262"/>
      <c r="AD23" s="263"/>
      <c r="AE23" s="261"/>
      <c r="AF23" s="261"/>
      <c r="AG23" s="121"/>
    </row>
    <row r="24" spans="1:33" s="126" customFormat="1" ht="26.25" thickBot="1" x14ac:dyDescent="0.25">
      <c r="A24" s="39"/>
      <c r="B24" s="57" t="s">
        <v>212</v>
      </c>
      <c r="C24" s="41"/>
      <c r="D24" s="322"/>
      <c r="E24" s="42"/>
      <c r="F24" s="42"/>
      <c r="G24" s="425"/>
      <c r="H24" s="418">
        <v>156</v>
      </c>
      <c r="I24" s="333">
        <f t="shared" ref="I24:U24" si="10">I26+I27</f>
        <v>0</v>
      </c>
      <c r="J24" s="333">
        <f t="shared" si="10"/>
        <v>156</v>
      </c>
      <c r="K24" s="333">
        <f t="shared" si="10"/>
        <v>102</v>
      </c>
      <c r="L24" s="333">
        <f t="shared" si="10"/>
        <v>54</v>
      </c>
      <c r="M24" s="334">
        <f t="shared" si="10"/>
        <v>0</v>
      </c>
      <c r="N24" s="44"/>
      <c r="O24" s="335"/>
      <c r="P24" s="460">
        <f t="shared" si="10"/>
        <v>0</v>
      </c>
      <c r="Q24" s="461"/>
      <c r="R24" s="462">
        <f t="shared" si="10"/>
        <v>0</v>
      </c>
      <c r="S24" s="379">
        <f t="shared" si="10"/>
        <v>0</v>
      </c>
      <c r="T24" s="44">
        <f t="shared" si="10"/>
        <v>68</v>
      </c>
      <c r="U24" s="335">
        <f t="shared" si="10"/>
        <v>88</v>
      </c>
      <c r="V24" s="52"/>
      <c r="W24" s="261"/>
      <c r="X24" s="261"/>
      <c r="Y24" s="262"/>
      <c r="Z24" s="263"/>
      <c r="AA24" s="261"/>
      <c r="AB24" s="261"/>
      <c r="AC24" s="262"/>
      <c r="AD24" s="263"/>
      <c r="AE24" s="261"/>
      <c r="AF24" s="261"/>
      <c r="AG24" s="121"/>
    </row>
    <row r="25" spans="1:33" s="127" customFormat="1" ht="25.5" x14ac:dyDescent="0.2">
      <c r="A25" s="486" t="s">
        <v>317</v>
      </c>
      <c r="B25" s="487" t="s">
        <v>320</v>
      </c>
      <c r="C25" s="481"/>
      <c r="D25" s="47"/>
      <c r="E25" s="47">
        <v>2</v>
      </c>
      <c r="F25" s="47"/>
      <c r="G25" s="49">
        <v>1</v>
      </c>
      <c r="H25" s="488">
        <v>156</v>
      </c>
      <c r="I25" s="489">
        <f t="shared" ref="I25:U25" si="11">I26+I27</f>
        <v>0</v>
      </c>
      <c r="J25" s="489">
        <f t="shared" si="11"/>
        <v>156</v>
      </c>
      <c r="K25" s="489">
        <f t="shared" si="11"/>
        <v>102</v>
      </c>
      <c r="L25" s="489">
        <f t="shared" si="11"/>
        <v>54</v>
      </c>
      <c r="M25" s="490">
        <f t="shared" si="11"/>
        <v>0</v>
      </c>
      <c r="N25" s="491"/>
      <c r="O25" s="492"/>
      <c r="P25" s="493">
        <f t="shared" si="11"/>
        <v>0</v>
      </c>
      <c r="Q25" s="494"/>
      <c r="R25" s="495">
        <f t="shared" si="11"/>
        <v>0</v>
      </c>
      <c r="S25" s="496">
        <f t="shared" si="11"/>
        <v>0</v>
      </c>
      <c r="T25" s="491">
        <f t="shared" si="11"/>
        <v>68</v>
      </c>
      <c r="U25" s="492">
        <f t="shared" si="11"/>
        <v>88</v>
      </c>
      <c r="V25" s="52"/>
      <c r="W25" s="261"/>
      <c r="X25" s="261"/>
      <c r="Y25" s="262"/>
      <c r="Z25" s="263"/>
      <c r="AA25" s="261"/>
      <c r="AB25" s="261"/>
      <c r="AC25" s="262"/>
      <c r="AD25" s="263"/>
      <c r="AE25" s="261"/>
      <c r="AF25" s="261"/>
      <c r="AG25" s="121"/>
    </row>
    <row r="26" spans="1:33" s="86" customFormat="1" ht="12.75" x14ac:dyDescent="0.2">
      <c r="A26" s="341"/>
      <c r="B26" s="351" t="s">
        <v>83</v>
      </c>
      <c r="C26" s="388"/>
      <c r="D26" s="271"/>
      <c r="E26" s="271"/>
      <c r="F26" s="271"/>
      <c r="G26" s="389"/>
      <c r="H26" s="420">
        <v>78</v>
      </c>
      <c r="I26" s="271"/>
      <c r="J26" s="272">
        <f>T26+U26+V26+W26+X26+Y26+Z26+AA26</f>
        <v>78</v>
      </c>
      <c r="K26" s="271">
        <v>40</v>
      </c>
      <c r="L26" s="271">
        <v>38</v>
      </c>
      <c r="M26" s="277"/>
      <c r="N26" s="388"/>
      <c r="O26" s="389"/>
      <c r="P26" s="475"/>
      <c r="Q26" s="476"/>
      <c r="R26" s="477"/>
      <c r="S26" s="382"/>
      <c r="T26" s="288">
        <v>34</v>
      </c>
      <c r="U26" s="289">
        <v>44</v>
      </c>
      <c r="V26" s="52"/>
      <c r="W26" s="261"/>
      <c r="X26" s="261"/>
      <c r="Y26" s="262"/>
      <c r="Z26" s="263"/>
      <c r="AA26" s="261"/>
      <c r="AB26" s="261"/>
      <c r="AC26" s="262"/>
      <c r="AD26" s="263"/>
      <c r="AE26" s="261"/>
      <c r="AF26" s="261"/>
      <c r="AG26" s="121"/>
    </row>
    <row r="27" spans="1:33" s="86" customFormat="1" ht="15" customHeight="1" thickBot="1" x14ac:dyDescent="0.25">
      <c r="A27" s="352"/>
      <c r="B27" s="353" t="s">
        <v>84</v>
      </c>
      <c r="C27" s="390"/>
      <c r="D27" s="354"/>
      <c r="E27" s="354"/>
      <c r="F27" s="354"/>
      <c r="G27" s="391"/>
      <c r="H27" s="421">
        <v>78</v>
      </c>
      <c r="I27" s="354"/>
      <c r="J27" s="355">
        <f>T27+U27+V27+W27+X27+Y27+Z27+AA27</f>
        <v>78</v>
      </c>
      <c r="K27" s="354">
        <v>62</v>
      </c>
      <c r="L27" s="354">
        <v>16</v>
      </c>
      <c r="M27" s="356"/>
      <c r="N27" s="390"/>
      <c r="O27" s="391"/>
      <c r="P27" s="478"/>
      <c r="Q27" s="479"/>
      <c r="R27" s="480"/>
      <c r="S27" s="383"/>
      <c r="T27" s="357">
        <v>34</v>
      </c>
      <c r="U27" s="358">
        <v>44</v>
      </c>
      <c r="V27" s="359"/>
      <c r="W27" s="180"/>
      <c r="X27" s="180"/>
      <c r="Y27" s="123"/>
      <c r="Z27" s="122"/>
      <c r="AA27" s="180"/>
      <c r="AB27" s="180"/>
      <c r="AC27" s="123"/>
      <c r="AD27" s="122"/>
      <c r="AE27" s="180"/>
      <c r="AF27" s="180"/>
      <c r="AG27" s="124"/>
    </row>
    <row r="28" spans="1:33" s="137" customFormat="1" ht="29.25" customHeight="1" thickBot="1" x14ac:dyDescent="0.25">
      <c r="A28" s="174" t="s">
        <v>58</v>
      </c>
      <c r="B28" s="350" t="s">
        <v>213</v>
      </c>
      <c r="C28" s="106">
        <v>0</v>
      </c>
      <c r="D28" s="103">
        <v>0</v>
      </c>
      <c r="E28" s="159">
        <v>6</v>
      </c>
      <c r="F28" s="103">
        <v>0</v>
      </c>
      <c r="G28" s="108">
        <v>3</v>
      </c>
      <c r="H28" s="368">
        <f>H29+H30+H31+H32+H33</f>
        <v>468</v>
      </c>
      <c r="I28" s="159">
        <f>I29+I30+I31+I32+I33</f>
        <v>48</v>
      </c>
      <c r="J28" s="159">
        <f t="shared" ref="J28:U28" si="12">J29+J30+J31+J32+J33</f>
        <v>420</v>
      </c>
      <c r="K28" s="159">
        <f t="shared" si="12"/>
        <v>84</v>
      </c>
      <c r="L28" s="159">
        <f t="shared" si="12"/>
        <v>336</v>
      </c>
      <c r="M28" s="135">
        <f t="shared" si="12"/>
        <v>0</v>
      </c>
      <c r="N28" s="158">
        <f t="shared" si="12"/>
        <v>0</v>
      </c>
      <c r="O28" s="136">
        <f t="shared" si="12"/>
        <v>0</v>
      </c>
      <c r="P28" s="158">
        <f t="shared" si="12"/>
        <v>0</v>
      </c>
      <c r="Q28" s="159">
        <f t="shared" si="12"/>
        <v>0</v>
      </c>
      <c r="R28" s="136">
        <f>R29+R30+R31+R32+R33</f>
        <v>0</v>
      </c>
      <c r="S28" s="134">
        <f t="shared" si="12"/>
        <v>0</v>
      </c>
      <c r="T28" s="158">
        <f t="shared" si="12"/>
        <v>0</v>
      </c>
      <c r="U28" s="136">
        <f t="shared" si="12"/>
        <v>0</v>
      </c>
      <c r="V28" s="158">
        <f t="shared" ref="V28:AF28" si="13">V29+V30+V31+V32+V33</f>
        <v>12</v>
      </c>
      <c r="W28" s="159">
        <f>W29+W30+W31+W32+W33</f>
        <v>102</v>
      </c>
      <c r="X28" s="159">
        <f t="shared" si="13"/>
        <v>12</v>
      </c>
      <c r="Y28" s="136">
        <f t="shared" si="13"/>
        <v>96</v>
      </c>
      <c r="Z28" s="158">
        <f t="shared" si="13"/>
        <v>4</v>
      </c>
      <c r="AA28" s="159">
        <f t="shared" si="13"/>
        <v>52</v>
      </c>
      <c r="AB28" s="159">
        <f t="shared" si="13"/>
        <v>14</v>
      </c>
      <c r="AC28" s="136">
        <f t="shared" si="13"/>
        <v>96</v>
      </c>
      <c r="AD28" s="158">
        <f t="shared" si="13"/>
        <v>2</v>
      </c>
      <c r="AE28" s="159">
        <f t="shared" si="13"/>
        <v>34</v>
      </c>
      <c r="AF28" s="159">
        <f t="shared" si="13"/>
        <v>4</v>
      </c>
      <c r="AG28" s="136">
        <f>AG29+AG30+AG31+AG32+AG33</f>
        <v>40</v>
      </c>
    </row>
    <row r="29" spans="1:33" s="86" customFormat="1" ht="15.75" customHeight="1" x14ac:dyDescent="0.2">
      <c r="A29" s="138" t="s">
        <v>86</v>
      </c>
      <c r="B29" s="361" t="s">
        <v>0</v>
      </c>
      <c r="C29" s="298"/>
      <c r="D29" s="214"/>
      <c r="E29" s="299">
        <v>6</v>
      </c>
      <c r="F29" s="214"/>
      <c r="G29" s="427"/>
      <c r="H29" s="422">
        <f>I29+J29+R29+P29+Q29</f>
        <v>52</v>
      </c>
      <c r="I29" s="300">
        <f>V29+X29+Z29+AB29+AD29+AF29</f>
        <v>8</v>
      </c>
      <c r="J29" s="140">
        <f>W29+Y29+AA29+AC29+AE29+AG29</f>
        <v>44</v>
      </c>
      <c r="K29" s="300">
        <f>J29-L29</f>
        <v>24</v>
      </c>
      <c r="L29" s="300">
        <v>20</v>
      </c>
      <c r="M29" s="141"/>
      <c r="N29" s="301"/>
      <c r="O29" s="142"/>
      <c r="P29" s="301"/>
      <c r="Q29" s="177"/>
      <c r="R29" s="142"/>
      <c r="S29" s="178"/>
      <c r="T29" s="301"/>
      <c r="U29" s="142"/>
      <c r="V29" s="301"/>
      <c r="W29" s="303"/>
      <c r="X29" s="303"/>
      <c r="Y29" s="143"/>
      <c r="Z29" s="144"/>
      <c r="AA29" s="303"/>
      <c r="AB29" s="300">
        <v>8</v>
      </c>
      <c r="AC29" s="304">
        <v>44</v>
      </c>
      <c r="AD29" s="305"/>
      <c r="AE29" s="300"/>
      <c r="AF29" s="300"/>
      <c r="AG29" s="145"/>
    </row>
    <row r="30" spans="1:33" s="86" customFormat="1" ht="16.5" customHeight="1" x14ac:dyDescent="0.2">
      <c r="A30" s="138" t="s">
        <v>87</v>
      </c>
      <c r="B30" s="347" t="s">
        <v>1</v>
      </c>
      <c r="C30" s="298"/>
      <c r="D30" s="214"/>
      <c r="E30" s="235">
        <v>3</v>
      </c>
      <c r="F30" s="214"/>
      <c r="G30" s="427"/>
      <c r="H30" s="422">
        <f t="shared" ref="H30:H53" si="14">I30+J30+R30+P30+Q30</f>
        <v>50</v>
      </c>
      <c r="I30" s="300">
        <f t="shared" ref="I30:I32" si="15">V30+X30+Z30+AB30+AD30+AF30</f>
        <v>8</v>
      </c>
      <c r="J30" s="140">
        <f t="shared" ref="J30:J33" si="16">W30+Y30+AA30+AC30+AE30+AG30</f>
        <v>42</v>
      </c>
      <c r="K30" s="300">
        <f t="shared" ref="K30:K33" si="17">J30-L30</f>
        <v>26</v>
      </c>
      <c r="L30" s="300">
        <v>16</v>
      </c>
      <c r="M30" s="141"/>
      <c r="N30" s="301"/>
      <c r="O30" s="142"/>
      <c r="P30" s="301"/>
      <c r="Q30" s="177"/>
      <c r="R30" s="142"/>
      <c r="S30" s="178"/>
      <c r="T30" s="301"/>
      <c r="U30" s="142"/>
      <c r="V30" s="246">
        <v>8</v>
      </c>
      <c r="W30" s="208">
        <v>42</v>
      </c>
      <c r="X30" s="161"/>
      <c r="Y30" s="117"/>
      <c r="Z30" s="116"/>
      <c r="AA30" s="161"/>
      <c r="AB30" s="161"/>
      <c r="AC30" s="117"/>
      <c r="AD30" s="116"/>
      <c r="AE30" s="161"/>
      <c r="AF30" s="161"/>
      <c r="AG30" s="118"/>
    </row>
    <row r="31" spans="1:33" s="86" customFormat="1" ht="24" x14ac:dyDescent="0.2">
      <c r="A31" s="146" t="s">
        <v>88</v>
      </c>
      <c r="B31" s="347" t="s">
        <v>2</v>
      </c>
      <c r="C31" s="205"/>
      <c r="D31" s="203"/>
      <c r="E31" s="241" t="s">
        <v>217</v>
      </c>
      <c r="F31" s="203"/>
      <c r="G31" s="206" t="s">
        <v>208</v>
      </c>
      <c r="H31" s="423">
        <f t="shared" si="14"/>
        <v>166</v>
      </c>
      <c r="I31" s="279">
        <f t="shared" si="15"/>
        <v>26</v>
      </c>
      <c r="J31" s="140">
        <f t="shared" si="16"/>
        <v>140</v>
      </c>
      <c r="K31" s="279">
        <f t="shared" si="17"/>
        <v>12</v>
      </c>
      <c r="L31" s="279">
        <v>128</v>
      </c>
      <c r="M31" s="150"/>
      <c r="N31" s="248"/>
      <c r="O31" s="148"/>
      <c r="P31" s="248"/>
      <c r="Q31" s="147"/>
      <c r="R31" s="262"/>
      <c r="S31" s="151"/>
      <c r="T31" s="248"/>
      <c r="U31" s="148"/>
      <c r="V31" s="500">
        <v>4</v>
      </c>
      <c r="W31" s="261">
        <v>28</v>
      </c>
      <c r="X31" s="261">
        <v>6</v>
      </c>
      <c r="Y31" s="262">
        <v>28</v>
      </c>
      <c r="Z31" s="263">
        <v>4</v>
      </c>
      <c r="AA31" s="261">
        <v>24</v>
      </c>
      <c r="AB31" s="261">
        <v>6</v>
      </c>
      <c r="AC31" s="262">
        <v>26</v>
      </c>
      <c r="AD31" s="263">
        <v>2</v>
      </c>
      <c r="AE31" s="261">
        <v>16</v>
      </c>
      <c r="AF31" s="261">
        <v>4</v>
      </c>
      <c r="AG31" s="262">
        <v>18</v>
      </c>
    </row>
    <row r="32" spans="1:33" s="86" customFormat="1" ht="12" x14ac:dyDescent="0.2">
      <c r="A32" s="152" t="s">
        <v>89</v>
      </c>
      <c r="B32" s="347" t="s">
        <v>3</v>
      </c>
      <c r="C32" s="202"/>
      <c r="D32" s="203"/>
      <c r="E32" s="201" t="s">
        <v>205</v>
      </c>
      <c r="F32" s="203"/>
      <c r="G32" s="204"/>
      <c r="H32" s="423">
        <f t="shared" si="14"/>
        <v>160</v>
      </c>
      <c r="I32" s="279">
        <f t="shared" si="15"/>
        <v>0</v>
      </c>
      <c r="J32" s="140">
        <f t="shared" si="16"/>
        <v>160</v>
      </c>
      <c r="K32" s="279">
        <f t="shared" si="17"/>
        <v>6</v>
      </c>
      <c r="L32" s="279">
        <v>154</v>
      </c>
      <c r="M32" s="282"/>
      <c r="N32" s="290"/>
      <c r="O32" s="148"/>
      <c r="P32" s="248"/>
      <c r="Q32" s="147"/>
      <c r="R32" s="291"/>
      <c r="S32" s="384"/>
      <c r="T32" s="290"/>
      <c r="U32" s="291"/>
      <c r="V32" s="290"/>
      <c r="W32" s="261">
        <v>32</v>
      </c>
      <c r="X32" s="261"/>
      <c r="Y32" s="262">
        <v>34</v>
      </c>
      <c r="Z32" s="263"/>
      <c r="AA32" s="261">
        <v>28</v>
      </c>
      <c r="AB32" s="261"/>
      <c r="AC32" s="262">
        <v>26</v>
      </c>
      <c r="AD32" s="263"/>
      <c r="AE32" s="261">
        <v>18</v>
      </c>
      <c r="AF32" s="261"/>
      <c r="AG32" s="262">
        <v>22</v>
      </c>
    </row>
    <row r="33" spans="1:33" s="137" customFormat="1" ht="18" customHeight="1" thickBot="1" x14ac:dyDescent="0.25">
      <c r="A33" s="362" t="s">
        <v>241</v>
      </c>
      <c r="B33" s="363" t="s">
        <v>240</v>
      </c>
      <c r="C33" s="428"/>
      <c r="D33" s="216"/>
      <c r="E33" s="360">
        <v>4</v>
      </c>
      <c r="F33" s="216"/>
      <c r="G33" s="429"/>
      <c r="H33" s="424">
        <f t="shared" si="14"/>
        <v>40</v>
      </c>
      <c r="I33" s="364">
        <f>V33+X33+Z33+AB33+AD33+AF33</f>
        <v>6</v>
      </c>
      <c r="J33" s="140">
        <f t="shared" si="16"/>
        <v>34</v>
      </c>
      <c r="K33" s="364">
        <f t="shared" si="17"/>
        <v>16</v>
      </c>
      <c r="L33" s="364">
        <v>18</v>
      </c>
      <c r="M33" s="154"/>
      <c r="N33" s="365"/>
      <c r="O33" s="123"/>
      <c r="P33" s="122"/>
      <c r="Q33" s="180"/>
      <c r="R33" s="155"/>
      <c r="S33" s="156"/>
      <c r="T33" s="365"/>
      <c r="U33" s="155"/>
      <c r="V33" s="365"/>
      <c r="W33" s="84"/>
      <c r="X33" s="84">
        <v>6</v>
      </c>
      <c r="Y33" s="247">
        <v>34</v>
      </c>
      <c r="Z33" s="366"/>
      <c r="AA33" s="84"/>
      <c r="AB33" s="84"/>
      <c r="AC33" s="129"/>
      <c r="AD33" s="128"/>
      <c r="AE33" s="84"/>
      <c r="AF33" s="84"/>
      <c r="AG33" s="129"/>
    </row>
    <row r="34" spans="1:33" s="137" customFormat="1" ht="30" customHeight="1" thickBot="1" x14ac:dyDescent="0.25">
      <c r="A34" s="157" t="s">
        <v>59</v>
      </c>
      <c r="B34" s="348" t="s">
        <v>214</v>
      </c>
      <c r="C34" s="430">
        <v>0</v>
      </c>
      <c r="D34" s="226">
        <v>0</v>
      </c>
      <c r="E34" s="367">
        <v>2</v>
      </c>
      <c r="F34" s="367">
        <v>0</v>
      </c>
      <c r="G34" s="431">
        <v>0</v>
      </c>
      <c r="H34" s="368">
        <f>H35+H36</f>
        <v>160</v>
      </c>
      <c r="I34" s="159">
        <f>I35+I36</f>
        <v>26</v>
      </c>
      <c r="J34" s="159">
        <f>J35+J36</f>
        <v>134</v>
      </c>
      <c r="K34" s="159">
        <f>K35+K36</f>
        <v>72</v>
      </c>
      <c r="L34" s="159">
        <f>L35+L36</f>
        <v>62</v>
      </c>
      <c r="M34" s="135">
        <f t="shared" ref="M34:S34" si="18">M35+M36</f>
        <v>0</v>
      </c>
      <c r="N34" s="158">
        <f t="shared" si="18"/>
        <v>0</v>
      </c>
      <c r="O34" s="136">
        <f t="shared" si="18"/>
        <v>0</v>
      </c>
      <c r="P34" s="158">
        <f t="shared" si="18"/>
        <v>0</v>
      </c>
      <c r="Q34" s="159">
        <f t="shared" si="18"/>
        <v>0</v>
      </c>
      <c r="R34" s="136">
        <f>R35+R36</f>
        <v>0</v>
      </c>
      <c r="S34" s="134">
        <f t="shared" si="18"/>
        <v>0</v>
      </c>
      <c r="T34" s="158">
        <f>T35+T36</f>
        <v>0</v>
      </c>
      <c r="U34" s="136">
        <f t="shared" ref="U34" si="19">U35+U36</f>
        <v>0</v>
      </c>
      <c r="V34" s="368">
        <f t="shared" ref="V34:AG34" si="20">V35+V36</f>
        <v>16</v>
      </c>
      <c r="W34" s="159">
        <f>W35+W36</f>
        <v>80</v>
      </c>
      <c r="X34" s="159">
        <f t="shared" si="20"/>
        <v>10</v>
      </c>
      <c r="Y34" s="135">
        <f t="shared" si="20"/>
        <v>54</v>
      </c>
      <c r="Z34" s="158">
        <f t="shared" si="20"/>
        <v>0</v>
      </c>
      <c r="AA34" s="159">
        <f t="shared" si="20"/>
        <v>0</v>
      </c>
      <c r="AB34" s="159">
        <f t="shared" si="20"/>
        <v>0</v>
      </c>
      <c r="AC34" s="136">
        <f t="shared" si="20"/>
        <v>0</v>
      </c>
      <c r="AD34" s="158">
        <f t="shared" si="20"/>
        <v>0</v>
      </c>
      <c r="AE34" s="159">
        <f t="shared" si="20"/>
        <v>0</v>
      </c>
      <c r="AF34" s="159">
        <f t="shared" si="20"/>
        <v>0</v>
      </c>
      <c r="AG34" s="136">
        <f t="shared" si="20"/>
        <v>0</v>
      </c>
    </row>
    <row r="35" spans="1:33" s="86" customFormat="1" ht="18" customHeight="1" x14ac:dyDescent="0.2">
      <c r="A35" s="160" t="s">
        <v>207</v>
      </c>
      <c r="B35" s="163" t="s">
        <v>4</v>
      </c>
      <c r="C35" s="246"/>
      <c r="D35" s="207"/>
      <c r="E35" s="392">
        <v>3</v>
      </c>
      <c r="F35" s="208"/>
      <c r="G35" s="209"/>
      <c r="H35" s="422">
        <f t="shared" si="14"/>
        <v>96</v>
      </c>
      <c r="I35" s="300">
        <f t="shared" ref="I35:I36" si="21">V35+X35+Z35+AB35+AD35+AF35</f>
        <v>16</v>
      </c>
      <c r="J35" s="140">
        <f>W35+Y35+AA35+AC35+AE35+AG35</f>
        <v>80</v>
      </c>
      <c r="K35" s="300">
        <f>J35-L35</f>
        <v>44</v>
      </c>
      <c r="L35" s="161">
        <v>36</v>
      </c>
      <c r="M35" s="114"/>
      <c r="N35" s="116"/>
      <c r="O35" s="117"/>
      <c r="P35" s="246"/>
      <c r="Q35" s="208"/>
      <c r="R35" s="209"/>
      <c r="S35" s="162"/>
      <c r="T35" s="116"/>
      <c r="U35" s="117"/>
      <c r="V35" s="113">
        <v>16</v>
      </c>
      <c r="W35" s="208">
        <v>80</v>
      </c>
      <c r="X35" s="208"/>
      <c r="Y35" s="114"/>
      <c r="Z35" s="111"/>
      <c r="AA35" s="185"/>
      <c r="AB35" s="185"/>
      <c r="AC35" s="112"/>
      <c r="AD35" s="111"/>
      <c r="AE35" s="185"/>
      <c r="AF35" s="185"/>
      <c r="AG35" s="115"/>
    </row>
    <row r="36" spans="1:33" s="86" customFormat="1" ht="15.75" customHeight="1" thickBot="1" x14ac:dyDescent="0.25">
      <c r="A36" s="164" t="s">
        <v>60</v>
      </c>
      <c r="B36" s="517" t="s">
        <v>57</v>
      </c>
      <c r="C36" s="366"/>
      <c r="D36" s="369"/>
      <c r="E36" s="360">
        <v>4</v>
      </c>
      <c r="F36" s="307"/>
      <c r="G36" s="247"/>
      <c r="H36" s="424">
        <f t="shared" si="14"/>
        <v>64</v>
      </c>
      <c r="I36" s="364">
        <f t="shared" si="21"/>
        <v>10</v>
      </c>
      <c r="J36" s="153">
        <f>W36+Y36+AA36+AC36+AE36+AG36</f>
        <v>54</v>
      </c>
      <c r="K36" s="364">
        <f>J36-L36</f>
        <v>28</v>
      </c>
      <c r="L36" s="84">
        <v>26</v>
      </c>
      <c r="M36" s="94"/>
      <c r="N36" s="128"/>
      <c r="O36" s="129"/>
      <c r="P36" s="128"/>
      <c r="Q36" s="84"/>
      <c r="R36" s="129"/>
      <c r="S36" s="97"/>
      <c r="T36" s="128"/>
      <c r="U36" s="129"/>
      <c r="V36" s="130"/>
      <c r="W36" s="84"/>
      <c r="X36" s="84">
        <v>10</v>
      </c>
      <c r="Y36" s="94">
        <v>54</v>
      </c>
      <c r="Z36" s="128"/>
      <c r="AA36" s="84"/>
      <c r="AB36" s="84"/>
      <c r="AC36" s="129"/>
      <c r="AD36" s="128"/>
      <c r="AE36" s="84"/>
      <c r="AF36" s="84"/>
      <c r="AG36" s="131"/>
    </row>
    <row r="37" spans="1:33" s="137" customFormat="1" ht="21.75" customHeight="1" thickBot="1" x14ac:dyDescent="0.25">
      <c r="A37" s="168" t="s">
        <v>61</v>
      </c>
      <c r="B37" s="348" t="s">
        <v>215</v>
      </c>
      <c r="C37" s="430">
        <v>6</v>
      </c>
      <c r="D37" s="367">
        <v>0</v>
      </c>
      <c r="E37" s="367">
        <v>10</v>
      </c>
      <c r="F37" s="367">
        <v>0</v>
      </c>
      <c r="G37" s="431">
        <v>3</v>
      </c>
      <c r="H37" s="102">
        <f>H38+H39+H40+H41+H42+H43+H44+H45+H46+H47+H48+H49+H50+H51+H52+H53</f>
        <v>1024</v>
      </c>
      <c r="I37" s="103">
        <f>I38+I39+I40+I41+I42+I43+I44+I45+I46+I47+I48+I49+I50+I51+I52+I53</f>
        <v>104</v>
      </c>
      <c r="J37" s="103">
        <f>J38+J39+J40+J41+J42+J43+J44+J45+J46+J47+J48+J49+J50+J51+J52+J53</f>
        <v>830</v>
      </c>
      <c r="K37" s="103">
        <f>K38+K39+K40+K41+K42+K43+K44+K45+K46+K47+K48+K49+K50+K51+K52+K53</f>
        <v>405</v>
      </c>
      <c r="L37" s="103">
        <f>L38+L39+L40+L41+L42+L43+L44+L45+L46+L47+L48+L49+L50+L51+L52+L53</f>
        <v>425</v>
      </c>
      <c r="M37" s="104">
        <f t="shared" ref="M37:U37" si="22">M38+M39+M40+M41+M42+M43+M44+M45+M46+M47+M48+M49+M50+M51+M52</f>
        <v>0</v>
      </c>
      <c r="N37" s="106">
        <f t="shared" si="22"/>
        <v>0</v>
      </c>
      <c r="O37" s="108">
        <f t="shared" si="22"/>
        <v>0</v>
      </c>
      <c r="P37" s="106">
        <f t="shared" si="22"/>
        <v>42</v>
      </c>
      <c r="Q37" s="103">
        <f t="shared" si="22"/>
        <v>12</v>
      </c>
      <c r="R37" s="108">
        <f t="shared" si="22"/>
        <v>36</v>
      </c>
      <c r="S37" s="105">
        <f t="shared" si="22"/>
        <v>0</v>
      </c>
      <c r="T37" s="106">
        <f t="shared" si="22"/>
        <v>0</v>
      </c>
      <c r="U37" s="108">
        <f t="shared" si="22"/>
        <v>0</v>
      </c>
      <c r="V37" s="102">
        <f>V38+V39+V40+V41+V42+V43+V44+V45+V46+V47+V48+V49+V50+V51+V52+V53</f>
        <v>54</v>
      </c>
      <c r="W37" s="102">
        <f t="shared" ref="W37:AG37" si="23">W38+W39+W40+W41+W42+W43+W44+W45+W46+W47+W48+W49+W50+W51+W52+W53</f>
        <v>312</v>
      </c>
      <c r="X37" s="102">
        <f t="shared" si="23"/>
        <v>34</v>
      </c>
      <c r="Y37" s="105">
        <f t="shared" si="23"/>
        <v>214</v>
      </c>
      <c r="Z37" s="106">
        <f t="shared" si="23"/>
        <v>8</v>
      </c>
      <c r="AA37" s="102">
        <f>AA38+AA39+AA40+AA41+AA42+AA43+AA44+AA45+AA46+AA47+AA48+AA49+AA50+AA51+AA52+AA53</f>
        <v>84</v>
      </c>
      <c r="AB37" s="102">
        <f t="shared" si="23"/>
        <v>8</v>
      </c>
      <c r="AC37" s="515">
        <f>AC38+AC39+AC40+AC41+AC42+AC43+AC44+AC45+AC46+AC47+AC48+AC49+AC50+AC51+AC52+AC53</f>
        <v>120</v>
      </c>
      <c r="AD37" s="106">
        <f t="shared" si="23"/>
        <v>0</v>
      </c>
      <c r="AE37" s="102">
        <f t="shared" si="23"/>
        <v>36</v>
      </c>
      <c r="AF37" s="102">
        <f t="shared" si="23"/>
        <v>0</v>
      </c>
      <c r="AG37" s="515">
        <f t="shared" si="23"/>
        <v>64</v>
      </c>
    </row>
    <row r="38" spans="1:33" s="86" customFormat="1" ht="16.5" customHeight="1" x14ac:dyDescent="0.2">
      <c r="A38" s="169" t="s">
        <v>62</v>
      </c>
      <c r="B38" s="370" t="s">
        <v>218</v>
      </c>
      <c r="C38" s="246"/>
      <c r="D38" s="208"/>
      <c r="E38" s="235">
        <v>3</v>
      </c>
      <c r="F38" s="208"/>
      <c r="G38" s="209"/>
      <c r="H38" s="422">
        <f t="shared" si="14"/>
        <v>84</v>
      </c>
      <c r="I38" s="300">
        <f t="shared" ref="I38:I53" si="24">V38+X38+Z38+AB38+AD38+AF38</f>
        <v>14</v>
      </c>
      <c r="J38" s="140">
        <f>W38+Y38+AA38+AC38+AE38+AG38</f>
        <v>70</v>
      </c>
      <c r="K38" s="300">
        <f>J38-L38</f>
        <v>10</v>
      </c>
      <c r="L38" s="161">
        <v>60</v>
      </c>
      <c r="M38" s="114"/>
      <c r="N38" s="116"/>
      <c r="O38" s="117"/>
      <c r="P38" s="116"/>
      <c r="Q38" s="161"/>
      <c r="R38" s="209"/>
      <c r="S38" s="162"/>
      <c r="T38" s="116"/>
      <c r="U38" s="117"/>
      <c r="V38" s="229">
        <v>14</v>
      </c>
      <c r="W38" s="208">
        <v>70</v>
      </c>
      <c r="X38" s="208"/>
      <c r="Y38" s="245"/>
      <c r="Z38" s="246"/>
      <c r="AA38" s="208"/>
      <c r="AB38" s="161"/>
      <c r="AC38" s="117"/>
      <c r="AD38" s="116"/>
      <c r="AE38" s="161"/>
      <c r="AF38" s="161"/>
      <c r="AG38" s="118"/>
    </row>
    <row r="39" spans="1:33" s="86" customFormat="1" ht="12" x14ac:dyDescent="0.2">
      <c r="A39" s="170" t="s">
        <v>90</v>
      </c>
      <c r="B39" s="82" t="s">
        <v>249</v>
      </c>
      <c r="C39" s="392">
        <v>3</v>
      </c>
      <c r="D39" s="201"/>
      <c r="E39" s="201"/>
      <c r="F39" s="201"/>
      <c r="G39" s="206"/>
      <c r="H39" s="423">
        <f t="shared" si="14"/>
        <v>172</v>
      </c>
      <c r="I39" s="279">
        <f t="shared" si="24"/>
        <v>24</v>
      </c>
      <c r="J39" s="149">
        <f t="shared" ref="J39:J52" si="25">W39+Y39+AA39+AC39+AE39+AG39</f>
        <v>130</v>
      </c>
      <c r="K39" s="279">
        <f t="shared" ref="K39:K53" si="26">J39-L39</f>
        <v>70</v>
      </c>
      <c r="L39" s="261">
        <v>60</v>
      </c>
      <c r="M39" s="120"/>
      <c r="N39" s="263"/>
      <c r="O39" s="262"/>
      <c r="P39" s="257">
        <v>10</v>
      </c>
      <c r="Q39" s="234">
        <v>2</v>
      </c>
      <c r="R39" s="393">
        <v>6</v>
      </c>
      <c r="S39" s="171"/>
      <c r="T39" s="263"/>
      <c r="U39" s="262"/>
      <c r="V39" s="210">
        <v>24</v>
      </c>
      <c r="W39" s="201">
        <v>130</v>
      </c>
      <c r="X39" s="201"/>
      <c r="Y39" s="230"/>
      <c r="Z39" s="205"/>
      <c r="AA39" s="201"/>
      <c r="AB39" s="261"/>
      <c r="AC39" s="262"/>
      <c r="AD39" s="263"/>
      <c r="AE39" s="261"/>
      <c r="AF39" s="261"/>
      <c r="AG39" s="121"/>
    </row>
    <row r="40" spans="1:33" s="86" customFormat="1" ht="22.5" customHeight="1" x14ac:dyDescent="0.2">
      <c r="A40" s="170" t="s">
        <v>91</v>
      </c>
      <c r="B40" s="82" t="s">
        <v>250</v>
      </c>
      <c r="C40" s="205"/>
      <c r="D40" s="201"/>
      <c r="E40" s="199">
        <v>4</v>
      </c>
      <c r="F40" s="201"/>
      <c r="G40" s="206"/>
      <c r="H40" s="423">
        <f t="shared" si="14"/>
        <v>42</v>
      </c>
      <c r="I40" s="279">
        <f t="shared" si="24"/>
        <v>6</v>
      </c>
      <c r="J40" s="149">
        <f t="shared" si="25"/>
        <v>36</v>
      </c>
      <c r="K40" s="279">
        <f t="shared" si="26"/>
        <v>18</v>
      </c>
      <c r="L40" s="261">
        <v>18</v>
      </c>
      <c r="M40" s="120"/>
      <c r="N40" s="263"/>
      <c r="O40" s="262"/>
      <c r="P40" s="263"/>
      <c r="Q40" s="261"/>
      <c r="R40" s="206"/>
      <c r="S40" s="171"/>
      <c r="T40" s="263"/>
      <c r="U40" s="262"/>
      <c r="V40" s="210"/>
      <c r="W40" s="201"/>
      <c r="X40" s="201">
        <v>6</v>
      </c>
      <c r="Y40" s="230">
        <v>36</v>
      </c>
      <c r="Z40" s="205"/>
      <c r="AA40" s="201"/>
      <c r="AB40" s="261"/>
      <c r="AC40" s="262"/>
      <c r="AD40" s="263"/>
      <c r="AE40" s="261"/>
      <c r="AF40" s="261"/>
      <c r="AG40" s="121"/>
    </row>
    <row r="41" spans="1:33" s="86" customFormat="1" ht="16.5" customHeight="1" x14ac:dyDescent="0.2">
      <c r="A41" s="172" t="s">
        <v>92</v>
      </c>
      <c r="B41" s="82" t="s">
        <v>251</v>
      </c>
      <c r="C41" s="394">
        <v>4</v>
      </c>
      <c r="D41" s="201"/>
      <c r="E41" s="201"/>
      <c r="F41" s="201"/>
      <c r="G41" s="206">
        <v>3</v>
      </c>
      <c r="H41" s="423">
        <f t="shared" si="14"/>
        <v>105</v>
      </c>
      <c r="I41" s="279">
        <f t="shared" si="24"/>
        <v>18</v>
      </c>
      <c r="J41" s="149">
        <f t="shared" si="25"/>
        <v>78</v>
      </c>
      <c r="K41" s="279">
        <f t="shared" si="26"/>
        <v>38</v>
      </c>
      <c r="L41" s="261">
        <v>40</v>
      </c>
      <c r="M41" s="120"/>
      <c r="N41" s="263"/>
      <c r="O41" s="262"/>
      <c r="P41" s="394">
        <v>1</v>
      </c>
      <c r="Q41" s="199">
        <v>2</v>
      </c>
      <c r="R41" s="395">
        <v>6</v>
      </c>
      <c r="S41" s="171"/>
      <c r="T41" s="263"/>
      <c r="U41" s="262"/>
      <c r="V41" s="210">
        <v>14</v>
      </c>
      <c r="W41" s="201">
        <v>46</v>
      </c>
      <c r="X41" s="201">
        <v>4</v>
      </c>
      <c r="Y41" s="230">
        <v>32</v>
      </c>
      <c r="Z41" s="205"/>
      <c r="AA41" s="201"/>
      <c r="AB41" s="261"/>
      <c r="AC41" s="262"/>
      <c r="AD41" s="263"/>
      <c r="AE41" s="261"/>
      <c r="AF41" s="261"/>
      <c r="AG41" s="121"/>
    </row>
    <row r="42" spans="1:33" s="86" customFormat="1" ht="12" x14ac:dyDescent="0.2">
      <c r="A42" s="170" t="s">
        <v>93</v>
      </c>
      <c r="B42" s="82" t="s">
        <v>252</v>
      </c>
      <c r="C42" s="394">
        <v>4</v>
      </c>
      <c r="D42" s="201"/>
      <c r="E42" s="261"/>
      <c r="F42" s="201"/>
      <c r="G42" s="206"/>
      <c r="H42" s="423">
        <f t="shared" si="14"/>
        <v>59</v>
      </c>
      <c r="I42" s="279">
        <f t="shared" si="24"/>
        <v>8</v>
      </c>
      <c r="J42" s="149">
        <f t="shared" si="25"/>
        <v>42</v>
      </c>
      <c r="K42" s="279">
        <f t="shared" si="26"/>
        <v>18</v>
      </c>
      <c r="L42" s="261">
        <v>24</v>
      </c>
      <c r="M42" s="120"/>
      <c r="N42" s="263"/>
      <c r="O42" s="262"/>
      <c r="P42" s="394">
        <v>1</v>
      </c>
      <c r="Q42" s="199">
        <v>2</v>
      </c>
      <c r="R42" s="395">
        <v>6</v>
      </c>
      <c r="S42" s="171"/>
      <c r="T42" s="263"/>
      <c r="U42" s="262"/>
      <c r="V42" s="210"/>
      <c r="W42" s="201"/>
      <c r="X42" s="201">
        <v>8</v>
      </c>
      <c r="Y42" s="230">
        <v>42</v>
      </c>
      <c r="Z42" s="205"/>
      <c r="AA42" s="201"/>
      <c r="AB42" s="261"/>
      <c r="AC42" s="262"/>
      <c r="AD42" s="263"/>
      <c r="AE42" s="261"/>
      <c r="AF42" s="261"/>
      <c r="AG42" s="262"/>
    </row>
    <row r="43" spans="1:33" s="86" customFormat="1" ht="24" x14ac:dyDescent="0.2">
      <c r="A43" s="170" t="s">
        <v>94</v>
      </c>
      <c r="B43" s="82" t="s">
        <v>253</v>
      </c>
      <c r="C43" s="205"/>
      <c r="D43" s="201"/>
      <c r="E43" s="198">
        <v>5</v>
      </c>
      <c r="F43" s="201"/>
      <c r="G43" s="206"/>
      <c r="H43" s="423">
        <f t="shared" si="14"/>
        <v>36</v>
      </c>
      <c r="I43" s="279">
        <f t="shared" si="24"/>
        <v>4</v>
      </c>
      <c r="J43" s="437">
        <f t="shared" si="25"/>
        <v>32</v>
      </c>
      <c r="K43" s="279">
        <f t="shared" si="26"/>
        <v>16</v>
      </c>
      <c r="L43" s="261">
        <v>16</v>
      </c>
      <c r="M43" s="120"/>
      <c r="N43" s="263"/>
      <c r="O43" s="262"/>
      <c r="P43" s="263"/>
      <c r="Q43" s="261"/>
      <c r="R43" s="206"/>
      <c r="S43" s="171"/>
      <c r="T43" s="263"/>
      <c r="U43" s="262"/>
      <c r="V43" s="210"/>
      <c r="W43" s="201"/>
      <c r="X43" s="201"/>
      <c r="Y43" s="230"/>
      <c r="Z43" s="205">
        <v>4</v>
      </c>
      <c r="AA43" s="201">
        <v>32</v>
      </c>
      <c r="AB43" s="261"/>
      <c r="AC43" s="262"/>
      <c r="AD43" s="263"/>
      <c r="AE43" s="261"/>
      <c r="AF43" s="261"/>
      <c r="AG43" s="206"/>
    </row>
    <row r="44" spans="1:33" s="86" customFormat="1" ht="16.5" customHeight="1" x14ac:dyDescent="0.2">
      <c r="A44" s="170" t="s">
        <v>95</v>
      </c>
      <c r="B44" s="82" t="s">
        <v>254</v>
      </c>
      <c r="C44" s="257">
        <v>3</v>
      </c>
      <c r="D44" s="201"/>
      <c r="E44" s="201"/>
      <c r="F44" s="201"/>
      <c r="G44" s="206"/>
      <c r="H44" s="423">
        <f t="shared" si="14"/>
        <v>54</v>
      </c>
      <c r="I44" s="279">
        <f t="shared" si="24"/>
        <v>2</v>
      </c>
      <c r="J44" s="149">
        <f t="shared" si="25"/>
        <v>34</v>
      </c>
      <c r="K44" s="279">
        <f t="shared" si="26"/>
        <v>18</v>
      </c>
      <c r="L44" s="261">
        <v>16</v>
      </c>
      <c r="M44" s="120"/>
      <c r="N44" s="263"/>
      <c r="O44" s="262"/>
      <c r="P44" s="257">
        <v>10</v>
      </c>
      <c r="Q44" s="234">
        <v>2</v>
      </c>
      <c r="R44" s="393">
        <v>6</v>
      </c>
      <c r="S44" s="171"/>
      <c r="T44" s="263"/>
      <c r="U44" s="262"/>
      <c r="V44" s="119">
        <v>2</v>
      </c>
      <c r="W44" s="261">
        <v>34</v>
      </c>
      <c r="X44" s="261"/>
      <c r="Y44" s="120"/>
      <c r="Z44" s="263"/>
      <c r="AA44" s="261"/>
      <c r="AB44" s="261"/>
      <c r="AC44" s="262"/>
      <c r="AD44" s="263"/>
      <c r="AE44" s="261"/>
      <c r="AF44" s="261"/>
      <c r="AG44" s="121"/>
    </row>
    <row r="45" spans="1:33" s="86" customFormat="1" ht="16.5" customHeight="1" x14ac:dyDescent="0.2">
      <c r="A45" s="170" t="s">
        <v>96</v>
      </c>
      <c r="B45" s="82" t="s">
        <v>255</v>
      </c>
      <c r="C45" s="432">
        <v>6</v>
      </c>
      <c r="D45" s="201"/>
      <c r="E45" s="201"/>
      <c r="F45" s="201"/>
      <c r="G45" s="206"/>
      <c r="H45" s="423">
        <f t="shared" si="14"/>
        <v>92</v>
      </c>
      <c r="I45" s="279">
        <f t="shared" si="24"/>
        <v>4</v>
      </c>
      <c r="J45" s="149">
        <f t="shared" si="25"/>
        <v>70</v>
      </c>
      <c r="K45" s="279">
        <f t="shared" si="26"/>
        <v>34</v>
      </c>
      <c r="L45" s="261">
        <v>36</v>
      </c>
      <c r="M45" s="120"/>
      <c r="N45" s="263"/>
      <c r="O45" s="262"/>
      <c r="P45" s="297">
        <v>10</v>
      </c>
      <c r="Q45" s="280">
        <v>2</v>
      </c>
      <c r="R45" s="294">
        <v>6</v>
      </c>
      <c r="S45" s="171"/>
      <c r="T45" s="263"/>
      <c r="U45" s="262"/>
      <c r="V45" s="119"/>
      <c r="W45" s="261"/>
      <c r="X45" s="261"/>
      <c r="Y45" s="120"/>
      <c r="Z45" s="263"/>
      <c r="AA45" s="261"/>
      <c r="AB45" s="261">
        <v>4</v>
      </c>
      <c r="AC45" s="262">
        <v>70</v>
      </c>
      <c r="AD45" s="263"/>
      <c r="AE45" s="261"/>
      <c r="AF45" s="261"/>
      <c r="AG45" s="121"/>
    </row>
    <row r="46" spans="1:33" s="86" customFormat="1" ht="16.5" customHeight="1" x14ac:dyDescent="0.2">
      <c r="A46" s="170" t="s">
        <v>63</v>
      </c>
      <c r="B46" s="82" t="s">
        <v>256</v>
      </c>
      <c r="C46" s="396">
        <v>5</v>
      </c>
      <c r="D46" s="201"/>
      <c r="E46" s="201"/>
      <c r="F46" s="201"/>
      <c r="G46" s="206">
        <v>4</v>
      </c>
      <c r="H46" s="423">
        <f t="shared" si="14"/>
        <v>100</v>
      </c>
      <c r="I46" s="279">
        <f t="shared" si="24"/>
        <v>12</v>
      </c>
      <c r="J46" s="149">
        <f t="shared" si="25"/>
        <v>70</v>
      </c>
      <c r="K46" s="279">
        <f t="shared" si="26"/>
        <v>40</v>
      </c>
      <c r="L46" s="261">
        <v>30</v>
      </c>
      <c r="M46" s="120"/>
      <c r="N46" s="263"/>
      <c r="O46" s="262"/>
      <c r="P46" s="396">
        <v>10</v>
      </c>
      <c r="Q46" s="198">
        <v>2</v>
      </c>
      <c r="R46" s="397">
        <v>6</v>
      </c>
      <c r="S46" s="171"/>
      <c r="T46" s="263"/>
      <c r="U46" s="262"/>
      <c r="V46" s="119"/>
      <c r="W46" s="261"/>
      <c r="X46" s="261">
        <v>8</v>
      </c>
      <c r="Y46" s="230">
        <v>46</v>
      </c>
      <c r="Z46" s="205">
        <v>4</v>
      </c>
      <c r="AA46" s="201">
        <v>24</v>
      </c>
      <c r="AB46" s="201"/>
      <c r="AC46" s="262"/>
      <c r="AD46" s="263"/>
      <c r="AE46" s="261"/>
      <c r="AF46" s="261"/>
      <c r="AG46" s="121"/>
    </row>
    <row r="47" spans="1:33" s="86" customFormat="1" ht="19.5" customHeight="1" x14ac:dyDescent="0.2">
      <c r="A47" s="170" t="s">
        <v>6</v>
      </c>
      <c r="B47" s="82" t="s">
        <v>5</v>
      </c>
      <c r="C47" s="205"/>
      <c r="D47" s="201"/>
      <c r="E47" s="240">
        <v>7</v>
      </c>
      <c r="F47" s="201"/>
      <c r="G47" s="206"/>
      <c r="H47" s="423">
        <f t="shared" si="14"/>
        <v>68</v>
      </c>
      <c r="I47" s="279">
        <f t="shared" si="24"/>
        <v>0</v>
      </c>
      <c r="J47" s="149">
        <f t="shared" si="25"/>
        <v>68</v>
      </c>
      <c r="K47" s="279">
        <f t="shared" si="26"/>
        <v>34</v>
      </c>
      <c r="L47" s="261">
        <v>34</v>
      </c>
      <c r="M47" s="120"/>
      <c r="N47" s="263"/>
      <c r="O47" s="262"/>
      <c r="P47" s="263"/>
      <c r="Q47" s="261"/>
      <c r="R47" s="262"/>
      <c r="S47" s="171"/>
      <c r="T47" s="263"/>
      <c r="U47" s="262"/>
      <c r="V47" s="119"/>
      <c r="W47" s="261"/>
      <c r="X47" s="261"/>
      <c r="Y47" s="120"/>
      <c r="Z47" s="263"/>
      <c r="AA47" s="261"/>
      <c r="AB47" s="261"/>
      <c r="AC47" s="262">
        <v>32</v>
      </c>
      <c r="AD47" s="263"/>
      <c r="AE47" s="261">
        <v>36</v>
      </c>
      <c r="AF47" s="261"/>
      <c r="AG47" s="121"/>
    </row>
    <row r="48" spans="1:33" s="86" customFormat="1" ht="19.5" customHeight="1" x14ac:dyDescent="0.2">
      <c r="A48" s="251" t="s">
        <v>122</v>
      </c>
      <c r="B48" s="252" t="s">
        <v>258</v>
      </c>
      <c r="C48" s="205"/>
      <c r="D48" s="201"/>
      <c r="E48" s="198">
        <v>5</v>
      </c>
      <c r="F48" s="201"/>
      <c r="G48" s="206">
        <v>4</v>
      </c>
      <c r="H48" s="423">
        <f t="shared" si="14"/>
        <v>46</v>
      </c>
      <c r="I48" s="279">
        <f t="shared" si="24"/>
        <v>6</v>
      </c>
      <c r="J48" s="149">
        <f t="shared" si="25"/>
        <v>40</v>
      </c>
      <c r="K48" s="279">
        <f t="shared" si="26"/>
        <v>6</v>
      </c>
      <c r="L48" s="201">
        <v>34</v>
      </c>
      <c r="M48" s="120"/>
      <c r="N48" s="263"/>
      <c r="O48" s="262"/>
      <c r="P48" s="263"/>
      <c r="Q48" s="261"/>
      <c r="R48" s="262"/>
      <c r="S48" s="171"/>
      <c r="T48" s="263"/>
      <c r="U48" s="262"/>
      <c r="V48" s="119"/>
      <c r="W48" s="261"/>
      <c r="X48" s="261">
        <v>6</v>
      </c>
      <c r="Y48" s="120">
        <v>26</v>
      </c>
      <c r="Z48" s="263"/>
      <c r="AA48" s="261">
        <v>14</v>
      </c>
      <c r="AB48" s="261"/>
      <c r="AC48" s="262"/>
      <c r="AD48" s="263"/>
      <c r="AE48" s="261"/>
      <c r="AF48" s="261"/>
      <c r="AG48" s="121"/>
    </row>
    <row r="49" spans="1:33" s="86" customFormat="1" ht="19.5" customHeight="1" x14ac:dyDescent="0.2">
      <c r="A49" s="251" t="s">
        <v>123</v>
      </c>
      <c r="B49" s="252" t="s">
        <v>259</v>
      </c>
      <c r="C49" s="205"/>
      <c r="D49" s="201"/>
      <c r="E49" s="236">
        <v>4</v>
      </c>
      <c r="F49" s="201"/>
      <c r="G49" s="206"/>
      <c r="H49" s="423">
        <f t="shared" si="14"/>
        <v>34</v>
      </c>
      <c r="I49" s="279">
        <f t="shared" si="24"/>
        <v>2</v>
      </c>
      <c r="J49" s="149">
        <f t="shared" si="25"/>
        <v>32</v>
      </c>
      <c r="K49" s="279">
        <f t="shared" si="26"/>
        <v>20</v>
      </c>
      <c r="L49" s="201">
        <v>12</v>
      </c>
      <c r="M49" s="120"/>
      <c r="N49" s="263"/>
      <c r="O49" s="262"/>
      <c r="P49" s="263"/>
      <c r="Q49" s="261"/>
      <c r="R49" s="206"/>
      <c r="S49" s="171"/>
      <c r="T49" s="263"/>
      <c r="U49" s="262"/>
      <c r="V49" s="119"/>
      <c r="W49" s="261"/>
      <c r="X49" s="261">
        <v>2</v>
      </c>
      <c r="Y49" s="120">
        <v>32</v>
      </c>
      <c r="Z49" s="263"/>
      <c r="AA49" s="261"/>
      <c r="AB49" s="261"/>
      <c r="AC49" s="262"/>
      <c r="AD49" s="263"/>
      <c r="AE49" s="261"/>
      <c r="AF49" s="261"/>
      <c r="AG49" s="121"/>
    </row>
    <row r="50" spans="1:33" s="86" customFormat="1" ht="36.75" customHeight="1" x14ac:dyDescent="0.2">
      <c r="A50" s="251" t="s">
        <v>257</v>
      </c>
      <c r="B50" s="252" t="s">
        <v>242</v>
      </c>
      <c r="C50" s="205"/>
      <c r="D50" s="201"/>
      <c r="E50" s="234">
        <v>3</v>
      </c>
      <c r="F50" s="201"/>
      <c r="G50" s="206"/>
      <c r="H50" s="423">
        <f t="shared" si="14"/>
        <v>32</v>
      </c>
      <c r="I50" s="279">
        <f t="shared" si="24"/>
        <v>0</v>
      </c>
      <c r="J50" s="149">
        <f>W50+Y50+AA50+AC50+AE50+AG50</f>
        <v>32</v>
      </c>
      <c r="K50" s="279">
        <f t="shared" si="26"/>
        <v>32</v>
      </c>
      <c r="L50" s="201"/>
      <c r="M50" s="120"/>
      <c r="N50" s="263"/>
      <c r="O50" s="262"/>
      <c r="P50" s="263"/>
      <c r="Q50" s="261"/>
      <c r="R50" s="262"/>
      <c r="S50" s="171"/>
      <c r="T50" s="263"/>
      <c r="U50" s="262"/>
      <c r="V50" s="119"/>
      <c r="W50" s="201">
        <v>32</v>
      </c>
      <c r="X50" s="201"/>
      <c r="Y50" s="230"/>
      <c r="Z50" s="205"/>
      <c r="AA50" s="201"/>
      <c r="AB50" s="201"/>
      <c r="AC50" s="206"/>
      <c r="AD50" s="205"/>
      <c r="AE50" s="201"/>
      <c r="AF50" s="201"/>
      <c r="AG50" s="249"/>
    </row>
    <row r="51" spans="1:33" s="86" customFormat="1" ht="39.6" customHeight="1" x14ac:dyDescent="0.2">
      <c r="A51" s="251" t="s">
        <v>260</v>
      </c>
      <c r="B51" s="253" t="s">
        <v>243</v>
      </c>
      <c r="C51" s="205"/>
      <c r="D51" s="201"/>
      <c r="E51" s="242">
        <v>8</v>
      </c>
      <c r="F51" s="201"/>
      <c r="G51" s="206"/>
      <c r="H51" s="423">
        <f t="shared" si="14"/>
        <v>32</v>
      </c>
      <c r="I51" s="279">
        <f t="shared" si="24"/>
        <v>0</v>
      </c>
      <c r="J51" s="149">
        <f t="shared" si="25"/>
        <v>32</v>
      </c>
      <c r="K51" s="279">
        <f t="shared" si="26"/>
        <v>16</v>
      </c>
      <c r="L51" s="201">
        <v>16</v>
      </c>
      <c r="M51" s="120"/>
      <c r="N51" s="263"/>
      <c r="O51" s="262"/>
      <c r="P51" s="263"/>
      <c r="Q51" s="261"/>
      <c r="R51" s="262"/>
      <c r="S51" s="171"/>
      <c r="T51" s="263"/>
      <c r="U51" s="262"/>
      <c r="V51" s="119"/>
      <c r="W51" s="201"/>
      <c r="X51" s="201"/>
      <c r="Y51" s="230"/>
      <c r="Z51" s="205"/>
      <c r="AA51" s="201"/>
      <c r="AB51" s="201"/>
      <c r="AC51" s="206"/>
      <c r="AD51" s="205"/>
      <c r="AE51" s="201"/>
      <c r="AF51" s="201"/>
      <c r="AG51" s="206">
        <v>32</v>
      </c>
    </row>
    <row r="52" spans="1:33" s="86" customFormat="1" ht="30.75" customHeight="1" x14ac:dyDescent="0.2">
      <c r="A52" s="512" t="s">
        <v>261</v>
      </c>
      <c r="B52" s="252" t="s">
        <v>280</v>
      </c>
      <c r="C52" s="205"/>
      <c r="D52" s="201"/>
      <c r="E52" s="513">
        <v>8</v>
      </c>
      <c r="F52" s="201"/>
      <c r="G52" s="206"/>
      <c r="H52" s="423">
        <f t="shared" si="14"/>
        <v>32</v>
      </c>
      <c r="I52" s="279">
        <f t="shared" si="24"/>
        <v>0</v>
      </c>
      <c r="J52" s="149">
        <f t="shared" si="25"/>
        <v>32</v>
      </c>
      <c r="K52" s="279">
        <f t="shared" si="26"/>
        <v>10</v>
      </c>
      <c r="L52" s="201">
        <v>22</v>
      </c>
      <c r="M52" s="497"/>
      <c r="N52" s="500"/>
      <c r="O52" s="262"/>
      <c r="P52" s="500"/>
      <c r="Q52" s="501"/>
      <c r="R52" s="262"/>
      <c r="S52" s="498"/>
      <c r="T52" s="500"/>
      <c r="U52" s="262"/>
      <c r="V52" s="499"/>
      <c r="W52" s="201"/>
      <c r="X52" s="201"/>
      <c r="Y52" s="230"/>
      <c r="Z52" s="205"/>
      <c r="AA52" s="201"/>
      <c r="AB52" s="201"/>
      <c r="AC52" s="206"/>
      <c r="AD52" s="205"/>
      <c r="AE52" s="201"/>
      <c r="AF52" s="201"/>
      <c r="AG52" s="206">
        <v>32</v>
      </c>
    </row>
    <row r="53" spans="1:33" s="86" customFormat="1" ht="19.149999999999999" customHeight="1" thickBot="1" x14ac:dyDescent="0.25">
      <c r="A53" s="502" t="s">
        <v>327</v>
      </c>
      <c r="B53" s="516" t="s">
        <v>326</v>
      </c>
      <c r="C53" s="503"/>
      <c r="D53" s="508"/>
      <c r="E53" s="514">
        <v>6</v>
      </c>
      <c r="F53" s="504"/>
      <c r="G53" s="505"/>
      <c r="H53" s="423">
        <f t="shared" si="14"/>
        <v>36</v>
      </c>
      <c r="I53" s="279">
        <f t="shared" si="24"/>
        <v>4</v>
      </c>
      <c r="J53" s="149">
        <f>W53+Y53+AA53+AC53+AE53+AG53</f>
        <v>32</v>
      </c>
      <c r="K53" s="279">
        <f t="shared" si="26"/>
        <v>25</v>
      </c>
      <c r="L53" s="504">
        <v>7</v>
      </c>
      <c r="M53" s="166"/>
      <c r="N53" s="506"/>
      <c r="O53" s="165"/>
      <c r="P53" s="506"/>
      <c r="Q53" s="278"/>
      <c r="R53" s="165"/>
      <c r="S53" s="507"/>
      <c r="T53" s="506"/>
      <c r="U53" s="165"/>
      <c r="V53" s="499"/>
      <c r="W53" s="201"/>
      <c r="X53" s="504"/>
      <c r="Y53" s="508"/>
      <c r="Z53" s="509"/>
      <c r="AA53" s="510">
        <v>14</v>
      </c>
      <c r="AB53" s="510">
        <v>4</v>
      </c>
      <c r="AC53" s="511">
        <v>18</v>
      </c>
      <c r="AD53" s="509"/>
      <c r="AE53" s="510"/>
      <c r="AF53" s="510"/>
      <c r="AG53" s="511"/>
    </row>
    <row r="54" spans="1:33" s="127" customFormat="1" ht="12.75" thickBot="1" x14ac:dyDescent="0.25">
      <c r="A54" s="173" t="s">
        <v>64</v>
      </c>
      <c r="B54" s="220" t="s">
        <v>216</v>
      </c>
      <c r="C54" s="106">
        <v>6</v>
      </c>
      <c r="D54" s="159">
        <v>0</v>
      </c>
      <c r="E54" s="103">
        <v>12</v>
      </c>
      <c r="F54" s="103">
        <v>2</v>
      </c>
      <c r="G54" s="108">
        <v>8</v>
      </c>
      <c r="H54" s="368">
        <f>H56+H67+H71+H75+H78</f>
        <v>2596</v>
      </c>
      <c r="I54" s="159">
        <f>I56+I67+I71+I75+I78</f>
        <v>240</v>
      </c>
      <c r="J54" s="159">
        <f>J56+J67+J71+J75</f>
        <v>1186</v>
      </c>
      <c r="K54" s="159">
        <f t="shared" ref="K54:AF54" si="27">K56+K67+K71+K75+K78</f>
        <v>428</v>
      </c>
      <c r="L54" s="159">
        <f t="shared" si="27"/>
        <v>688</v>
      </c>
      <c r="M54" s="135">
        <f t="shared" si="27"/>
        <v>70</v>
      </c>
      <c r="N54" s="158">
        <f t="shared" si="27"/>
        <v>288</v>
      </c>
      <c r="O54" s="136">
        <f t="shared" si="27"/>
        <v>792</v>
      </c>
      <c r="P54" s="158">
        <f t="shared" si="27"/>
        <v>42</v>
      </c>
      <c r="Q54" s="159">
        <f t="shared" si="27"/>
        <v>12</v>
      </c>
      <c r="R54" s="136">
        <f t="shared" si="27"/>
        <v>36</v>
      </c>
      <c r="S54" s="134">
        <f t="shared" si="27"/>
        <v>0</v>
      </c>
      <c r="T54" s="158">
        <f t="shared" si="27"/>
        <v>0</v>
      </c>
      <c r="U54" s="136">
        <f t="shared" si="27"/>
        <v>0</v>
      </c>
      <c r="V54" s="368">
        <f t="shared" si="27"/>
        <v>0</v>
      </c>
      <c r="W54" s="159">
        <f t="shared" si="27"/>
        <v>0</v>
      </c>
      <c r="X54" s="226">
        <f t="shared" si="27"/>
        <v>30</v>
      </c>
      <c r="Y54" s="441">
        <f t="shared" si="27"/>
        <v>378</v>
      </c>
      <c r="Z54" s="442">
        <f t="shared" si="27"/>
        <v>70</v>
      </c>
      <c r="AA54" s="226">
        <f t="shared" si="27"/>
        <v>358</v>
      </c>
      <c r="AB54" s="159">
        <f t="shared" si="27"/>
        <v>50</v>
      </c>
      <c r="AC54" s="136">
        <f t="shared" si="27"/>
        <v>576</v>
      </c>
      <c r="AD54" s="158">
        <f t="shared" si="27"/>
        <v>40</v>
      </c>
      <c r="AE54" s="159">
        <f t="shared" si="27"/>
        <v>500</v>
      </c>
      <c r="AF54" s="226">
        <f t="shared" si="27"/>
        <v>50</v>
      </c>
      <c r="AG54" s="440">
        <f>AG56+AG67+AG71+AG75+AG78</f>
        <v>454</v>
      </c>
    </row>
    <row r="55" spans="1:33" s="127" customFormat="1" ht="12.75" thickBot="1" x14ac:dyDescent="0.25">
      <c r="A55" s="173" t="s">
        <v>65</v>
      </c>
      <c r="B55" s="371" t="s">
        <v>7</v>
      </c>
      <c r="C55" s="175">
        <v>6</v>
      </c>
      <c r="D55" s="159">
        <v>0</v>
      </c>
      <c r="E55" s="176">
        <v>11</v>
      </c>
      <c r="F55" s="103">
        <v>2</v>
      </c>
      <c r="G55" s="108">
        <v>8</v>
      </c>
      <c r="H55" s="368">
        <f>H56+H67+H71+H75</f>
        <v>2452</v>
      </c>
      <c r="I55" s="159">
        <f t="shared" ref="I55" si="28">I56+I67+I71+I75</f>
        <v>240</v>
      </c>
      <c r="J55" s="159">
        <f>J56+J67+J71+J75</f>
        <v>1186</v>
      </c>
      <c r="K55" s="159">
        <f t="shared" ref="K55:X55" si="29">K56+K67+K71+K75</f>
        <v>428</v>
      </c>
      <c r="L55" s="159">
        <f t="shared" si="29"/>
        <v>688</v>
      </c>
      <c r="M55" s="135">
        <f t="shared" si="29"/>
        <v>70</v>
      </c>
      <c r="N55" s="158">
        <f t="shared" si="29"/>
        <v>288</v>
      </c>
      <c r="O55" s="136">
        <f t="shared" si="29"/>
        <v>648</v>
      </c>
      <c r="P55" s="398">
        <f t="shared" si="29"/>
        <v>42</v>
      </c>
      <c r="Q55" s="372">
        <f t="shared" si="29"/>
        <v>12</v>
      </c>
      <c r="R55" s="399">
        <f>R56+R67+R71+R75</f>
        <v>36</v>
      </c>
      <c r="S55" s="134">
        <f t="shared" si="29"/>
        <v>0</v>
      </c>
      <c r="T55" s="158">
        <f t="shared" si="29"/>
        <v>0</v>
      </c>
      <c r="U55" s="136">
        <f t="shared" si="29"/>
        <v>0</v>
      </c>
      <c r="V55" s="368">
        <f t="shared" si="29"/>
        <v>0</v>
      </c>
      <c r="W55" s="159">
        <f t="shared" si="29"/>
        <v>0</v>
      </c>
      <c r="X55" s="226">
        <f t="shared" si="29"/>
        <v>30</v>
      </c>
      <c r="Y55" s="441">
        <f>Y56+Y67+Y71+Y75</f>
        <v>378</v>
      </c>
      <c r="Z55" s="442">
        <f t="shared" ref="Z55:AF55" si="30">Z56+Z67+Z71+Z75</f>
        <v>70</v>
      </c>
      <c r="AA55" s="226">
        <f t="shared" si="30"/>
        <v>358</v>
      </c>
      <c r="AB55" s="159">
        <f t="shared" si="30"/>
        <v>50</v>
      </c>
      <c r="AC55" s="136">
        <f t="shared" si="30"/>
        <v>576</v>
      </c>
      <c r="AD55" s="158">
        <f t="shared" si="30"/>
        <v>40</v>
      </c>
      <c r="AE55" s="159">
        <f t="shared" si="30"/>
        <v>500</v>
      </c>
      <c r="AF55" s="159">
        <f t="shared" si="30"/>
        <v>50</v>
      </c>
      <c r="AG55" s="136">
        <f>AG56+AG67+AG71+AG75</f>
        <v>310</v>
      </c>
    </row>
    <row r="56" spans="1:33" s="137" customFormat="1" ht="52.5" customHeight="1" thickBot="1" x14ac:dyDescent="0.25">
      <c r="A56" s="174" t="s">
        <v>97</v>
      </c>
      <c r="B56" s="221" t="s">
        <v>262</v>
      </c>
      <c r="C56" s="175">
        <v>3</v>
      </c>
      <c r="D56" s="159">
        <v>0</v>
      </c>
      <c r="E56" s="176">
        <v>7</v>
      </c>
      <c r="F56" s="103">
        <v>1</v>
      </c>
      <c r="G56" s="108">
        <v>7</v>
      </c>
      <c r="H56" s="102">
        <f>H57+H58+H59+H60+H61+H62+H63+H64+H65+H66</f>
        <v>1775</v>
      </c>
      <c r="I56" s="103">
        <f>I57+I58+I59+I60+I61+I62+I63+I64+I65+I66</f>
        <v>184</v>
      </c>
      <c r="J56" s="103">
        <f t="shared" ref="J56:U56" si="31">J57+J58+J59+J60+J61+J62+J63+J64+J65+J66</f>
        <v>934</v>
      </c>
      <c r="K56" s="103">
        <f t="shared" si="31"/>
        <v>326</v>
      </c>
      <c r="L56" s="103">
        <f>L57+L58+L59+L60+L61+L62+L63+L64+L65+L66</f>
        <v>548</v>
      </c>
      <c r="M56" s="104">
        <f t="shared" si="31"/>
        <v>60</v>
      </c>
      <c r="N56" s="106">
        <f t="shared" si="31"/>
        <v>0</v>
      </c>
      <c r="O56" s="108">
        <f t="shared" si="31"/>
        <v>612</v>
      </c>
      <c r="P56" s="400">
        <f t="shared" si="31"/>
        <v>21</v>
      </c>
      <c r="Q56" s="374">
        <f t="shared" si="31"/>
        <v>6</v>
      </c>
      <c r="R56" s="268">
        <f>R57+R58+R59+R60+R61+R62+R63+R64+R65+R66</f>
        <v>18</v>
      </c>
      <c r="S56" s="105">
        <f t="shared" si="31"/>
        <v>0</v>
      </c>
      <c r="T56" s="106">
        <f t="shared" si="31"/>
        <v>0</v>
      </c>
      <c r="U56" s="108">
        <f t="shared" si="31"/>
        <v>0</v>
      </c>
      <c r="V56" s="102">
        <f>V57+V58+V59+V60+V61+V62+V63+V64+V65+V66</f>
        <v>0</v>
      </c>
      <c r="W56" s="103">
        <f t="shared" ref="W56" si="32">W57+W58+W59+W60+W61+W62+W63+W64+W65+W66</f>
        <v>0</v>
      </c>
      <c r="X56" s="367">
        <f t="shared" ref="X56" si="33">X57+X58+X59+X60+X61+X62+X63+X64+X65+X66</f>
        <v>30</v>
      </c>
      <c r="Y56" s="443">
        <f t="shared" ref="Y56" si="34">Y57+Y58+Y59+Y60+Y61+Y62+Y63+Y64+Y65+Y66</f>
        <v>162</v>
      </c>
      <c r="Z56" s="430">
        <f t="shared" ref="Z56" si="35">Z57+Z58+Z59+Z60+Z61+Z62+Z63+Z64+Z65+Z66</f>
        <v>44</v>
      </c>
      <c r="AA56" s="367">
        <f t="shared" ref="AA56" si="36">AA57+AA58+AA59+AA60+AA61+AA62+AA63+AA64+AA65+AA66</f>
        <v>172</v>
      </c>
      <c r="AB56" s="103">
        <f t="shared" ref="AB56" si="37">AB57+AB58+AB59+AB60+AB61+AB62+AB63+AB64+AB65+AB66</f>
        <v>50</v>
      </c>
      <c r="AC56" s="108">
        <f>AC57+AC58+AC59+AC60+AC61+AC62+AC63+AC64+AC65+AC66</f>
        <v>576</v>
      </c>
      <c r="AD56" s="106">
        <f t="shared" ref="AD56" si="38">AD57+AD58+AD59+AD60+AD61+AD62+AD63+AD64+AD65+AD66</f>
        <v>24</v>
      </c>
      <c r="AE56" s="103">
        <f t="shared" ref="AE56" si="39">AE57+AE58+AE59+AE60+AE61+AE62+AE63+AE64+AE65+AE66</f>
        <v>426</v>
      </c>
      <c r="AF56" s="367">
        <f t="shared" ref="AF56" si="40">AF57+AF58+AF59+AF60+AF61+AF62+AF63+AF64+AF65+AF66</f>
        <v>36</v>
      </c>
      <c r="AG56" s="431">
        <f t="shared" ref="AG56" si="41">AG57+AG58+AG59+AG60+AG61+AG62+AG63+AG64+AG65+AG66</f>
        <v>210</v>
      </c>
    </row>
    <row r="57" spans="1:33" s="86" customFormat="1" ht="12" x14ac:dyDescent="0.2">
      <c r="A57" s="169" t="s">
        <v>98</v>
      </c>
      <c r="B57" s="222" t="s">
        <v>263</v>
      </c>
      <c r="C57" s="401">
        <v>4</v>
      </c>
      <c r="D57" s="212"/>
      <c r="E57" s="237">
        <v>5</v>
      </c>
      <c r="F57" s="214"/>
      <c r="G57" s="117">
        <v>4</v>
      </c>
      <c r="H57" s="422">
        <f t="shared" ref="H57:H64" si="42">I57+J57+R57+P57+Q57</f>
        <v>269</v>
      </c>
      <c r="I57" s="300">
        <f t="shared" ref="I57:I64" si="43">V57+X57+Z57+AB57+AD57+AF57</f>
        <v>50</v>
      </c>
      <c r="J57" s="140">
        <f>W57+Y57+AA57+AC57+AE57+AG57</f>
        <v>210</v>
      </c>
      <c r="K57" s="300">
        <f>J57-L57-M57</f>
        <v>70</v>
      </c>
      <c r="L57" s="161">
        <v>140</v>
      </c>
      <c r="M57" s="114"/>
      <c r="N57" s="301"/>
      <c r="O57" s="142"/>
      <c r="P57" s="401">
        <v>1</v>
      </c>
      <c r="Q57" s="373">
        <v>2</v>
      </c>
      <c r="R57" s="402">
        <v>6</v>
      </c>
      <c r="S57" s="162"/>
      <c r="T57" s="284"/>
      <c r="U57" s="139"/>
      <c r="V57" s="302"/>
      <c r="W57" s="161"/>
      <c r="X57" s="208">
        <v>30</v>
      </c>
      <c r="Y57" s="245">
        <v>162</v>
      </c>
      <c r="Z57" s="444">
        <v>20</v>
      </c>
      <c r="AA57" s="445">
        <v>48</v>
      </c>
      <c r="AB57" s="185"/>
      <c r="AC57" s="112"/>
      <c r="AD57" s="111"/>
      <c r="AE57" s="185"/>
      <c r="AF57" s="185"/>
      <c r="AG57" s="115"/>
    </row>
    <row r="58" spans="1:33" s="86" customFormat="1" ht="12" x14ac:dyDescent="0.2">
      <c r="A58" s="169" t="s">
        <v>99</v>
      </c>
      <c r="B58" s="222" t="s">
        <v>264</v>
      </c>
      <c r="C58" s="432">
        <v>6</v>
      </c>
      <c r="D58" s="212"/>
      <c r="E58" s="213"/>
      <c r="F58" s="214"/>
      <c r="G58" s="117">
        <v>5</v>
      </c>
      <c r="H58" s="423">
        <f t="shared" si="42"/>
        <v>206</v>
      </c>
      <c r="I58" s="279">
        <f t="shared" si="43"/>
        <v>32</v>
      </c>
      <c r="J58" s="149">
        <f t="shared" ref="J58:J64" si="44">W58+Y58+AA58+AC58+AE58+AG58</f>
        <v>156</v>
      </c>
      <c r="K58" s="279">
        <f t="shared" ref="K58:K64" si="45">J58-L58-M58</f>
        <v>78</v>
      </c>
      <c r="L58" s="261">
        <v>48</v>
      </c>
      <c r="M58" s="120">
        <v>30</v>
      </c>
      <c r="N58" s="248"/>
      <c r="O58" s="148"/>
      <c r="P58" s="297">
        <v>10</v>
      </c>
      <c r="Q58" s="280">
        <v>2</v>
      </c>
      <c r="R58" s="294">
        <v>6</v>
      </c>
      <c r="S58" s="171"/>
      <c r="T58" s="248"/>
      <c r="U58" s="148"/>
      <c r="V58" s="283"/>
      <c r="W58" s="261"/>
      <c r="X58" s="201"/>
      <c r="Y58" s="230"/>
      <c r="Z58" s="205">
        <v>16</v>
      </c>
      <c r="AA58" s="201">
        <v>76</v>
      </c>
      <c r="AB58" s="201">
        <v>16</v>
      </c>
      <c r="AC58" s="206">
        <v>80</v>
      </c>
      <c r="AD58" s="263"/>
      <c r="AE58" s="261"/>
      <c r="AF58" s="261"/>
      <c r="AG58" s="121"/>
    </row>
    <row r="59" spans="1:33" s="86" customFormat="1" ht="36" x14ac:dyDescent="0.2">
      <c r="A59" s="169" t="s">
        <v>267</v>
      </c>
      <c r="B59" s="222" t="s">
        <v>265</v>
      </c>
      <c r="C59" s="433"/>
      <c r="D59" s="212"/>
      <c r="E59" s="242" t="s">
        <v>244</v>
      </c>
      <c r="F59" s="214"/>
      <c r="G59" s="117">
        <v>6.7</v>
      </c>
      <c r="H59" s="423">
        <f>I59+J59+R59+P59+Q59</f>
        <v>198</v>
      </c>
      <c r="I59" s="279">
        <f t="shared" si="43"/>
        <v>30</v>
      </c>
      <c r="J59" s="149">
        <f t="shared" si="44"/>
        <v>168</v>
      </c>
      <c r="K59" s="279">
        <f t="shared" si="45"/>
        <v>48</v>
      </c>
      <c r="L59" s="261">
        <v>120</v>
      </c>
      <c r="M59" s="120"/>
      <c r="N59" s="248"/>
      <c r="O59" s="148"/>
      <c r="P59" s="248"/>
      <c r="Q59" s="147"/>
      <c r="R59" s="206"/>
      <c r="S59" s="171"/>
      <c r="T59" s="248"/>
      <c r="U59" s="148"/>
      <c r="V59" s="283"/>
      <c r="W59" s="261"/>
      <c r="X59" s="261"/>
      <c r="Y59" s="120"/>
      <c r="Z59" s="263"/>
      <c r="AA59" s="261"/>
      <c r="AB59" s="261">
        <v>16</v>
      </c>
      <c r="AC59" s="206">
        <v>88</v>
      </c>
      <c r="AD59" s="205">
        <v>6</v>
      </c>
      <c r="AE59" s="201">
        <v>36</v>
      </c>
      <c r="AF59" s="201">
        <v>8</v>
      </c>
      <c r="AG59" s="206">
        <v>44</v>
      </c>
    </row>
    <row r="60" spans="1:33" s="86" customFormat="1" ht="24" x14ac:dyDescent="0.2">
      <c r="A60" s="169" t="s">
        <v>268</v>
      </c>
      <c r="B60" s="222" t="s">
        <v>273</v>
      </c>
      <c r="C60" s="433"/>
      <c r="D60" s="212"/>
      <c r="E60" s="242" t="s">
        <v>244</v>
      </c>
      <c r="F60" s="214">
        <v>8</v>
      </c>
      <c r="G60" s="117">
        <v>6.7</v>
      </c>
      <c r="H60" s="423">
        <f t="shared" si="42"/>
        <v>196</v>
      </c>
      <c r="I60" s="279">
        <f t="shared" si="43"/>
        <v>32</v>
      </c>
      <c r="J60" s="437">
        <f t="shared" si="44"/>
        <v>164</v>
      </c>
      <c r="K60" s="279">
        <f t="shared" si="45"/>
        <v>14</v>
      </c>
      <c r="L60" s="261">
        <v>120</v>
      </c>
      <c r="M60" s="120">
        <v>30</v>
      </c>
      <c r="N60" s="248"/>
      <c r="O60" s="148"/>
      <c r="P60" s="248"/>
      <c r="Q60" s="147"/>
      <c r="R60" s="206"/>
      <c r="S60" s="171"/>
      <c r="T60" s="248"/>
      <c r="U60" s="148"/>
      <c r="V60" s="283"/>
      <c r="W60" s="261"/>
      <c r="X60" s="261"/>
      <c r="Y60" s="120"/>
      <c r="Z60" s="263"/>
      <c r="AA60" s="261"/>
      <c r="AB60" s="261">
        <v>18</v>
      </c>
      <c r="AC60" s="206">
        <v>88</v>
      </c>
      <c r="AD60" s="205">
        <v>6</v>
      </c>
      <c r="AE60" s="201">
        <v>40</v>
      </c>
      <c r="AF60" s="201">
        <v>8</v>
      </c>
      <c r="AG60" s="206">
        <v>36</v>
      </c>
    </row>
    <row r="61" spans="1:33" s="86" customFormat="1" ht="36" x14ac:dyDescent="0.2">
      <c r="A61" s="169" t="s">
        <v>269</v>
      </c>
      <c r="B61" s="222" t="s">
        <v>266</v>
      </c>
      <c r="C61" s="433"/>
      <c r="D61" s="212"/>
      <c r="E61" s="242">
        <v>8</v>
      </c>
      <c r="F61" s="214"/>
      <c r="G61" s="117">
        <v>7</v>
      </c>
      <c r="H61" s="423">
        <f t="shared" si="42"/>
        <v>100</v>
      </c>
      <c r="I61" s="279">
        <f t="shared" si="43"/>
        <v>18</v>
      </c>
      <c r="J61" s="149">
        <f t="shared" si="44"/>
        <v>82</v>
      </c>
      <c r="K61" s="279">
        <f t="shared" si="45"/>
        <v>22</v>
      </c>
      <c r="L61" s="261">
        <v>60</v>
      </c>
      <c r="M61" s="120"/>
      <c r="N61" s="248"/>
      <c r="O61" s="148"/>
      <c r="P61" s="248"/>
      <c r="Q61" s="147"/>
      <c r="R61" s="206"/>
      <c r="S61" s="171"/>
      <c r="T61" s="248"/>
      <c r="U61" s="148"/>
      <c r="V61" s="283"/>
      <c r="W61" s="261"/>
      <c r="X61" s="261"/>
      <c r="Y61" s="120"/>
      <c r="Z61" s="263"/>
      <c r="AA61" s="261"/>
      <c r="AB61" s="261"/>
      <c r="AC61" s="206"/>
      <c r="AD61" s="205">
        <v>8</v>
      </c>
      <c r="AE61" s="201">
        <v>38</v>
      </c>
      <c r="AF61" s="201">
        <v>10</v>
      </c>
      <c r="AG61" s="206">
        <v>44</v>
      </c>
    </row>
    <row r="62" spans="1:33" s="86" customFormat="1" ht="24" x14ac:dyDescent="0.2">
      <c r="A62" s="254" t="s">
        <v>270</v>
      </c>
      <c r="B62" s="255" t="s">
        <v>281</v>
      </c>
      <c r="C62" s="433"/>
      <c r="D62" s="212"/>
      <c r="E62" s="242">
        <v>8</v>
      </c>
      <c r="F62" s="214"/>
      <c r="G62" s="117"/>
      <c r="H62" s="423">
        <f t="shared" si="42"/>
        <v>88</v>
      </c>
      <c r="I62" s="279">
        <f t="shared" si="43"/>
        <v>14</v>
      </c>
      <c r="J62" s="149">
        <f t="shared" si="44"/>
        <v>74</v>
      </c>
      <c r="K62" s="279">
        <f t="shared" si="45"/>
        <v>44</v>
      </c>
      <c r="L62" s="201">
        <v>30</v>
      </c>
      <c r="M62" s="120"/>
      <c r="N62" s="248"/>
      <c r="O62" s="148"/>
      <c r="P62" s="248"/>
      <c r="Q62" s="147"/>
      <c r="R62" s="206"/>
      <c r="S62" s="171"/>
      <c r="T62" s="248"/>
      <c r="U62" s="148"/>
      <c r="V62" s="283"/>
      <c r="W62" s="261"/>
      <c r="X62" s="261"/>
      <c r="Y62" s="120"/>
      <c r="Z62" s="263"/>
      <c r="AA62" s="261"/>
      <c r="AB62" s="261"/>
      <c r="AC62" s="206"/>
      <c r="AD62" s="205">
        <v>4</v>
      </c>
      <c r="AE62" s="201">
        <v>24</v>
      </c>
      <c r="AF62" s="201">
        <v>10</v>
      </c>
      <c r="AG62" s="206">
        <v>50</v>
      </c>
    </row>
    <row r="63" spans="1:33" s="86" customFormat="1" ht="24" x14ac:dyDescent="0.2">
      <c r="A63" s="254" t="s">
        <v>271</v>
      </c>
      <c r="B63" s="255" t="s">
        <v>282</v>
      </c>
      <c r="C63" s="433"/>
      <c r="D63" s="212"/>
      <c r="E63" s="239">
        <v>6</v>
      </c>
      <c r="F63" s="214"/>
      <c r="G63" s="117"/>
      <c r="H63" s="423">
        <f>I63+J63+R63+P63+Q63</f>
        <v>32</v>
      </c>
      <c r="I63" s="279">
        <f t="shared" si="43"/>
        <v>0</v>
      </c>
      <c r="J63" s="149">
        <f t="shared" si="44"/>
        <v>32</v>
      </c>
      <c r="K63" s="279">
        <f t="shared" si="45"/>
        <v>22</v>
      </c>
      <c r="L63" s="201">
        <v>10</v>
      </c>
      <c r="M63" s="120"/>
      <c r="N63" s="248"/>
      <c r="O63" s="148"/>
      <c r="P63" s="248"/>
      <c r="Q63" s="147"/>
      <c r="R63" s="206"/>
      <c r="S63" s="171"/>
      <c r="T63" s="248"/>
      <c r="U63" s="148"/>
      <c r="V63" s="283"/>
      <c r="W63" s="261"/>
      <c r="X63" s="261"/>
      <c r="Y63" s="120"/>
      <c r="Z63" s="263"/>
      <c r="AA63" s="261"/>
      <c r="AB63" s="261"/>
      <c r="AC63" s="262">
        <v>32</v>
      </c>
      <c r="AD63" s="263"/>
      <c r="AE63" s="261"/>
      <c r="AF63" s="261"/>
      <c r="AG63" s="262"/>
    </row>
    <row r="64" spans="1:33" s="86" customFormat="1" ht="12" x14ac:dyDescent="0.2">
      <c r="A64" s="256" t="s">
        <v>272</v>
      </c>
      <c r="B64" s="255" t="s">
        <v>274</v>
      </c>
      <c r="C64" s="434"/>
      <c r="D64" s="218"/>
      <c r="E64" s="238">
        <v>5</v>
      </c>
      <c r="F64" s="201"/>
      <c r="G64" s="262"/>
      <c r="H64" s="423">
        <f t="shared" si="42"/>
        <v>56</v>
      </c>
      <c r="I64" s="279">
        <f t="shared" si="43"/>
        <v>8</v>
      </c>
      <c r="J64" s="149">
        <f t="shared" si="44"/>
        <v>48</v>
      </c>
      <c r="K64" s="279">
        <f t="shared" si="45"/>
        <v>28</v>
      </c>
      <c r="L64" s="201">
        <v>20</v>
      </c>
      <c r="M64" s="120"/>
      <c r="N64" s="263"/>
      <c r="O64" s="262"/>
      <c r="P64" s="263"/>
      <c r="Q64" s="261"/>
      <c r="R64" s="403"/>
      <c r="S64" s="171"/>
      <c r="T64" s="248"/>
      <c r="U64" s="148"/>
      <c r="V64" s="283"/>
      <c r="W64" s="261"/>
      <c r="X64" s="261"/>
      <c r="Y64" s="120"/>
      <c r="Z64" s="263">
        <v>8</v>
      </c>
      <c r="AA64" s="261">
        <v>48</v>
      </c>
      <c r="AB64" s="261"/>
      <c r="AC64" s="262"/>
      <c r="AD64" s="263"/>
      <c r="AE64" s="261"/>
      <c r="AF64" s="261"/>
      <c r="AG64" s="262"/>
    </row>
    <row r="65" spans="1:33" s="86" customFormat="1" ht="12" x14ac:dyDescent="0.2">
      <c r="A65" s="179" t="s">
        <v>101</v>
      </c>
      <c r="B65" s="223" t="s">
        <v>102</v>
      </c>
      <c r="C65" s="435"/>
      <c r="D65" s="215"/>
      <c r="E65" s="243" t="s">
        <v>244</v>
      </c>
      <c r="F65" s="216"/>
      <c r="G65" s="129"/>
      <c r="H65" s="130">
        <f>O65</f>
        <v>612</v>
      </c>
      <c r="I65" s="306"/>
      <c r="J65" s="84"/>
      <c r="K65" s="84"/>
      <c r="L65" s="84"/>
      <c r="M65" s="94"/>
      <c r="N65" s="128"/>
      <c r="O65" s="129">
        <f>W65+Y65+AA65+AC65+AE65+AG65</f>
        <v>612</v>
      </c>
      <c r="P65" s="128"/>
      <c r="Q65" s="84"/>
      <c r="R65" s="247"/>
      <c r="S65" s="97"/>
      <c r="T65" s="122"/>
      <c r="U65" s="123"/>
      <c r="V65" s="96"/>
      <c r="W65" s="84"/>
      <c r="X65" s="84"/>
      <c r="Y65" s="94"/>
      <c r="Z65" s="128"/>
      <c r="AA65" s="84"/>
      <c r="AB65" s="84"/>
      <c r="AC65" s="129">
        <v>288</v>
      </c>
      <c r="AD65" s="128"/>
      <c r="AE65" s="84">
        <v>288</v>
      </c>
      <c r="AF65" s="84"/>
      <c r="AG65" s="129">
        <v>36</v>
      </c>
    </row>
    <row r="66" spans="1:33" s="86" customFormat="1" ht="12.75" thickBot="1" x14ac:dyDescent="0.25">
      <c r="A66" s="179" t="s">
        <v>333</v>
      </c>
      <c r="B66" s="223" t="s">
        <v>293</v>
      </c>
      <c r="C66" s="404">
        <v>8</v>
      </c>
      <c r="D66" s="215"/>
      <c r="E66" s="219"/>
      <c r="F66" s="216"/>
      <c r="G66" s="129"/>
      <c r="H66" s="424">
        <f>I66+J66+R66+P66+Q66</f>
        <v>18</v>
      </c>
      <c r="I66" s="306"/>
      <c r="J66" s="84"/>
      <c r="K66" s="84"/>
      <c r="L66" s="84"/>
      <c r="M66" s="94"/>
      <c r="N66" s="128"/>
      <c r="O66" s="129"/>
      <c r="P66" s="404">
        <v>10</v>
      </c>
      <c r="Q66" s="243">
        <v>2</v>
      </c>
      <c r="R66" s="405">
        <v>6</v>
      </c>
      <c r="S66" s="97"/>
      <c r="T66" s="122"/>
      <c r="U66" s="123"/>
      <c r="V66" s="96"/>
      <c r="W66" s="84"/>
      <c r="X66" s="84"/>
      <c r="Y66" s="94"/>
      <c r="Z66" s="128"/>
      <c r="AA66" s="180"/>
      <c r="AB66" s="180"/>
      <c r="AC66" s="123"/>
      <c r="AD66" s="122"/>
      <c r="AE66" s="180"/>
      <c r="AF66" s="180"/>
      <c r="AG66" s="131"/>
    </row>
    <row r="67" spans="1:33" s="137" customFormat="1" ht="28.5" customHeight="1" thickBot="1" x14ac:dyDescent="0.25">
      <c r="A67" s="174" t="s">
        <v>103</v>
      </c>
      <c r="B67" s="221" t="s">
        <v>275</v>
      </c>
      <c r="C67" s="175">
        <v>1</v>
      </c>
      <c r="D67" s="159">
        <v>0</v>
      </c>
      <c r="E67" s="176">
        <v>2</v>
      </c>
      <c r="F67" s="103">
        <v>0</v>
      </c>
      <c r="G67" s="108">
        <v>0</v>
      </c>
      <c r="H67" s="102">
        <f>H68+H69+H70</f>
        <v>230</v>
      </c>
      <c r="I67" s="103">
        <f t="shared" ref="I67:AG67" si="46">I68+I69+I70</f>
        <v>26</v>
      </c>
      <c r="J67" s="103">
        <f t="shared" si="46"/>
        <v>114</v>
      </c>
      <c r="K67" s="103">
        <f t="shared" si="46"/>
        <v>54</v>
      </c>
      <c r="L67" s="103">
        <f t="shared" si="46"/>
        <v>60</v>
      </c>
      <c r="M67" s="104">
        <f t="shared" si="46"/>
        <v>0</v>
      </c>
      <c r="N67" s="106">
        <f t="shared" si="46"/>
        <v>72</v>
      </c>
      <c r="O67" s="108">
        <f t="shared" si="46"/>
        <v>0</v>
      </c>
      <c r="P67" s="106">
        <f t="shared" si="46"/>
        <v>10</v>
      </c>
      <c r="Q67" s="103">
        <f t="shared" si="46"/>
        <v>2</v>
      </c>
      <c r="R67" s="108">
        <f t="shared" si="46"/>
        <v>6</v>
      </c>
      <c r="S67" s="105">
        <f t="shared" si="46"/>
        <v>0</v>
      </c>
      <c r="T67" s="106">
        <f t="shared" si="46"/>
        <v>0</v>
      </c>
      <c r="U67" s="108">
        <f t="shared" si="46"/>
        <v>0</v>
      </c>
      <c r="V67" s="102">
        <f t="shared" si="46"/>
        <v>0</v>
      </c>
      <c r="W67" s="103">
        <f t="shared" si="46"/>
        <v>0</v>
      </c>
      <c r="X67" s="103">
        <f t="shared" si="46"/>
        <v>0</v>
      </c>
      <c r="Y67" s="104">
        <f t="shared" si="46"/>
        <v>0</v>
      </c>
      <c r="Z67" s="106">
        <f t="shared" si="46"/>
        <v>26</v>
      </c>
      <c r="AA67" s="103">
        <f t="shared" si="46"/>
        <v>186</v>
      </c>
      <c r="AB67" s="103">
        <f t="shared" si="46"/>
        <v>0</v>
      </c>
      <c r="AC67" s="108">
        <f t="shared" si="46"/>
        <v>0</v>
      </c>
      <c r="AD67" s="106">
        <f t="shared" si="46"/>
        <v>0</v>
      </c>
      <c r="AE67" s="103">
        <f t="shared" si="46"/>
        <v>0</v>
      </c>
      <c r="AF67" s="103">
        <f t="shared" si="46"/>
        <v>0</v>
      </c>
      <c r="AG67" s="108">
        <f t="shared" si="46"/>
        <v>0</v>
      </c>
    </row>
    <row r="68" spans="1:33" s="86" customFormat="1" ht="24" x14ac:dyDescent="0.2">
      <c r="A68" s="169" t="s">
        <v>104</v>
      </c>
      <c r="B68" s="222" t="s">
        <v>276</v>
      </c>
      <c r="C68" s="211"/>
      <c r="D68" s="212"/>
      <c r="E68" s="237">
        <v>5</v>
      </c>
      <c r="F68" s="177"/>
      <c r="G68" s="142"/>
      <c r="H68" s="422">
        <f t="shared" ref="H68" si="47">I68+J68+R68+P68+Q68</f>
        <v>140</v>
      </c>
      <c r="I68" s="300">
        <f>V68+X68+Z68+AB68+AD68+AF68</f>
        <v>26</v>
      </c>
      <c r="J68" s="140">
        <f>W68+Y68+AA68+AC68+AE68+AG68</f>
        <v>114</v>
      </c>
      <c r="K68" s="300">
        <f>J68-L68-M68</f>
        <v>54</v>
      </c>
      <c r="L68" s="161">
        <v>60</v>
      </c>
      <c r="M68" s="114"/>
      <c r="N68" s="116"/>
      <c r="O68" s="117"/>
      <c r="P68" s="116"/>
      <c r="Q68" s="161"/>
      <c r="R68" s="117"/>
      <c r="S68" s="162"/>
      <c r="T68" s="301"/>
      <c r="U68" s="142"/>
      <c r="V68" s="302"/>
      <c r="W68" s="161"/>
      <c r="X68" s="161"/>
      <c r="Y68" s="114"/>
      <c r="Z68" s="116">
        <v>26</v>
      </c>
      <c r="AA68" s="161">
        <v>114</v>
      </c>
      <c r="AB68" s="161"/>
      <c r="AC68" s="117"/>
      <c r="AD68" s="116"/>
      <c r="AE68" s="161"/>
      <c r="AF68" s="161"/>
      <c r="AG68" s="118"/>
    </row>
    <row r="69" spans="1:33" s="86" customFormat="1" ht="12" x14ac:dyDescent="0.2">
      <c r="A69" s="170" t="s">
        <v>332</v>
      </c>
      <c r="B69" s="349" t="s">
        <v>8</v>
      </c>
      <c r="C69" s="224"/>
      <c r="D69" s="218"/>
      <c r="E69" s="238">
        <v>5</v>
      </c>
      <c r="F69" s="147"/>
      <c r="G69" s="148"/>
      <c r="H69" s="119">
        <f>N69</f>
        <v>72</v>
      </c>
      <c r="I69" s="281"/>
      <c r="J69" s="261"/>
      <c r="K69" s="261"/>
      <c r="L69" s="261"/>
      <c r="M69" s="120"/>
      <c r="N69" s="263">
        <f>W69+Y69+AA69+AC69+AE69+AG69</f>
        <v>72</v>
      </c>
      <c r="O69" s="262"/>
      <c r="P69" s="263"/>
      <c r="Q69" s="261"/>
      <c r="R69" s="262"/>
      <c r="S69" s="171"/>
      <c r="T69" s="248"/>
      <c r="U69" s="148"/>
      <c r="V69" s="283"/>
      <c r="W69" s="261"/>
      <c r="X69" s="261"/>
      <c r="Y69" s="120"/>
      <c r="Z69" s="263"/>
      <c r="AA69" s="261">
        <v>72</v>
      </c>
      <c r="AB69" s="261"/>
      <c r="AC69" s="262"/>
      <c r="AD69" s="263"/>
      <c r="AE69" s="261"/>
      <c r="AF69" s="261"/>
      <c r="AG69" s="121"/>
    </row>
    <row r="70" spans="1:33" s="86" customFormat="1" ht="12.75" thickBot="1" x14ac:dyDescent="0.25">
      <c r="A70" s="179" t="s">
        <v>290</v>
      </c>
      <c r="B70" s="223" t="s">
        <v>289</v>
      </c>
      <c r="C70" s="406">
        <v>5</v>
      </c>
      <c r="D70" s="215"/>
      <c r="E70" s="219"/>
      <c r="F70" s="180"/>
      <c r="G70" s="123"/>
      <c r="H70" s="424">
        <f>I70+J70+R70+P70+Q70</f>
        <v>18</v>
      </c>
      <c r="I70" s="306"/>
      <c r="J70" s="84"/>
      <c r="K70" s="84"/>
      <c r="L70" s="84"/>
      <c r="M70" s="94"/>
      <c r="N70" s="128"/>
      <c r="O70" s="129"/>
      <c r="P70" s="406">
        <v>10</v>
      </c>
      <c r="Q70" s="375">
        <v>2</v>
      </c>
      <c r="R70" s="407">
        <v>6</v>
      </c>
      <c r="S70" s="97"/>
      <c r="T70" s="122"/>
      <c r="U70" s="123"/>
      <c r="V70" s="96"/>
      <c r="W70" s="84"/>
      <c r="X70" s="84"/>
      <c r="Y70" s="94"/>
      <c r="Z70" s="186"/>
      <c r="AA70" s="98"/>
      <c r="AB70" s="98"/>
      <c r="AC70" s="100"/>
      <c r="AD70" s="186"/>
      <c r="AE70" s="98"/>
      <c r="AF70" s="98"/>
      <c r="AG70" s="377"/>
    </row>
    <row r="71" spans="1:33" s="137" customFormat="1" ht="33" customHeight="1" thickBot="1" x14ac:dyDescent="0.25">
      <c r="A71" s="168" t="s">
        <v>105</v>
      </c>
      <c r="B71" s="348" t="s">
        <v>277</v>
      </c>
      <c r="C71" s="225">
        <v>1</v>
      </c>
      <c r="D71" s="226">
        <v>0</v>
      </c>
      <c r="E71" s="227">
        <v>1</v>
      </c>
      <c r="F71" s="103">
        <v>1</v>
      </c>
      <c r="G71" s="108">
        <v>1</v>
      </c>
      <c r="H71" s="102">
        <f t="shared" ref="H71:S71" si="48">H72+H73+H74</f>
        <v>222</v>
      </c>
      <c r="I71" s="103">
        <f t="shared" si="48"/>
        <v>30</v>
      </c>
      <c r="J71" s="103">
        <f t="shared" si="48"/>
        <v>138</v>
      </c>
      <c r="K71" s="103">
        <f t="shared" si="48"/>
        <v>48</v>
      </c>
      <c r="L71" s="103">
        <f t="shared" si="48"/>
        <v>80</v>
      </c>
      <c r="M71" s="104">
        <f t="shared" si="48"/>
        <v>10</v>
      </c>
      <c r="N71" s="106">
        <f t="shared" si="48"/>
        <v>0</v>
      </c>
      <c r="O71" s="108">
        <f t="shared" si="48"/>
        <v>36</v>
      </c>
      <c r="P71" s="106">
        <f t="shared" si="48"/>
        <v>10</v>
      </c>
      <c r="Q71" s="103">
        <f t="shared" si="48"/>
        <v>2</v>
      </c>
      <c r="R71" s="108">
        <f t="shared" si="48"/>
        <v>6</v>
      </c>
      <c r="S71" s="105">
        <f t="shared" si="48"/>
        <v>0</v>
      </c>
      <c r="T71" s="106">
        <f>T72+T73+T74</f>
        <v>0</v>
      </c>
      <c r="U71" s="108">
        <f t="shared" ref="U71:AG71" si="49">U72+U73+U74</f>
        <v>0</v>
      </c>
      <c r="V71" s="102">
        <f t="shared" si="49"/>
        <v>0</v>
      </c>
      <c r="W71" s="103">
        <f t="shared" si="49"/>
        <v>0</v>
      </c>
      <c r="X71" s="103">
        <f t="shared" si="49"/>
        <v>0</v>
      </c>
      <c r="Y71" s="104">
        <f t="shared" si="49"/>
        <v>0</v>
      </c>
      <c r="Z71" s="106">
        <f t="shared" si="49"/>
        <v>0</v>
      </c>
      <c r="AA71" s="103">
        <f t="shared" si="49"/>
        <v>0</v>
      </c>
      <c r="AB71" s="103">
        <f t="shared" si="49"/>
        <v>0</v>
      </c>
      <c r="AC71" s="108">
        <f t="shared" si="49"/>
        <v>0</v>
      </c>
      <c r="AD71" s="106">
        <f t="shared" si="49"/>
        <v>16</v>
      </c>
      <c r="AE71" s="103">
        <f t="shared" si="49"/>
        <v>74</v>
      </c>
      <c r="AF71" s="103">
        <f t="shared" si="49"/>
        <v>14</v>
      </c>
      <c r="AG71" s="108">
        <f t="shared" si="49"/>
        <v>100</v>
      </c>
    </row>
    <row r="72" spans="1:33" s="127" customFormat="1" ht="24" x14ac:dyDescent="0.2">
      <c r="A72" s="169" t="s">
        <v>106</v>
      </c>
      <c r="B72" s="222" t="s">
        <v>278</v>
      </c>
      <c r="C72" s="433"/>
      <c r="D72" s="212"/>
      <c r="E72" s="242">
        <v>8</v>
      </c>
      <c r="F72" s="161">
        <v>8</v>
      </c>
      <c r="G72" s="117">
        <v>7</v>
      </c>
      <c r="H72" s="422">
        <f t="shared" ref="H72" si="50">I72+J72+R72+P72+Q72</f>
        <v>168</v>
      </c>
      <c r="I72" s="300">
        <f>V72+X72+Z72+AB72+AD72+AF72</f>
        <v>30</v>
      </c>
      <c r="J72" s="140">
        <f>W72+Y72+AA72+AC72+AE72+AG72</f>
        <v>138</v>
      </c>
      <c r="K72" s="300">
        <f>J72-L72-M72</f>
        <v>48</v>
      </c>
      <c r="L72" s="161">
        <v>80</v>
      </c>
      <c r="M72" s="114">
        <v>10</v>
      </c>
      <c r="N72" s="116"/>
      <c r="O72" s="117"/>
      <c r="P72" s="116"/>
      <c r="Q72" s="161"/>
      <c r="R72" s="408"/>
      <c r="S72" s="162"/>
      <c r="T72" s="301"/>
      <c r="U72" s="142"/>
      <c r="V72" s="302"/>
      <c r="W72" s="161"/>
      <c r="X72" s="161"/>
      <c r="Y72" s="114"/>
      <c r="Z72" s="116"/>
      <c r="AA72" s="161"/>
      <c r="AB72" s="161"/>
      <c r="AC72" s="117"/>
      <c r="AD72" s="116">
        <v>16</v>
      </c>
      <c r="AE72" s="161">
        <v>74</v>
      </c>
      <c r="AF72" s="161">
        <v>14</v>
      </c>
      <c r="AG72" s="117">
        <v>64</v>
      </c>
    </row>
    <row r="73" spans="1:33" s="86" customFormat="1" ht="12" x14ac:dyDescent="0.2">
      <c r="A73" s="170" t="s">
        <v>107</v>
      </c>
      <c r="B73" s="349" t="s">
        <v>102</v>
      </c>
      <c r="C73" s="224"/>
      <c r="D73" s="218"/>
      <c r="E73" s="217" t="s">
        <v>244</v>
      </c>
      <c r="F73" s="147"/>
      <c r="G73" s="148"/>
      <c r="H73" s="119">
        <f>O73</f>
        <v>36</v>
      </c>
      <c r="I73" s="281"/>
      <c r="J73" s="261"/>
      <c r="K73" s="261"/>
      <c r="L73" s="261"/>
      <c r="M73" s="120"/>
      <c r="N73" s="263"/>
      <c r="O73" s="262">
        <f>W73+Y73+AA73+AC73+AE73+AG73</f>
        <v>36</v>
      </c>
      <c r="P73" s="263"/>
      <c r="Q73" s="261"/>
      <c r="R73" s="262"/>
      <c r="S73" s="171"/>
      <c r="T73" s="248"/>
      <c r="U73" s="148"/>
      <c r="V73" s="283"/>
      <c r="W73" s="261"/>
      <c r="X73" s="261"/>
      <c r="Y73" s="120"/>
      <c r="Z73" s="263"/>
      <c r="AA73" s="261"/>
      <c r="AB73" s="261"/>
      <c r="AC73" s="262"/>
      <c r="AD73" s="263"/>
      <c r="AE73" s="261"/>
      <c r="AF73" s="261"/>
      <c r="AG73" s="121">
        <v>36</v>
      </c>
    </row>
    <row r="74" spans="1:33" s="86" customFormat="1" ht="12.75" thickBot="1" x14ac:dyDescent="0.25">
      <c r="A74" s="179" t="s">
        <v>291</v>
      </c>
      <c r="B74" s="223" t="s">
        <v>289</v>
      </c>
      <c r="C74" s="436">
        <v>8</v>
      </c>
      <c r="D74" s="215"/>
      <c r="E74" s="219"/>
      <c r="F74" s="180"/>
      <c r="G74" s="123"/>
      <c r="H74" s="424">
        <f>I74+J74+R74+P74+Q74</f>
        <v>18</v>
      </c>
      <c r="I74" s="306"/>
      <c r="J74" s="84"/>
      <c r="K74" s="84"/>
      <c r="L74" s="84"/>
      <c r="M74" s="94"/>
      <c r="N74" s="128"/>
      <c r="O74" s="129"/>
      <c r="P74" s="404">
        <v>10</v>
      </c>
      <c r="Q74" s="243">
        <v>2</v>
      </c>
      <c r="R74" s="405">
        <v>6</v>
      </c>
      <c r="S74" s="97"/>
      <c r="T74" s="122"/>
      <c r="U74" s="123"/>
      <c r="V74" s="96"/>
      <c r="W74" s="84"/>
      <c r="X74" s="84"/>
      <c r="Y74" s="94"/>
      <c r="Z74" s="128"/>
      <c r="AA74" s="84"/>
      <c r="AB74" s="84"/>
      <c r="AC74" s="129"/>
      <c r="AD74" s="128"/>
      <c r="AE74" s="84"/>
      <c r="AF74" s="84"/>
      <c r="AG74" s="131"/>
    </row>
    <row r="75" spans="1:33" s="137" customFormat="1" ht="40.5" customHeight="1" thickBot="1" x14ac:dyDescent="0.25">
      <c r="A75" s="174" t="s">
        <v>108</v>
      </c>
      <c r="B75" s="221" t="s">
        <v>331</v>
      </c>
      <c r="C75" s="225">
        <v>1</v>
      </c>
      <c r="D75" s="226">
        <v>0</v>
      </c>
      <c r="E75" s="227">
        <v>1</v>
      </c>
      <c r="F75" s="103">
        <v>0</v>
      </c>
      <c r="G75" s="108">
        <v>0</v>
      </c>
      <c r="H75" s="102">
        <f>H76+H77</f>
        <v>225</v>
      </c>
      <c r="I75" s="103">
        <f t="shared" ref="I75:AG75" si="51">I76+I77</f>
        <v>0</v>
      </c>
      <c r="J75" s="103">
        <f t="shared" si="51"/>
        <v>0</v>
      </c>
      <c r="K75" s="103">
        <f t="shared" si="51"/>
        <v>0</v>
      </c>
      <c r="L75" s="103">
        <f t="shared" si="51"/>
        <v>0</v>
      </c>
      <c r="M75" s="104">
        <f t="shared" si="51"/>
        <v>0</v>
      </c>
      <c r="N75" s="106">
        <f t="shared" si="51"/>
        <v>216</v>
      </c>
      <c r="O75" s="108">
        <f t="shared" si="51"/>
        <v>0</v>
      </c>
      <c r="P75" s="106">
        <f t="shared" si="51"/>
        <v>1</v>
      </c>
      <c r="Q75" s="103">
        <f t="shared" si="51"/>
        <v>2</v>
      </c>
      <c r="R75" s="108">
        <f t="shared" si="51"/>
        <v>6</v>
      </c>
      <c r="S75" s="105">
        <f t="shared" si="51"/>
        <v>0</v>
      </c>
      <c r="T75" s="106">
        <f t="shared" si="51"/>
        <v>0</v>
      </c>
      <c r="U75" s="108">
        <f t="shared" si="51"/>
        <v>0</v>
      </c>
      <c r="V75" s="102">
        <f t="shared" si="51"/>
        <v>0</v>
      </c>
      <c r="W75" s="103">
        <f t="shared" si="51"/>
        <v>0</v>
      </c>
      <c r="X75" s="103">
        <f t="shared" si="51"/>
        <v>0</v>
      </c>
      <c r="Y75" s="104">
        <f t="shared" si="51"/>
        <v>216</v>
      </c>
      <c r="Z75" s="106">
        <f t="shared" si="51"/>
        <v>0</v>
      </c>
      <c r="AA75" s="103">
        <f t="shared" si="51"/>
        <v>0</v>
      </c>
      <c r="AB75" s="103">
        <f t="shared" si="51"/>
        <v>0</v>
      </c>
      <c r="AC75" s="108">
        <f t="shared" si="51"/>
        <v>0</v>
      </c>
      <c r="AD75" s="106">
        <f t="shared" si="51"/>
        <v>0</v>
      </c>
      <c r="AE75" s="103">
        <f t="shared" si="51"/>
        <v>0</v>
      </c>
      <c r="AF75" s="103">
        <f t="shared" si="51"/>
        <v>0</v>
      </c>
      <c r="AG75" s="108">
        <f t="shared" si="51"/>
        <v>0</v>
      </c>
    </row>
    <row r="76" spans="1:33" s="127" customFormat="1" ht="12" customHeight="1" x14ac:dyDescent="0.2">
      <c r="A76" s="169" t="s">
        <v>279</v>
      </c>
      <c r="B76" s="222" t="s">
        <v>100</v>
      </c>
      <c r="C76" s="211"/>
      <c r="D76" s="212"/>
      <c r="E76" s="376">
        <v>4</v>
      </c>
      <c r="F76" s="214"/>
      <c r="G76" s="142"/>
      <c r="H76" s="113">
        <f>N76</f>
        <v>216</v>
      </c>
      <c r="I76" s="303"/>
      <c r="J76" s="161"/>
      <c r="K76" s="161"/>
      <c r="L76" s="161"/>
      <c r="M76" s="114"/>
      <c r="N76" s="116">
        <f>W76+Y76+AA76+AC76+AE76+AG76</f>
        <v>216</v>
      </c>
      <c r="O76" s="117"/>
      <c r="P76" s="116"/>
      <c r="Q76" s="161"/>
      <c r="R76" s="117"/>
      <c r="S76" s="162"/>
      <c r="T76" s="301"/>
      <c r="U76" s="142"/>
      <c r="V76" s="302"/>
      <c r="W76" s="161"/>
      <c r="X76" s="161"/>
      <c r="Y76" s="114">
        <v>216</v>
      </c>
      <c r="Z76" s="116"/>
      <c r="AA76" s="161"/>
      <c r="AB76" s="161"/>
      <c r="AC76" s="117"/>
      <c r="AD76" s="116"/>
      <c r="AE76" s="161"/>
      <c r="AF76" s="161"/>
      <c r="AG76" s="118"/>
    </row>
    <row r="77" spans="1:33" s="127" customFormat="1" ht="12.75" thickBot="1" x14ac:dyDescent="0.25">
      <c r="A77" s="179" t="s">
        <v>292</v>
      </c>
      <c r="B77" s="223" t="s">
        <v>293</v>
      </c>
      <c r="C77" s="411">
        <v>4</v>
      </c>
      <c r="D77" s="215"/>
      <c r="E77" s="409"/>
      <c r="F77" s="216"/>
      <c r="G77" s="123"/>
      <c r="H77" s="424">
        <f>I77+J77+R77+P77+Q77</f>
        <v>9</v>
      </c>
      <c r="I77" s="410"/>
      <c r="J77" s="84"/>
      <c r="K77" s="84"/>
      <c r="L77" s="84"/>
      <c r="M77" s="94"/>
      <c r="N77" s="128"/>
      <c r="O77" s="129"/>
      <c r="P77" s="411">
        <v>1</v>
      </c>
      <c r="Q77" s="360">
        <v>2</v>
      </c>
      <c r="R77" s="412">
        <v>6</v>
      </c>
      <c r="S77" s="97"/>
      <c r="T77" s="122"/>
      <c r="U77" s="123"/>
      <c r="V77" s="96"/>
      <c r="W77" s="84"/>
      <c r="X77" s="84"/>
      <c r="Y77" s="94"/>
      <c r="Z77" s="128"/>
      <c r="AA77" s="84"/>
      <c r="AB77" s="84"/>
      <c r="AC77" s="129"/>
      <c r="AD77" s="128"/>
      <c r="AE77" s="84"/>
      <c r="AF77" s="84"/>
      <c r="AG77" s="131"/>
    </row>
    <row r="78" spans="1:33" s="137" customFormat="1" ht="29.25" customHeight="1" thickBot="1" x14ac:dyDescent="0.25">
      <c r="A78" s="315" t="s">
        <v>66</v>
      </c>
      <c r="B78" s="350" t="s">
        <v>12</v>
      </c>
      <c r="C78" s="225"/>
      <c r="D78" s="228"/>
      <c r="E78" s="244">
        <v>8</v>
      </c>
      <c r="F78" s="176"/>
      <c r="G78" s="181"/>
      <c r="H78" s="102">
        <v>144</v>
      </c>
      <c r="I78" s="316"/>
      <c r="J78" s="103">
        <v>144</v>
      </c>
      <c r="K78" s="103"/>
      <c r="L78" s="103"/>
      <c r="M78" s="182"/>
      <c r="N78" s="413"/>
      <c r="O78" s="108">
        <v>144</v>
      </c>
      <c r="P78" s="106"/>
      <c r="Q78" s="103"/>
      <c r="R78" s="183"/>
      <c r="S78" s="414"/>
      <c r="T78" s="317"/>
      <c r="U78" s="184"/>
      <c r="V78" s="318"/>
      <c r="W78" s="314"/>
      <c r="X78" s="314"/>
      <c r="Y78" s="133"/>
      <c r="Z78" s="132"/>
      <c r="AA78" s="103"/>
      <c r="AB78" s="103"/>
      <c r="AC78" s="108"/>
      <c r="AD78" s="106"/>
      <c r="AE78" s="103"/>
      <c r="AF78" s="103"/>
      <c r="AG78" s="108">
        <v>144</v>
      </c>
    </row>
    <row r="79" spans="1:33" s="137" customFormat="1" ht="24.75" thickBot="1" x14ac:dyDescent="0.25">
      <c r="A79" s="174" t="s">
        <v>67</v>
      </c>
      <c r="B79" s="221" t="s">
        <v>324</v>
      </c>
      <c r="C79" s="175"/>
      <c r="D79" s="176"/>
      <c r="E79" s="176"/>
      <c r="F79" s="176"/>
      <c r="G79" s="181"/>
      <c r="H79" s="102">
        <v>216</v>
      </c>
      <c r="I79" s="316"/>
      <c r="J79" s="103">
        <v>216</v>
      </c>
      <c r="K79" s="103"/>
      <c r="L79" s="103"/>
      <c r="M79" s="182"/>
      <c r="N79" s="413"/>
      <c r="O79" s="108"/>
      <c r="P79" s="106"/>
      <c r="Q79" s="103"/>
      <c r="R79" s="183"/>
      <c r="S79" s="414">
        <v>216</v>
      </c>
      <c r="T79" s="413"/>
      <c r="U79" s="183"/>
      <c r="V79" s="415"/>
      <c r="W79" s="103"/>
      <c r="X79" s="103"/>
      <c r="Y79" s="104"/>
      <c r="Z79" s="106"/>
      <c r="AA79" s="103"/>
      <c r="AB79" s="103"/>
      <c r="AC79" s="108"/>
      <c r="AD79" s="106"/>
      <c r="AE79" s="103"/>
      <c r="AF79" s="103"/>
      <c r="AG79" s="108">
        <v>216</v>
      </c>
    </row>
    <row r="80" spans="1:33" s="86" customFormat="1" ht="23.25" customHeight="1" x14ac:dyDescent="0.2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4"/>
      <c r="N80" s="622" t="s">
        <v>68</v>
      </c>
      <c r="O80" s="623"/>
      <c r="P80" s="623"/>
      <c r="Q80" s="623"/>
      <c r="R80" s="623"/>
      <c r="S80" s="624"/>
      <c r="T80" s="311">
        <f>T9</f>
        <v>612</v>
      </c>
      <c r="U80" s="312">
        <f>U9</f>
        <v>792</v>
      </c>
      <c r="V80" s="313"/>
      <c r="W80" s="309">
        <f>W9</f>
        <v>494</v>
      </c>
      <c r="X80" s="309"/>
      <c r="Y80" s="310">
        <f>Y9</f>
        <v>526</v>
      </c>
      <c r="Z80" s="311"/>
      <c r="AA80" s="309">
        <f>AA9</f>
        <v>422</v>
      </c>
      <c r="AB80" s="309"/>
      <c r="AC80" s="312">
        <f>AC9</f>
        <v>504</v>
      </c>
      <c r="AD80" s="311"/>
      <c r="AE80" s="309">
        <f>AE9</f>
        <v>282</v>
      </c>
      <c r="AF80" s="309"/>
      <c r="AG80" s="312">
        <f>AG9</f>
        <v>342</v>
      </c>
    </row>
    <row r="81" spans="1:33" s="86" customFormat="1" ht="24" customHeight="1" x14ac:dyDescent="0.2">
      <c r="A81" s="615"/>
      <c r="B81" s="615"/>
      <c r="C81" s="615"/>
      <c r="D81" s="615"/>
      <c r="E81" s="615"/>
      <c r="F81" s="615"/>
      <c r="G81" s="615"/>
      <c r="H81" s="615"/>
      <c r="I81" s="615"/>
      <c r="J81" s="615"/>
      <c r="K81" s="615"/>
      <c r="L81" s="615"/>
      <c r="M81" s="616"/>
      <c r="N81" s="609" t="s">
        <v>69</v>
      </c>
      <c r="O81" s="597"/>
      <c r="P81" s="597"/>
      <c r="Q81" s="597"/>
      <c r="R81" s="597"/>
      <c r="S81" s="610"/>
      <c r="T81" s="263">
        <v>0</v>
      </c>
      <c r="U81" s="148">
        <v>72</v>
      </c>
      <c r="V81" s="283"/>
      <c r="W81" s="261">
        <f>R39+R44+P39+Q39+P44+Q44</f>
        <v>36</v>
      </c>
      <c r="X81" s="261"/>
      <c r="Y81" s="258">
        <f>R41+R42+R77+P41+Q41+P42+Q42+P57+Q57+R57+P77+Q77</f>
        <v>36</v>
      </c>
      <c r="Z81" s="91"/>
      <c r="AA81" s="261">
        <f>P46+Q46+R46+P70+Q70+R70</f>
        <v>36</v>
      </c>
      <c r="AB81" s="261"/>
      <c r="AC81" s="93">
        <f>P45+Q45+R45+P58+Q58+R58</f>
        <v>36</v>
      </c>
      <c r="AD81" s="91"/>
      <c r="AE81" s="147">
        <v>0</v>
      </c>
      <c r="AF81" s="147"/>
      <c r="AG81" s="93">
        <f>R66+R74+P66+Q66+P74+Q74</f>
        <v>36</v>
      </c>
    </row>
    <row r="82" spans="1:33" s="86" customFormat="1" ht="12" x14ac:dyDescent="0.2">
      <c r="A82" s="615"/>
      <c r="B82" s="615"/>
      <c r="C82" s="615"/>
      <c r="D82" s="615"/>
      <c r="E82" s="615"/>
      <c r="F82" s="615"/>
      <c r="G82" s="615"/>
      <c r="H82" s="615"/>
      <c r="I82" s="615"/>
      <c r="J82" s="615"/>
      <c r="K82" s="615"/>
      <c r="L82" s="615"/>
      <c r="M82" s="616"/>
      <c r="N82" s="609" t="s">
        <v>70</v>
      </c>
      <c r="O82" s="597"/>
      <c r="P82" s="597"/>
      <c r="Q82" s="597"/>
      <c r="R82" s="597"/>
      <c r="S82" s="610"/>
      <c r="T82" s="263">
        <v>0</v>
      </c>
      <c r="U82" s="262">
        <v>0</v>
      </c>
      <c r="V82" s="119"/>
      <c r="W82" s="147">
        <f>W69+W76</f>
        <v>0</v>
      </c>
      <c r="X82" s="147"/>
      <c r="Y82" s="150">
        <f>Y69+Y76</f>
        <v>216</v>
      </c>
      <c r="Z82" s="248"/>
      <c r="AA82" s="147">
        <f t="shared" ref="AA82:AG82" si="52">AA69+AA76</f>
        <v>72</v>
      </c>
      <c r="AB82" s="147"/>
      <c r="AC82" s="148">
        <f t="shared" si="52"/>
        <v>0</v>
      </c>
      <c r="AD82" s="248"/>
      <c r="AE82" s="147">
        <f t="shared" si="52"/>
        <v>0</v>
      </c>
      <c r="AF82" s="147"/>
      <c r="AG82" s="148">
        <f t="shared" si="52"/>
        <v>0</v>
      </c>
    </row>
    <row r="83" spans="1:33" s="86" customFormat="1" ht="37.5" customHeight="1" x14ac:dyDescent="0.2">
      <c r="A83" s="615"/>
      <c r="B83" s="615"/>
      <c r="C83" s="615"/>
      <c r="D83" s="615"/>
      <c r="E83" s="615"/>
      <c r="F83" s="615"/>
      <c r="G83" s="615"/>
      <c r="H83" s="615"/>
      <c r="I83" s="615"/>
      <c r="J83" s="615"/>
      <c r="K83" s="615"/>
      <c r="L83" s="615"/>
      <c r="M83" s="616"/>
      <c r="N83" s="609" t="s">
        <v>203</v>
      </c>
      <c r="O83" s="597"/>
      <c r="P83" s="597"/>
      <c r="Q83" s="597"/>
      <c r="R83" s="597"/>
      <c r="S83" s="610"/>
      <c r="T83" s="263">
        <v>0</v>
      </c>
      <c r="U83" s="262">
        <v>0</v>
      </c>
      <c r="V83" s="119"/>
      <c r="W83" s="147">
        <f>W65+W73</f>
        <v>0</v>
      </c>
      <c r="X83" s="147"/>
      <c r="Y83" s="150">
        <f t="shared" ref="Y83:AG83" si="53">Y65+Y73</f>
        <v>0</v>
      </c>
      <c r="Z83" s="248"/>
      <c r="AA83" s="147">
        <f t="shared" si="53"/>
        <v>0</v>
      </c>
      <c r="AB83" s="147"/>
      <c r="AC83" s="148">
        <f t="shared" si="53"/>
        <v>288</v>
      </c>
      <c r="AD83" s="248"/>
      <c r="AE83" s="147">
        <f t="shared" si="53"/>
        <v>288</v>
      </c>
      <c r="AF83" s="147"/>
      <c r="AG83" s="148">
        <f t="shared" si="53"/>
        <v>72</v>
      </c>
    </row>
    <row r="84" spans="1:33" s="86" customFormat="1" ht="32.25" customHeight="1" x14ac:dyDescent="0.2">
      <c r="A84" s="615"/>
      <c r="B84" s="615"/>
      <c r="C84" s="615"/>
      <c r="D84" s="615"/>
      <c r="E84" s="615"/>
      <c r="F84" s="615"/>
      <c r="G84" s="615"/>
      <c r="H84" s="615"/>
      <c r="I84" s="615"/>
      <c r="J84" s="615"/>
      <c r="K84" s="615"/>
      <c r="L84" s="615"/>
      <c r="M84" s="616"/>
      <c r="N84" s="609" t="s">
        <v>204</v>
      </c>
      <c r="O84" s="597"/>
      <c r="P84" s="597"/>
      <c r="Q84" s="597"/>
      <c r="R84" s="597"/>
      <c r="S84" s="610"/>
      <c r="T84" s="263">
        <v>0</v>
      </c>
      <c r="U84" s="262">
        <v>0</v>
      </c>
      <c r="V84" s="119"/>
      <c r="W84" s="261">
        <v>0</v>
      </c>
      <c r="X84" s="261"/>
      <c r="Y84" s="120">
        <v>0</v>
      </c>
      <c r="Z84" s="263"/>
      <c r="AA84" s="261">
        <v>0</v>
      </c>
      <c r="AB84" s="261"/>
      <c r="AC84" s="262">
        <v>0</v>
      </c>
      <c r="AD84" s="263"/>
      <c r="AE84" s="261">
        <v>0</v>
      </c>
      <c r="AF84" s="261"/>
      <c r="AG84" s="262">
        <f>AG78</f>
        <v>144</v>
      </c>
    </row>
    <row r="85" spans="1:33" s="86" customFormat="1" ht="12" x14ac:dyDescent="0.2">
      <c r="A85" s="615"/>
      <c r="B85" s="615"/>
      <c r="C85" s="615"/>
      <c r="D85" s="615"/>
      <c r="E85" s="615"/>
      <c r="F85" s="615"/>
      <c r="G85" s="615"/>
      <c r="H85" s="615"/>
      <c r="I85" s="615"/>
      <c r="J85" s="615"/>
      <c r="K85" s="615"/>
      <c r="L85" s="615"/>
      <c r="M85" s="616"/>
      <c r="N85" s="609" t="s">
        <v>71</v>
      </c>
      <c r="O85" s="597"/>
      <c r="P85" s="597"/>
      <c r="Q85" s="597"/>
      <c r="R85" s="597"/>
      <c r="S85" s="610"/>
      <c r="T85" s="263">
        <v>0</v>
      </c>
      <c r="U85" s="262">
        <v>4</v>
      </c>
      <c r="V85" s="119"/>
      <c r="W85" s="234">
        <v>2</v>
      </c>
      <c r="X85" s="234"/>
      <c r="Y85" s="292">
        <v>4</v>
      </c>
      <c r="Z85" s="293"/>
      <c r="AA85" s="238">
        <v>2</v>
      </c>
      <c r="AB85" s="238"/>
      <c r="AC85" s="294">
        <v>2</v>
      </c>
      <c r="AD85" s="297"/>
      <c r="AE85" s="201">
        <v>0</v>
      </c>
      <c r="AF85" s="201"/>
      <c r="AG85" s="259">
        <v>2</v>
      </c>
    </row>
    <row r="86" spans="1:33" s="86" customFormat="1" ht="12" x14ac:dyDescent="0.2">
      <c r="A86" s="615"/>
      <c r="B86" s="615"/>
      <c r="C86" s="615"/>
      <c r="D86" s="615"/>
      <c r="E86" s="615"/>
      <c r="F86" s="615"/>
      <c r="G86" s="615"/>
      <c r="H86" s="615"/>
      <c r="I86" s="615"/>
      <c r="J86" s="615"/>
      <c r="K86" s="615"/>
      <c r="L86" s="615"/>
      <c r="M86" s="616"/>
      <c r="N86" s="609" t="s">
        <v>209</v>
      </c>
      <c r="O86" s="597"/>
      <c r="P86" s="597"/>
      <c r="Q86" s="597"/>
      <c r="R86" s="597"/>
      <c r="S86" s="610"/>
      <c r="T86" s="263">
        <v>0</v>
      </c>
      <c r="U86" s="262">
        <v>6</v>
      </c>
      <c r="V86" s="119"/>
      <c r="W86" s="234">
        <v>4</v>
      </c>
      <c r="X86" s="234"/>
      <c r="Y86" s="292">
        <v>6</v>
      </c>
      <c r="Z86" s="293"/>
      <c r="AA86" s="238">
        <v>6</v>
      </c>
      <c r="AB86" s="238"/>
      <c r="AC86" s="294">
        <v>4</v>
      </c>
      <c r="AD86" s="297"/>
      <c r="AE86" s="240">
        <v>1</v>
      </c>
      <c r="AF86" s="240"/>
      <c r="AG86" s="259">
        <v>9</v>
      </c>
    </row>
    <row r="87" spans="1:33" s="86" customFormat="1" ht="27.75" customHeight="1" thickBot="1" x14ac:dyDescent="0.25">
      <c r="A87" s="615"/>
      <c r="B87" s="615"/>
      <c r="C87" s="615"/>
      <c r="D87" s="615"/>
      <c r="E87" s="615"/>
      <c r="F87" s="615"/>
      <c r="G87" s="615"/>
      <c r="H87" s="615"/>
      <c r="I87" s="615"/>
      <c r="J87" s="615"/>
      <c r="K87" s="615"/>
      <c r="L87" s="615"/>
      <c r="M87" s="616"/>
      <c r="N87" s="619" t="s">
        <v>81</v>
      </c>
      <c r="O87" s="620"/>
      <c r="P87" s="620"/>
      <c r="Q87" s="620"/>
      <c r="R87" s="620"/>
      <c r="S87" s="621"/>
      <c r="T87" s="186">
        <v>8</v>
      </c>
      <c r="U87" s="100">
        <v>0</v>
      </c>
      <c r="V87" s="99"/>
      <c r="W87" s="295">
        <v>2</v>
      </c>
      <c r="X87" s="295"/>
      <c r="Y87" s="233">
        <v>3</v>
      </c>
      <c r="Z87" s="231"/>
      <c r="AA87" s="295">
        <v>2</v>
      </c>
      <c r="AB87" s="295"/>
      <c r="AC87" s="232">
        <v>2</v>
      </c>
      <c r="AD87" s="231"/>
      <c r="AE87" s="295">
        <v>5</v>
      </c>
      <c r="AF87" s="295"/>
      <c r="AG87" s="232">
        <v>0</v>
      </c>
    </row>
    <row r="88" spans="1:33" x14ac:dyDescent="0.2">
      <c r="A88" s="590"/>
      <c r="B88" s="591"/>
      <c r="C88" s="591"/>
      <c r="D88" s="591"/>
      <c r="E88" s="591"/>
      <c r="F88" s="591"/>
      <c r="G88" s="591"/>
      <c r="H88" s="591"/>
      <c r="I88" s="591"/>
      <c r="J88" s="591"/>
      <c r="K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260"/>
    </row>
    <row r="89" spans="1:33" x14ac:dyDescent="0.2">
      <c r="A89" s="590"/>
      <c r="B89" s="591"/>
      <c r="C89" s="591"/>
      <c r="D89" s="591"/>
      <c r="E89" s="591"/>
      <c r="F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260"/>
    </row>
    <row r="90" spans="1:33" x14ac:dyDescent="0.2">
      <c r="A90" s="590"/>
      <c r="B90" s="591"/>
      <c r="C90" s="591"/>
      <c r="D90" s="591"/>
      <c r="E90" s="591"/>
      <c r="F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260"/>
    </row>
    <row r="91" spans="1:33" x14ac:dyDescent="0.2">
      <c r="A91" s="590"/>
      <c r="B91" s="591"/>
      <c r="C91" s="591"/>
      <c r="D91" s="591"/>
      <c r="E91" s="591"/>
      <c r="F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260"/>
    </row>
    <row r="92" spans="1:33" x14ac:dyDescent="0.2">
      <c r="A92" s="590"/>
      <c r="B92" s="591"/>
      <c r="C92" s="591"/>
      <c r="D92" s="591"/>
      <c r="E92" s="591"/>
      <c r="F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260"/>
    </row>
    <row r="93" spans="1:33" x14ac:dyDescent="0.2">
      <c r="A93" s="590"/>
      <c r="B93" s="591"/>
      <c r="C93" s="591"/>
      <c r="D93" s="591"/>
      <c r="E93" s="591"/>
      <c r="F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260"/>
    </row>
    <row r="94" spans="1:33" x14ac:dyDescent="0.2">
      <c r="A94" s="590"/>
      <c r="B94" s="591"/>
      <c r="C94" s="591"/>
      <c r="D94" s="591"/>
      <c r="E94" s="591"/>
      <c r="F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260"/>
    </row>
    <row r="95" spans="1:33" x14ac:dyDescent="0.2">
      <c r="A95" s="590"/>
      <c r="B95" s="591"/>
      <c r="C95" s="591"/>
      <c r="D95" s="591"/>
      <c r="E95" s="591"/>
      <c r="F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260"/>
    </row>
    <row r="96" spans="1:33" x14ac:dyDescent="0.2">
      <c r="A96" s="590"/>
      <c r="B96" s="591"/>
      <c r="C96" s="591"/>
      <c r="D96" s="591"/>
      <c r="E96" s="591"/>
      <c r="F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260"/>
    </row>
    <row r="97" spans="1:30" x14ac:dyDescent="0.2">
      <c r="A97" s="590"/>
      <c r="B97" s="591"/>
      <c r="C97" s="591"/>
      <c r="D97" s="591"/>
      <c r="E97" s="591"/>
      <c r="F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260"/>
    </row>
    <row r="98" spans="1:30" x14ac:dyDescent="0.2">
      <c r="A98" s="590"/>
      <c r="B98" s="591"/>
      <c r="C98" s="591"/>
      <c r="D98" s="591"/>
      <c r="E98" s="591"/>
      <c r="F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260"/>
    </row>
    <row r="99" spans="1:30" x14ac:dyDescent="0.2">
      <c r="A99" s="188"/>
      <c r="B99" s="189"/>
      <c r="H99" s="187"/>
      <c r="I99" s="188"/>
      <c r="J99" s="187"/>
      <c r="L99" s="187"/>
      <c r="M99" s="188"/>
      <c r="N99" s="188"/>
      <c r="O99" s="187"/>
      <c r="P99" s="187"/>
      <c r="Q99" s="187"/>
      <c r="R99" s="188"/>
      <c r="S99" s="188"/>
      <c r="T99" s="191"/>
      <c r="U99" s="191"/>
    </row>
    <row r="100" spans="1:30" x14ac:dyDescent="0.2">
      <c r="A100" s="188"/>
      <c r="B100" s="189"/>
      <c r="H100" s="187"/>
      <c r="I100" s="188"/>
      <c r="J100" s="187"/>
      <c r="L100" s="187"/>
      <c r="M100" s="188"/>
      <c r="N100" s="188"/>
      <c r="O100" s="187"/>
      <c r="P100" s="187"/>
      <c r="Q100" s="187"/>
      <c r="R100" s="188"/>
      <c r="S100" s="188"/>
      <c r="T100" s="191"/>
      <c r="U100" s="191"/>
    </row>
    <row r="101" spans="1:30" x14ac:dyDescent="0.2">
      <c r="A101" s="188"/>
      <c r="B101" s="189"/>
      <c r="H101" s="187"/>
      <c r="I101" s="188"/>
      <c r="J101" s="187"/>
      <c r="L101" s="187"/>
      <c r="M101" s="188"/>
      <c r="N101" s="188"/>
      <c r="O101" s="187"/>
      <c r="P101" s="187"/>
      <c r="Q101" s="187"/>
      <c r="R101" s="188"/>
      <c r="S101" s="188"/>
      <c r="T101" s="191"/>
      <c r="U101" s="191"/>
    </row>
    <row r="102" spans="1:30" x14ac:dyDescent="0.2">
      <c r="A102" s="188"/>
      <c r="B102" s="189"/>
      <c r="H102" s="187"/>
      <c r="I102" s="188"/>
      <c r="J102" s="187"/>
      <c r="L102" s="187"/>
      <c r="M102" s="188"/>
      <c r="N102" s="188"/>
      <c r="O102" s="187"/>
      <c r="P102" s="187"/>
      <c r="Q102" s="187"/>
      <c r="R102" s="188"/>
      <c r="S102" s="188"/>
      <c r="T102" s="191"/>
      <c r="U102" s="191"/>
    </row>
    <row r="103" spans="1:30" x14ac:dyDescent="0.2">
      <c r="A103" s="188"/>
      <c r="B103" s="189"/>
      <c r="H103" s="187"/>
      <c r="I103" s="188"/>
      <c r="J103" s="187"/>
      <c r="L103" s="187"/>
      <c r="M103" s="188"/>
      <c r="N103" s="188"/>
      <c r="O103" s="187"/>
      <c r="P103" s="187"/>
      <c r="Q103" s="187"/>
      <c r="R103" s="188"/>
      <c r="S103" s="188"/>
      <c r="T103" s="191"/>
      <c r="U103" s="191"/>
    </row>
    <row r="104" spans="1:30" x14ac:dyDescent="0.2">
      <c r="A104" s="188"/>
      <c r="B104" s="189"/>
      <c r="H104" s="187"/>
      <c r="I104" s="188"/>
      <c r="J104" s="187"/>
      <c r="L104" s="187"/>
      <c r="M104" s="188"/>
      <c r="N104" s="188"/>
      <c r="O104" s="187"/>
      <c r="P104" s="187"/>
      <c r="Q104" s="187"/>
      <c r="R104" s="188"/>
      <c r="S104" s="188"/>
      <c r="T104" s="191"/>
      <c r="U104" s="191"/>
    </row>
    <row r="105" spans="1:30" x14ac:dyDescent="0.2">
      <c r="A105" s="188"/>
      <c r="B105" s="189"/>
      <c r="H105" s="187"/>
      <c r="I105" s="188"/>
      <c r="J105" s="187"/>
      <c r="L105" s="187"/>
      <c r="M105" s="188"/>
      <c r="N105" s="188"/>
      <c r="O105" s="187"/>
      <c r="P105" s="187"/>
      <c r="Q105" s="187"/>
      <c r="R105" s="188"/>
      <c r="S105" s="188"/>
      <c r="T105" s="191"/>
      <c r="U105" s="191"/>
    </row>
    <row r="106" spans="1:30" x14ac:dyDescent="0.2">
      <c r="A106" s="188"/>
      <c r="B106" s="189"/>
      <c r="H106" s="187"/>
      <c r="I106" s="188"/>
      <c r="J106" s="187"/>
      <c r="L106" s="187"/>
      <c r="M106" s="188"/>
      <c r="N106" s="188"/>
      <c r="O106" s="187"/>
      <c r="P106" s="187"/>
      <c r="Q106" s="187"/>
      <c r="R106" s="188"/>
      <c r="S106" s="188"/>
      <c r="T106" s="191"/>
      <c r="U106" s="191"/>
    </row>
    <row r="107" spans="1:30" x14ac:dyDescent="0.2">
      <c r="A107" s="188"/>
      <c r="B107" s="189"/>
      <c r="H107" s="187"/>
      <c r="I107" s="188"/>
      <c r="J107" s="187"/>
      <c r="L107" s="187"/>
      <c r="M107" s="188"/>
      <c r="N107" s="188"/>
      <c r="O107" s="187"/>
      <c r="P107" s="187"/>
      <c r="Q107" s="187"/>
      <c r="R107" s="188"/>
      <c r="S107" s="188"/>
      <c r="T107" s="191"/>
      <c r="U107" s="191"/>
    </row>
    <row r="108" spans="1:30" x14ac:dyDescent="0.2">
      <c r="A108" s="188"/>
      <c r="B108" s="189"/>
      <c r="H108" s="187"/>
      <c r="I108" s="188"/>
      <c r="J108" s="187"/>
      <c r="L108" s="187"/>
      <c r="M108" s="188"/>
      <c r="N108" s="188"/>
      <c r="O108" s="187"/>
      <c r="P108" s="187"/>
      <c r="Q108" s="187"/>
      <c r="R108" s="188"/>
      <c r="S108" s="188"/>
      <c r="T108" s="191"/>
      <c r="U108" s="191"/>
    </row>
    <row r="109" spans="1:30" x14ac:dyDescent="0.2">
      <c r="A109" s="188"/>
      <c r="B109" s="189"/>
      <c r="H109" s="187"/>
      <c r="I109" s="188"/>
      <c r="J109" s="187"/>
      <c r="L109" s="187"/>
      <c r="M109" s="188"/>
      <c r="N109" s="188"/>
      <c r="O109" s="187"/>
      <c r="P109" s="187"/>
      <c r="Q109" s="187"/>
      <c r="R109" s="188"/>
      <c r="S109" s="188"/>
      <c r="T109" s="191"/>
      <c r="U109" s="191"/>
    </row>
    <row r="110" spans="1:30" x14ac:dyDescent="0.2">
      <c r="A110" s="188"/>
      <c r="B110" s="189"/>
      <c r="H110" s="187"/>
      <c r="I110" s="188"/>
      <c r="J110" s="187"/>
      <c r="L110" s="187"/>
      <c r="M110" s="188"/>
      <c r="N110" s="188"/>
      <c r="O110" s="187"/>
      <c r="P110" s="187"/>
      <c r="Q110" s="187"/>
      <c r="R110" s="188"/>
      <c r="S110" s="188"/>
      <c r="T110" s="191"/>
      <c r="U110" s="191"/>
    </row>
    <row r="111" spans="1:30" x14ac:dyDescent="0.2">
      <c r="A111" s="188"/>
      <c r="B111" s="189"/>
      <c r="H111" s="187"/>
      <c r="I111" s="188"/>
      <c r="J111" s="187"/>
      <c r="L111" s="187"/>
      <c r="M111" s="188"/>
      <c r="N111" s="188"/>
      <c r="O111" s="187"/>
      <c r="P111" s="187"/>
      <c r="Q111" s="187"/>
      <c r="R111" s="188"/>
      <c r="S111" s="188"/>
      <c r="T111" s="191"/>
      <c r="U111" s="191"/>
    </row>
    <row r="112" spans="1:30" x14ac:dyDescent="0.2">
      <c r="A112" s="188"/>
      <c r="B112" s="189"/>
      <c r="H112" s="187"/>
      <c r="I112" s="188"/>
      <c r="J112" s="187"/>
      <c r="L112" s="187"/>
      <c r="M112" s="188"/>
      <c r="N112" s="188"/>
      <c r="O112" s="187"/>
      <c r="P112" s="187"/>
      <c r="Q112" s="187"/>
      <c r="R112" s="188"/>
      <c r="S112" s="188"/>
      <c r="T112" s="191"/>
      <c r="U112" s="191"/>
    </row>
    <row r="113" spans="1:21" x14ac:dyDescent="0.2">
      <c r="A113" s="188"/>
      <c r="B113" s="189"/>
      <c r="H113" s="187"/>
      <c r="I113" s="188"/>
      <c r="J113" s="187"/>
      <c r="L113" s="187"/>
      <c r="M113" s="188"/>
      <c r="N113" s="188"/>
      <c r="O113" s="187"/>
      <c r="P113" s="187"/>
      <c r="Q113" s="187"/>
      <c r="R113" s="188"/>
      <c r="S113" s="188"/>
      <c r="T113" s="191"/>
      <c r="U113" s="191"/>
    </row>
    <row r="114" spans="1:21" x14ac:dyDescent="0.2">
      <c r="A114" s="188"/>
      <c r="B114" s="189"/>
      <c r="H114" s="187"/>
      <c r="I114" s="188"/>
      <c r="J114" s="187"/>
      <c r="L114" s="187"/>
      <c r="M114" s="188"/>
      <c r="N114" s="188"/>
      <c r="O114" s="187"/>
      <c r="P114" s="187"/>
      <c r="Q114" s="187"/>
      <c r="R114" s="188"/>
      <c r="S114" s="188"/>
      <c r="T114" s="191"/>
      <c r="U114" s="191"/>
    </row>
    <row r="115" spans="1:21" x14ac:dyDescent="0.2">
      <c r="A115" s="188"/>
      <c r="B115" s="189"/>
      <c r="H115" s="187"/>
      <c r="I115" s="188"/>
      <c r="J115" s="187"/>
      <c r="L115" s="187"/>
      <c r="M115" s="188"/>
      <c r="N115" s="188"/>
      <c r="O115" s="187"/>
      <c r="P115" s="187"/>
      <c r="Q115" s="187"/>
      <c r="R115" s="188"/>
      <c r="S115" s="188"/>
      <c r="T115" s="191"/>
      <c r="U115" s="191"/>
    </row>
    <row r="116" spans="1:21" x14ac:dyDescent="0.2">
      <c r="A116" s="188"/>
      <c r="B116" s="189"/>
      <c r="H116" s="187"/>
      <c r="I116" s="188"/>
      <c r="J116" s="187"/>
      <c r="L116" s="187"/>
      <c r="M116" s="188"/>
      <c r="N116" s="188"/>
      <c r="O116" s="187"/>
      <c r="P116" s="187"/>
      <c r="Q116" s="187"/>
      <c r="R116" s="188"/>
      <c r="S116" s="188"/>
      <c r="T116" s="191"/>
      <c r="U116" s="191"/>
    </row>
    <row r="117" spans="1:21" x14ac:dyDescent="0.2">
      <c r="A117" s="188"/>
      <c r="B117" s="189"/>
      <c r="H117" s="187"/>
      <c r="I117" s="188"/>
      <c r="J117" s="187"/>
      <c r="L117" s="187"/>
      <c r="M117" s="188"/>
      <c r="N117" s="188"/>
      <c r="O117" s="187"/>
      <c r="P117" s="187"/>
      <c r="Q117" s="187"/>
      <c r="R117" s="188"/>
      <c r="S117" s="188"/>
      <c r="T117" s="191"/>
      <c r="U117" s="191"/>
    </row>
    <row r="118" spans="1:21" x14ac:dyDescent="0.2">
      <c r="A118" s="188"/>
      <c r="B118" s="189"/>
      <c r="H118" s="187"/>
      <c r="I118" s="188"/>
      <c r="J118" s="187"/>
      <c r="L118" s="187"/>
      <c r="M118" s="188"/>
      <c r="N118" s="188"/>
      <c r="O118" s="187"/>
      <c r="P118" s="187"/>
      <c r="Q118" s="187"/>
      <c r="R118" s="188"/>
      <c r="S118" s="188"/>
      <c r="T118" s="191"/>
      <c r="U118" s="191"/>
    </row>
    <row r="119" spans="1:21" x14ac:dyDescent="0.2">
      <c r="A119" s="188"/>
      <c r="B119" s="189"/>
      <c r="H119" s="187"/>
      <c r="I119" s="188"/>
      <c r="J119" s="187"/>
      <c r="L119" s="187"/>
      <c r="M119" s="188"/>
      <c r="N119" s="188"/>
      <c r="O119" s="187"/>
      <c r="P119" s="187"/>
      <c r="Q119" s="187"/>
      <c r="R119" s="188"/>
      <c r="S119" s="188"/>
      <c r="T119" s="191"/>
      <c r="U119" s="191"/>
    </row>
    <row r="120" spans="1:21" x14ac:dyDescent="0.2">
      <c r="A120" s="188"/>
      <c r="B120" s="189"/>
      <c r="H120" s="187"/>
      <c r="I120" s="188"/>
      <c r="J120" s="187"/>
      <c r="L120" s="187"/>
      <c r="M120" s="188"/>
      <c r="N120" s="188"/>
      <c r="O120" s="187"/>
      <c r="P120" s="187"/>
      <c r="Q120" s="187"/>
      <c r="R120" s="188"/>
      <c r="S120" s="188"/>
      <c r="T120" s="191"/>
      <c r="U120" s="191"/>
    </row>
    <row r="121" spans="1:21" x14ac:dyDescent="0.2">
      <c r="A121" s="188"/>
      <c r="B121" s="189"/>
      <c r="H121" s="187"/>
      <c r="I121" s="188"/>
      <c r="J121" s="187"/>
      <c r="L121" s="187"/>
      <c r="M121" s="188"/>
      <c r="N121" s="188"/>
      <c r="O121" s="187"/>
      <c r="P121" s="187"/>
      <c r="Q121" s="187"/>
      <c r="R121" s="188"/>
      <c r="S121" s="188"/>
      <c r="T121" s="191"/>
      <c r="U121" s="191"/>
    </row>
    <row r="122" spans="1:21" x14ac:dyDescent="0.2">
      <c r="A122" s="188"/>
      <c r="B122" s="189"/>
      <c r="H122" s="187"/>
      <c r="I122" s="188"/>
      <c r="J122" s="187"/>
      <c r="L122" s="187"/>
      <c r="M122" s="188"/>
      <c r="N122" s="188"/>
      <c r="O122" s="187"/>
      <c r="P122" s="187"/>
      <c r="Q122" s="187"/>
      <c r="R122" s="188"/>
      <c r="S122" s="188"/>
      <c r="T122" s="191"/>
      <c r="U122" s="191"/>
    </row>
    <row r="123" spans="1:21" x14ac:dyDescent="0.2">
      <c r="A123" s="188"/>
      <c r="B123" s="189"/>
      <c r="H123" s="187"/>
      <c r="I123" s="188"/>
      <c r="J123" s="187"/>
      <c r="L123" s="187"/>
      <c r="M123" s="188"/>
      <c r="N123" s="188"/>
      <c r="O123" s="187"/>
      <c r="P123" s="187"/>
      <c r="Q123" s="187"/>
      <c r="R123" s="188"/>
      <c r="S123" s="188"/>
      <c r="T123" s="191"/>
      <c r="U123" s="191"/>
    </row>
    <row r="124" spans="1:21" x14ac:dyDescent="0.2">
      <c r="A124" s="188"/>
      <c r="B124" s="189"/>
      <c r="H124" s="187"/>
      <c r="I124" s="188"/>
      <c r="J124" s="187"/>
      <c r="L124" s="187"/>
      <c r="M124" s="188"/>
      <c r="N124" s="188"/>
      <c r="O124" s="187"/>
      <c r="P124" s="187"/>
      <c r="Q124" s="187"/>
      <c r="R124" s="188"/>
      <c r="S124" s="188"/>
      <c r="T124" s="191"/>
      <c r="U124" s="191"/>
    </row>
    <row r="125" spans="1:21" x14ac:dyDescent="0.2">
      <c r="A125" s="188"/>
      <c r="B125" s="189"/>
      <c r="H125" s="187"/>
      <c r="I125" s="188"/>
      <c r="J125" s="187"/>
      <c r="L125" s="187"/>
      <c r="M125" s="188"/>
      <c r="N125" s="188"/>
      <c r="O125" s="187"/>
      <c r="P125" s="187"/>
      <c r="Q125" s="187"/>
      <c r="R125" s="188"/>
      <c r="S125" s="188"/>
      <c r="T125" s="191"/>
      <c r="U125" s="191"/>
    </row>
    <row r="126" spans="1:21" x14ac:dyDescent="0.2">
      <c r="A126" s="188"/>
      <c r="B126" s="189"/>
      <c r="H126" s="187"/>
      <c r="I126" s="188"/>
      <c r="J126" s="187"/>
      <c r="L126" s="187"/>
      <c r="M126" s="188"/>
      <c r="N126" s="188"/>
      <c r="O126" s="187"/>
      <c r="P126" s="187"/>
      <c r="Q126" s="187"/>
      <c r="R126" s="188"/>
      <c r="S126" s="188"/>
      <c r="T126" s="191"/>
      <c r="U126" s="191"/>
    </row>
    <row r="127" spans="1:21" x14ac:dyDescent="0.2">
      <c r="A127" s="188"/>
      <c r="B127" s="189"/>
      <c r="H127" s="187"/>
      <c r="I127" s="188"/>
      <c r="J127" s="187"/>
      <c r="L127" s="187"/>
      <c r="M127" s="188"/>
      <c r="N127" s="188"/>
      <c r="O127" s="187"/>
      <c r="P127" s="187"/>
      <c r="Q127" s="187"/>
      <c r="R127" s="188"/>
      <c r="S127" s="188"/>
      <c r="T127" s="191"/>
      <c r="U127" s="191"/>
    </row>
    <row r="128" spans="1:21" x14ac:dyDescent="0.2">
      <c r="A128" s="188"/>
      <c r="B128" s="189"/>
      <c r="H128" s="187"/>
      <c r="I128" s="188"/>
      <c r="J128" s="187"/>
      <c r="L128" s="187"/>
      <c r="M128" s="188"/>
      <c r="N128" s="188"/>
      <c r="O128" s="187"/>
      <c r="P128" s="187"/>
      <c r="Q128" s="187"/>
      <c r="R128" s="188"/>
      <c r="S128" s="188"/>
      <c r="T128" s="191"/>
      <c r="U128" s="191"/>
    </row>
    <row r="129" spans="1:21" x14ac:dyDescent="0.2">
      <c r="A129" s="188"/>
      <c r="B129" s="189"/>
      <c r="H129" s="187"/>
      <c r="I129" s="188"/>
      <c r="J129" s="187"/>
      <c r="L129" s="187"/>
      <c r="M129" s="188"/>
      <c r="N129" s="188"/>
      <c r="O129" s="187"/>
      <c r="P129" s="187"/>
      <c r="Q129" s="187"/>
      <c r="R129" s="188"/>
      <c r="S129" s="188"/>
      <c r="T129" s="191"/>
      <c r="U129" s="191"/>
    </row>
    <row r="130" spans="1:21" x14ac:dyDescent="0.2">
      <c r="A130" s="188"/>
      <c r="B130" s="189"/>
      <c r="H130" s="187"/>
      <c r="I130" s="188"/>
      <c r="J130" s="187"/>
      <c r="L130" s="187"/>
      <c r="M130" s="188"/>
      <c r="N130" s="188"/>
      <c r="O130" s="187"/>
      <c r="P130" s="187"/>
      <c r="Q130" s="187"/>
      <c r="R130" s="188"/>
      <c r="S130" s="188"/>
      <c r="T130" s="191"/>
      <c r="U130" s="191"/>
    </row>
    <row r="131" spans="1:21" x14ac:dyDescent="0.2">
      <c r="A131" s="188"/>
      <c r="B131" s="189"/>
      <c r="H131" s="187"/>
      <c r="I131" s="188"/>
      <c r="J131" s="187"/>
      <c r="L131" s="187"/>
      <c r="M131" s="188"/>
      <c r="N131" s="188"/>
      <c r="O131" s="187"/>
      <c r="P131" s="187"/>
      <c r="Q131" s="187"/>
      <c r="R131" s="188"/>
      <c r="S131" s="188"/>
      <c r="T131" s="191"/>
      <c r="U131" s="191"/>
    </row>
    <row r="132" spans="1:21" x14ac:dyDescent="0.2">
      <c r="A132" s="188"/>
      <c r="B132" s="189"/>
      <c r="H132" s="187"/>
      <c r="I132" s="188"/>
      <c r="J132" s="187"/>
      <c r="L132" s="187"/>
      <c r="M132" s="188"/>
      <c r="N132" s="188"/>
      <c r="O132" s="187"/>
      <c r="P132" s="187"/>
      <c r="Q132" s="187"/>
      <c r="R132" s="188"/>
      <c r="S132" s="188"/>
      <c r="T132" s="191"/>
      <c r="U132" s="191"/>
    </row>
    <row r="133" spans="1:21" x14ac:dyDescent="0.2">
      <c r="A133" s="188"/>
      <c r="B133" s="189"/>
      <c r="H133" s="187"/>
      <c r="I133" s="188"/>
      <c r="J133" s="187"/>
      <c r="L133" s="187"/>
      <c r="M133" s="188"/>
      <c r="N133" s="188"/>
      <c r="O133" s="187"/>
      <c r="P133" s="187"/>
      <c r="Q133" s="187"/>
      <c r="R133" s="188"/>
      <c r="S133" s="188"/>
      <c r="T133" s="191"/>
      <c r="U133" s="191"/>
    </row>
  </sheetData>
  <mergeCells count="29">
    <mergeCell ref="J5:J6"/>
    <mergeCell ref="K5:M5"/>
    <mergeCell ref="N5:O5"/>
    <mergeCell ref="A80:M87"/>
    <mergeCell ref="C12:C13"/>
    <mergeCell ref="N86:S86"/>
    <mergeCell ref="N87:S87"/>
    <mergeCell ref="N80:S80"/>
    <mergeCell ref="N81:S81"/>
    <mergeCell ref="N82:S82"/>
    <mergeCell ref="S4:S6"/>
    <mergeCell ref="N84:S84"/>
    <mergeCell ref="P4:R5"/>
    <mergeCell ref="V5:Y5"/>
    <mergeCell ref="Z5:AC5"/>
    <mergeCell ref="AD5:AG5"/>
    <mergeCell ref="A88:AC98"/>
    <mergeCell ref="A1:AG2"/>
    <mergeCell ref="A3:A6"/>
    <mergeCell ref="B3:B6"/>
    <mergeCell ref="H3:H6"/>
    <mergeCell ref="T3:AG4"/>
    <mergeCell ref="C3:G5"/>
    <mergeCell ref="I3:S3"/>
    <mergeCell ref="I4:I6"/>
    <mergeCell ref="J4:O4"/>
    <mergeCell ref="T5:U5"/>
    <mergeCell ref="N83:S83"/>
    <mergeCell ref="N85:S85"/>
  </mergeCells>
  <pageMargins left="0.19685039370078741" right="0.19685039370078741" top="0.19685039370078741" bottom="0" header="0.19685039370078741" footer="0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2020-11-03T17:05:30Z</cp:lastPrinted>
  <dcterms:created xsi:type="dcterms:W3CDTF">2011-05-05T04:03:53Z</dcterms:created>
  <dcterms:modified xsi:type="dcterms:W3CDTF">2026-01-13T10:52:56Z</dcterms:modified>
</cp:coreProperties>
</file>