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18 02 12 Тех ан конт хим соед\"/>
    </mc:Choice>
  </mc:AlternateContent>
  <xr:revisionPtr revIDLastSave="0" documentId="13_ncr:1_{FC9C82EF-7E06-4514-AB4C-83AF7CC41EF3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6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ООО'!$A$1:$AH$90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1" l="1"/>
  <c r="J18" i="21" l="1"/>
  <c r="L46" i="21"/>
  <c r="J46" i="21"/>
  <c r="AH10" i="21" l="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S10" i="21"/>
  <c r="R10" i="21"/>
  <c r="Q10" i="21"/>
  <c r="M10" i="21"/>
  <c r="V83" i="21"/>
  <c r="K80" i="21"/>
  <c r="K73" i="21"/>
  <c r="K72" i="21"/>
  <c r="K68" i="21"/>
  <c r="K62" i="21"/>
  <c r="K63" i="21"/>
  <c r="K57" i="21"/>
  <c r="K56" i="21"/>
  <c r="K55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37" i="21"/>
  <c r="K36" i="21"/>
  <c r="K34" i="21"/>
  <c r="K33" i="21"/>
  <c r="K32" i="21"/>
  <c r="K28" i="21"/>
  <c r="K29" i="21"/>
  <c r="K30" i="21"/>
  <c r="K27" i="21"/>
  <c r="K26" i="21"/>
  <c r="K13" i="21"/>
  <c r="K14" i="21"/>
  <c r="K15" i="21"/>
  <c r="K16" i="21"/>
  <c r="K17" i="21"/>
  <c r="K18" i="21"/>
  <c r="K19" i="21"/>
  <c r="K20" i="21"/>
  <c r="K21" i="21"/>
  <c r="K22" i="21"/>
  <c r="K23" i="21"/>
  <c r="K12" i="21"/>
  <c r="K11" i="21"/>
  <c r="N10" i="21"/>
  <c r="L19" i="21"/>
  <c r="J13" i="21"/>
  <c r="H13" i="21" s="1"/>
  <c r="J14" i="21"/>
  <c r="L14" i="21" s="1"/>
  <c r="J15" i="21"/>
  <c r="L15" i="21" s="1"/>
  <c r="J16" i="21"/>
  <c r="H16" i="21" s="1"/>
  <c r="J17" i="21"/>
  <c r="L17" i="21" s="1"/>
  <c r="H18" i="21"/>
  <c r="J19" i="21"/>
  <c r="H19" i="21" s="1"/>
  <c r="J20" i="21"/>
  <c r="H20" i="21" s="1"/>
  <c r="J21" i="21"/>
  <c r="H21" i="21" s="1"/>
  <c r="J22" i="21"/>
  <c r="L22" i="21" s="1"/>
  <c r="J23" i="21"/>
  <c r="L23" i="21" s="1"/>
  <c r="J24" i="21"/>
  <c r="J12" i="21"/>
  <c r="H12" i="21" s="1"/>
  <c r="J11" i="21"/>
  <c r="H11" i="21" s="1"/>
  <c r="N8" i="21"/>
  <c r="AH83" i="21"/>
  <c r="AD83" i="21"/>
  <c r="AB83" i="21"/>
  <c r="Z83" i="21"/>
  <c r="X83" i="21"/>
  <c r="Y35" i="21"/>
  <c r="Z35" i="21"/>
  <c r="S35" i="21"/>
  <c r="R35" i="21"/>
  <c r="Q35" i="21"/>
  <c r="M35" i="21"/>
  <c r="J51" i="21"/>
  <c r="L51" i="21" s="1"/>
  <c r="I51" i="21"/>
  <c r="K10" i="21" l="1"/>
  <c r="J10" i="21"/>
  <c r="L12" i="21"/>
  <c r="L11" i="21"/>
  <c r="L21" i="21"/>
  <c r="L20" i="21"/>
  <c r="L16" i="21"/>
  <c r="L13" i="21"/>
  <c r="H14" i="21"/>
  <c r="L18" i="21"/>
  <c r="L10" i="21" s="1"/>
  <c r="H23" i="21"/>
  <c r="H15" i="21"/>
  <c r="H51" i="21"/>
  <c r="K35" i="21"/>
  <c r="K31" i="21"/>
  <c r="K25" i="21"/>
  <c r="H22" i="21"/>
  <c r="H17" i="21"/>
  <c r="AH25" i="21"/>
  <c r="AG25" i="21"/>
  <c r="AF25" i="21"/>
  <c r="AE25" i="21"/>
  <c r="AD25" i="21"/>
  <c r="AC25" i="21"/>
  <c r="AB25" i="21"/>
  <c r="AA25" i="21"/>
  <c r="W25" i="21"/>
  <c r="Z25" i="21"/>
  <c r="Y25" i="21"/>
  <c r="X25" i="21"/>
  <c r="M25" i="21"/>
  <c r="I30" i="21"/>
  <c r="I29" i="21"/>
  <c r="I28" i="21"/>
  <c r="I27" i="21"/>
  <c r="I26" i="21"/>
  <c r="J26" i="21"/>
  <c r="L26" i="21" s="1"/>
  <c r="J27" i="21"/>
  <c r="J28" i="21"/>
  <c r="L28" i="21" s="1"/>
  <c r="J29" i="21"/>
  <c r="L29" i="21" s="1"/>
  <c r="J30" i="21"/>
  <c r="L30" i="21" s="1"/>
  <c r="Z31" i="21"/>
  <c r="Y31" i="21"/>
  <c r="X31" i="21"/>
  <c r="W31" i="21"/>
  <c r="S31" i="21"/>
  <c r="R31" i="21"/>
  <c r="Q31" i="21"/>
  <c r="M31" i="21"/>
  <c r="I34" i="21"/>
  <c r="I33" i="21"/>
  <c r="I32" i="21"/>
  <c r="J32" i="21"/>
  <c r="J33" i="21"/>
  <c r="L33" i="21" s="1"/>
  <c r="J34" i="21"/>
  <c r="L34" i="21" s="1"/>
  <c r="AH35" i="21"/>
  <c r="AG35" i="21"/>
  <c r="AF35" i="21"/>
  <c r="AE35" i="21"/>
  <c r="AD35" i="21"/>
  <c r="AC35" i="21"/>
  <c r="AB35" i="21"/>
  <c r="AA35" i="21"/>
  <c r="X35" i="21"/>
  <c r="W35" i="21"/>
  <c r="J50" i="21"/>
  <c r="L50" i="21" s="1"/>
  <c r="I50" i="21"/>
  <c r="J38" i="21"/>
  <c r="L38" i="21" s="1"/>
  <c r="J39" i="21"/>
  <c r="L39" i="21" s="1"/>
  <c r="J40" i="21"/>
  <c r="L40" i="21" s="1"/>
  <c r="J41" i="21"/>
  <c r="L41" i="21" s="1"/>
  <c r="J42" i="21"/>
  <c r="L42" i="21" s="1"/>
  <c r="J43" i="21"/>
  <c r="L43" i="21" s="1"/>
  <c r="J44" i="21"/>
  <c r="L44" i="21" s="1"/>
  <c r="J45" i="21"/>
  <c r="L45" i="21" s="1"/>
  <c r="J47" i="21"/>
  <c r="L47" i="21" s="1"/>
  <c r="J48" i="21"/>
  <c r="L48" i="21" s="1"/>
  <c r="J49" i="21"/>
  <c r="L49" i="21" s="1"/>
  <c r="I38" i="21"/>
  <c r="H38" i="21" s="1"/>
  <c r="I39" i="21"/>
  <c r="H39" i="21" s="1"/>
  <c r="I40" i="21"/>
  <c r="H40" i="21" s="1"/>
  <c r="I41" i="21"/>
  <c r="H41" i="21" s="1"/>
  <c r="I42" i="21"/>
  <c r="I43" i="21"/>
  <c r="I44" i="21"/>
  <c r="H44" i="21" s="1"/>
  <c r="I45" i="21"/>
  <c r="H45" i="21" s="1"/>
  <c r="I46" i="21"/>
  <c r="H46" i="21" s="1"/>
  <c r="I47" i="21"/>
  <c r="H47" i="21" s="1"/>
  <c r="I48" i="21"/>
  <c r="I49" i="21"/>
  <c r="H42" i="21"/>
  <c r="I37" i="21"/>
  <c r="J37" i="21"/>
  <c r="L37" i="21" s="1"/>
  <c r="I36" i="21"/>
  <c r="J36" i="21"/>
  <c r="AB54" i="21"/>
  <c r="AD54" i="21"/>
  <c r="AC54" i="21"/>
  <c r="AA54" i="21"/>
  <c r="Z54" i="21"/>
  <c r="Y54" i="21"/>
  <c r="S54" i="21"/>
  <c r="R54" i="21"/>
  <c r="Q54" i="21"/>
  <c r="M54" i="21"/>
  <c r="I55" i="21"/>
  <c r="J55" i="21"/>
  <c r="I56" i="21"/>
  <c r="J56" i="21"/>
  <c r="L56" i="21" s="1"/>
  <c r="I57" i="21"/>
  <c r="J57" i="21"/>
  <c r="L57" i="21" s="1"/>
  <c r="O58" i="21"/>
  <c r="K58" i="21" s="1"/>
  <c r="P59" i="21"/>
  <c r="H60" i="21"/>
  <c r="AH61" i="21"/>
  <c r="AC61" i="21"/>
  <c r="Q61" i="21"/>
  <c r="I62" i="21"/>
  <c r="I61" i="21" s="1"/>
  <c r="J62" i="21"/>
  <c r="I63" i="21"/>
  <c r="J63" i="21"/>
  <c r="L63" i="21" s="1"/>
  <c r="O64" i="21"/>
  <c r="P65" i="21"/>
  <c r="M61" i="21"/>
  <c r="N61" i="21"/>
  <c r="S61" i="21"/>
  <c r="R61" i="21"/>
  <c r="AD61" i="21"/>
  <c r="AE61" i="21"/>
  <c r="AF61" i="21"/>
  <c r="AG61" i="21"/>
  <c r="M67" i="21"/>
  <c r="N67" i="21"/>
  <c r="O67" i="21"/>
  <c r="AH67" i="21"/>
  <c r="AG67" i="21"/>
  <c r="AF67" i="21"/>
  <c r="AE67" i="21"/>
  <c r="S67" i="21"/>
  <c r="R67" i="21"/>
  <c r="Q67" i="21"/>
  <c r="I68" i="21"/>
  <c r="I67" i="21" s="1"/>
  <c r="J68" i="21"/>
  <c r="L68" i="21" s="1"/>
  <c r="L67" i="21" s="1"/>
  <c r="P69" i="21"/>
  <c r="H70" i="21"/>
  <c r="J72" i="21"/>
  <c r="L72" i="21" s="1"/>
  <c r="H79" i="21"/>
  <c r="H78" i="21"/>
  <c r="I73" i="21"/>
  <c r="I72" i="21"/>
  <c r="J73" i="21"/>
  <c r="L73" i="21" s="1"/>
  <c r="O74" i="21"/>
  <c r="O75" i="21"/>
  <c r="P76" i="21"/>
  <c r="P77" i="21"/>
  <c r="AD71" i="21"/>
  <c r="AC71" i="21"/>
  <c r="AB71" i="21"/>
  <c r="AA71" i="21"/>
  <c r="Z71" i="21"/>
  <c r="Y71" i="21"/>
  <c r="S71" i="21"/>
  <c r="R71" i="21"/>
  <c r="Q71" i="21"/>
  <c r="N71" i="21"/>
  <c r="M71" i="21"/>
  <c r="H43" i="21" l="1"/>
  <c r="O71" i="21"/>
  <c r="I35" i="21"/>
  <c r="H49" i="21"/>
  <c r="H50" i="21"/>
  <c r="H48" i="21"/>
  <c r="H77" i="21"/>
  <c r="K77" i="21"/>
  <c r="H76" i="21"/>
  <c r="K76" i="21"/>
  <c r="J71" i="21"/>
  <c r="H75" i="21"/>
  <c r="K75" i="21"/>
  <c r="H65" i="21"/>
  <c r="K65" i="21"/>
  <c r="L55" i="21"/>
  <c r="L54" i="21" s="1"/>
  <c r="J54" i="21"/>
  <c r="P67" i="21"/>
  <c r="K69" i="21"/>
  <c r="K67" i="21" s="1"/>
  <c r="P54" i="21"/>
  <c r="P52" i="21" s="1"/>
  <c r="K59" i="21"/>
  <c r="K54" i="21" s="1"/>
  <c r="H74" i="21"/>
  <c r="K74" i="21"/>
  <c r="H64" i="21"/>
  <c r="K64" i="21"/>
  <c r="P71" i="21"/>
  <c r="P61" i="21"/>
  <c r="H36" i="21"/>
  <c r="J35" i="21"/>
  <c r="M53" i="21"/>
  <c r="R53" i="21"/>
  <c r="H69" i="21"/>
  <c r="O8" i="21"/>
  <c r="Q53" i="21"/>
  <c r="S53" i="21"/>
  <c r="H29" i="21"/>
  <c r="H34" i="21"/>
  <c r="H30" i="21"/>
  <c r="O61" i="21"/>
  <c r="H59" i="21"/>
  <c r="H58" i="21"/>
  <c r="H56" i="21"/>
  <c r="O54" i="21"/>
  <c r="P8" i="21"/>
  <c r="J67" i="21"/>
  <c r="J31" i="21"/>
  <c r="I31" i="21"/>
  <c r="H73" i="21"/>
  <c r="L71" i="21"/>
  <c r="H72" i="21"/>
  <c r="I71" i="21"/>
  <c r="H68" i="21"/>
  <c r="J61" i="21"/>
  <c r="H63" i="21"/>
  <c r="L62" i="21"/>
  <c r="L61" i="21" s="1"/>
  <c r="H62" i="21"/>
  <c r="H57" i="21"/>
  <c r="I54" i="21"/>
  <c r="H55" i="21"/>
  <c r="H37" i="21"/>
  <c r="L36" i="21"/>
  <c r="L35" i="21" s="1"/>
  <c r="H33" i="21"/>
  <c r="L32" i="21"/>
  <c r="L31" i="21" s="1"/>
  <c r="H32" i="21"/>
  <c r="H28" i="21"/>
  <c r="J25" i="21"/>
  <c r="H27" i="21"/>
  <c r="L27" i="21"/>
  <c r="L25" i="21" s="1"/>
  <c r="I25" i="21"/>
  <c r="H26" i="21"/>
  <c r="K71" i="21" l="1"/>
  <c r="H67" i="21"/>
  <c r="P53" i="21"/>
  <c r="K61" i="21"/>
  <c r="J53" i="21"/>
  <c r="O53" i="21"/>
  <c r="H71" i="21"/>
  <c r="H54" i="21"/>
  <c r="I53" i="21"/>
  <c r="H31" i="21"/>
  <c r="H35" i="21"/>
  <c r="L53" i="21"/>
  <c r="H25" i="21"/>
  <c r="I9" i="21"/>
  <c r="K53" i="21" l="1"/>
  <c r="K52" i="21" s="1"/>
  <c r="K8" i="21" s="1"/>
  <c r="H66" i="21"/>
  <c r="H61" i="21" s="1"/>
  <c r="Q25" i="21"/>
  <c r="R25" i="21"/>
  <c r="T71" i="21"/>
  <c r="U71" i="21"/>
  <c r="V71" i="21"/>
  <c r="W71" i="21"/>
  <c r="X71" i="21"/>
  <c r="AE71" i="21"/>
  <c r="AF71" i="21"/>
  <c r="AG71" i="21"/>
  <c r="AH71" i="21"/>
  <c r="W67" i="21"/>
  <c r="Y67" i="21"/>
  <c r="Z67" i="21"/>
  <c r="AA67" i="21"/>
  <c r="AB67" i="21"/>
  <c r="AC67" i="21"/>
  <c r="AC53" i="21" s="1"/>
  <c r="AD67" i="21"/>
  <c r="AD53" i="21" s="1"/>
  <c r="X67" i="21"/>
  <c r="W61" i="21"/>
  <c r="Y61" i="21"/>
  <c r="Y53" i="21" s="1"/>
  <c r="Z61" i="21"/>
  <c r="Z53" i="21" s="1"/>
  <c r="AA61" i="21"/>
  <c r="AA53" i="21" s="1"/>
  <c r="AB61" i="21"/>
  <c r="AB53" i="21" s="1"/>
  <c r="X61" i="21"/>
  <c r="W54" i="21"/>
  <c r="AE54" i="21"/>
  <c r="AE53" i="21" s="1"/>
  <c r="AF54" i="21"/>
  <c r="AF53" i="21" s="1"/>
  <c r="AG54" i="21"/>
  <c r="AH54" i="21"/>
  <c r="X54" i="21"/>
  <c r="X53" i="21" s="1"/>
  <c r="AA31" i="21"/>
  <c r="AB31" i="21"/>
  <c r="AC31" i="21"/>
  <c r="AD31" i="21"/>
  <c r="AE31" i="21"/>
  <c r="AF31" i="21"/>
  <c r="AG31" i="21"/>
  <c r="AH31" i="21"/>
  <c r="AG53" i="21" l="1"/>
  <c r="X8" i="21"/>
  <c r="X9" i="21"/>
  <c r="AG9" i="21"/>
  <c r="AG82" i="21" s="1"/>
  <c r="AG8" i="21"/>
  <c r="AE8" i="21"/>
  <c r="AE9" i="21"/>
  <c r="AE82" i="21" s="1"/>
  <c r="AC8" i="21"/>
  <c r="AC9" i="21"/>
  <c r="AC82" i="21" s="1"/>
  <c r="AA8" i="21"/>
  <c r="AA9" i="21"/>
  <c r="Y9" i="21"/>
  <c r="Y82" i="21" s="1"/>
  <c r="Y8" i="21"/>
  <c r="AH9" i="21"/>
  <c r="AH82" i="21" s="1"/>
  <c r="AH8" i="21"/>
  <c r="AF8" i="21"/>
  <c r="AF9" i="21"/>
  <c r="AF82" i="21" s="1"/>
  <c r="AD8" i="21"/>
  <c r="AD9" i="21"/>
  <c r="AD82" i="21" s="1"/>
  <c r="AB8" i="21"/>
  <c r="AB9" i="21"/>
  <c r="AB82" i="21" s="1"/>
  <c r="Z8" i="21"/>
  <c r="Z9" i="21"/>
  <c r="Z82" i="21" s="1"/>
  <c r="W9" i="21"/>
  <c r="W8" i="21"/>
  <c r="H52" i="21"/>
  <c r="H53" i="21"/>
  <c r="AH52" i="21"/>
  <c r="AH53" i="21"/>
  <c r="AK25" i="21"/>
  <c r="AK31" i="21"/>
  <c r="AK35" i="21"/>
  <c r="AD52" i="21"/>
  <c r="R52" i="21"/>
  <c r="R8" i="21" s="1"/>
  <c r="Q52" i="21"/>
  <c r="Q8" i="21" s="1"/>
  <c r="AA82" i="21"/>
  <c r="AF52" i="21"/>
  <c r="W52" i="21"/>
  <c r="AC52" i="21"/>
  <c r="AG52" i="21"/>
  <c r="AA52" i="21"/>
  <c r="AB52" i="21"/>
  <c r="Z52" i="21"/>
  <c r="Y52" i="21"/>
  <c r="AE52" i="21"/>
  <c r="W53" i="21"/>
  <c r="L9" i="21"/>
  <c r="M9" i="21" l="1"/>
  <c r="W82" i="21"/>
  <c r="AL9" i="21"/>
  <c r="J9" i="21"/>
  <c r="H8" i="21" l="1"/>
  <c r="H9" i="21"/>
  <c r="V35" i="21"/>
  <c r="U35" i="21"/>
  <c r="T35" i="21"/>
  <c r="P35" i="21"/>
  <c r="O35" i="21"/>
  <c r="N35" i="21"/>
  <c r="V85" i="21" l="1"/>
  <c r="X85" i="21"/>
  <c r="Z85" i="21"/>
  <c r="AB85" i="21"/>
  <c r="AD85" i="21"/>
  <c r="AF85" i="21"/>
  <c r="AH85" i="21"/>
  <c r="U85" i="21"/>
  <c r="V84" i="21"/>
  <c r="X84" i="21"/>
  <c r="Z84" i="21"/>
  <c r="AB84" i="21"/>
  <c r="AD84" i="21"/>
  <c r="AF84" i="21"/>
  <c r="AH84" i="21"/>
  <c r="U84" i="21"/>
  <c r="T67" i="21"/>
  <c r="U67" i="21"/>
  <c r="V67" i="21"/>
  <c r="T61" i="21"/>
  <c r="U61" i="21"/>
  <c r="V61" i="21"/>
  <c r="T54" i="21"/>
  <c r="U54" i="21"/>
  <c r="V54" i="21"/>
  <c r="N54" i="21"/>
  <c r="N53" i="21" s="1"/>
  <c r="N31" i="21"/>
  <c r="O31" i="21"/>
  <c r="P31" i="21"/>
  <c r="T31" i="21"/>
  <c r="U31" i="21"/>
  <c r="V31" i="21"/>
  <c r="S25" i="21"/>
  <c r="AK54" i="21" l="1"/>
  <c r="I52" i="21"/>
  <c r="I8" i="21" s="1"/>
  <c r="T52" i="21"/>
  <c r="T53" i="21"/>
  <c r="S52" i="21"/>
  <c r="S8" i="21" s="1"/>
  <c r="V52" i="21"/>
  <c r="X52" i="21"/>
  <c r="N52" i="21"/>
  <c r="V53" i="21"/>
  <c r="U53" i="21"/>
  <c r="AK83" i="21"/>
  <c r="M52" i="21"/>
  <c r="M8" i="21" s="1"/>
  <c r="U52" i="21"/>
  <c r="AK53" i="21" l="1"/>
  <c r="U25" i="21"/>
  <c r="U9" i="21" l="1"/>
  <c r="U8" i="21"/>
  <c r="O52" i="21"/>
  <c r="L52" i="21"/>
  <c r="L8" i="21" s="1"/>
  <c r="AJ8" i="21" s="1"/>
  <c r="J52" i="21"/>
  <c r="J8" i="21" s="1"/>
  <c r="AH86" i="21"/>
  <c r="AI86" i="21" s="1"/>
  <c r="AJ86" i="21" s="1"/>
  <c r="BC36" i="19"/>
  <c r="AW36" i="19"/>
  <c r="AP36" i="19"/>
  <c r="AI36" i="19"/>
  <c r="AB36" i="19"/>
  <c r="S36" i="19"/>
  <c r="B33" i="19"/>
  <c r="D33" i="19" s="1"/>
  <c r="B34" i="19"/>
  <c r="BF34" i="19" s="1"/>
  <c r="B35" i="19"/>
  <c r="D35" i="19" s="1"/>
  <c r="B32" i="19"/>
  <c r="BF32" i="19" s="1"/>
  <c r="P33" i="19"/>
  <c r="P34" i="19"/>
  <c r="P35" i="19"/>
  <c r="J33" i="19"/>
  <c r="J34" i="19"/>
  <c r="J35" i="19"/>
  <c r="P32" i="19"/>
  <c r="J32" i="19"/>
  <c r="X82" i="21"/>
  <c r="N25" i="21"/>
  <c r="O25" i="21"/>
  <c r="P25" i="21"/>
  <c r="T25" i="21"/>
  <c r="V25" i="21"/>
  <c r="T9" i="21" l="1"/>
  <c r="T8" i="21"/>
  <c r="V8" i="21"/>
  <c r="V9" i="21"/>
  <c r="V82" i="21" s="1"/>
  <c r="U82" i="21"/>
  <c r="P9" i="21"/>
  <c r="O9" i="21"/>
  <c r="AI84" i="21"/>
  <c r="AJ84" i="21" s="1"/>
  <c r="AI85" i="21"/>
  <c r="AJ85" i="21" s="1"/>
  <c r="D32" i="19"/>
  <c r="BF35" i="19"/>
  <c r="BF33" i="19"/>
  <c r="D34" i="19"/>
  <c r="B36" i="19"/>
  <c r="AJ9" i="21" l="1"/>
  <c r="AK8" i="21"/>
  <c r="AL8" i="21"/>
  <c r="AK82" i="21"/>
  <c r="BF36" i="19"/>
  <c r="D36" i="19"/>
</calcChain>
</file>

<file path=xl/sharedStrings.xml><?xml version="1.0" encoding="utf-8"?>
<sst xmlns="http://schemas.openxmlformats.org/spreadsheetml/2006/main" count="441" uniqueCount="340">
  <si>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</si>
  <si>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</si>
  <si>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</si>
  <si>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</si>
  <si>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Психология общения</t>
  </si>
  <si>
    <t>Математика</t>
  </si>
  <si>
    <t>Экологические основы природопользования</t>
  </si>
  <si>
    <t>Информационные технологии в профессиональной деятельности</t>
  </si>
  <si>
    <t>Охрана труда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</si>
  <si>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</si>
  <si>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</si>
  <si>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</si>
  <si>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</si>
  <si>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</si>
  <si>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</si>
  <si>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</si>
  <si>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Профессиональный учебный цикл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</si>
  <si>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</si>
  <si>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</si>
  <si>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</si>
  <si>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</si>
  <si>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</si>
  <si>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</si>
  <si>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</si>
  <si>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</si>
  <si>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</si>
  <si>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</si>
  <si>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</si>
  <si>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</si>
  <si>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</si>
  <si>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</si>
  <si>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</si>
  <si>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</si>
  <si>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</si>
  <si>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</si>
  <si>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</si>
  <si>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</si>
  <si>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</si>
  <si>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</si>
  <si>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</si>
  <si>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</si>
  <si>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</si>
  <si>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</si>
  <si>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</si>
  <si>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</si>
  <si>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</si>
  <si>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</si>
  <si>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</si>
  <si>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</si>
  <si>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</si>
  <si>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</si>
  <si>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</si>
  <si>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</si>
  <si>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</si>
  <si>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</si>
  <si>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</si>
  <si>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</si>
  <si>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</si>
  <si>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</si>
  <si>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</si>
  <si>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</si>
  <si>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</si>
  <si>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</si>
  <si>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ЕН.0.2</t>
  </si>
  <si>
    <t>ОП.00</t>
  </si>
  <si>
    <t>Общепрофессиональный учебный цикл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</si>
  <si>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</si>
  <si>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</si>
  <si>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</si>
  <si>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</si>
  <si>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</si>
  <si>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</si>
  <si>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</si>
  <si>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</si>
  <si>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</si>
  <si>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</si>
  <si>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</si>
  <si>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</si>
  <si>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</si>
  <si>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</si>
  <si>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</si>
  <si>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</si>
  <si>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</si>
  <si>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</si>
  <si>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</si>
  <si>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Химия</t>
  </si>
  <si>
    <t>Биология</t>
  </si>
  <si>
    <t>ОГСЭ.01</t>
  </si>
  <si>
    <t>ОГСЭ.02</t>
  </si>
  <si>
    <t>ОГСЭ.03</t>
  </si>
  <si>
    <t>ОГСЭ.04</t>
  </si>
  <si>
    <t>ОГСЭ.05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</si>
  <si>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</si>
  <si>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</si>
  <si>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</si>
  <si>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</si>
  <si>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</si>
  <si>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</si>
  <si>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</si>
  <si>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</si>
  <si>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</si>
  <si>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</si>
  <si>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</si>
  <si>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</si>
  <si>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</si>
  <si>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</si>
  <si>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</si>
  <si>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</si>
  <si>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</si>
  <si>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</si>
  <si>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</si>
  <si>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</si>
  <si>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</si>
  <si>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ПП.03</t>
  </si>
  <si>
    <t>ПМ.04</t>
  </si>
  <si>
    <t>МДК.04.01</t>
  </si>
  <si>
    <t>МДК.04.02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</si>
  <si>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</si>
  <si>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</si>
  <si>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</si>
  <si>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</si>
  <si>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</si>
  <si>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</si>
  <si>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</si>
  <si>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</si>
  <si>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</si>
  <si>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</si>
  <si>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</si>
  <si>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</si>
  <si>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</si>
  <si>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</si>
  <si>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ОП.12</t>
  </si>
  <si>
    <t>Основы предпринимательства, открытие собственного дела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</si>
  <si>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</si>
  <si>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</si>
  <si>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</si>
  <si>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</si>
  <si>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</si>
  <si>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</si>
  <si>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</si>
  <si>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</si>
  <si>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</si>
  <si>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</si>
  <si>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</si>
  <si>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</si>
  <si>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</si>
  <si>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</si>
  <si>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</si>
  <si>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</si>
  <si>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</si>
  <si>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</si>
  <si>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</si>
  <si>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</si>
  <si>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</si>
  <si>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</si>
  <si>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</si>
  <si>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</si>
  <si>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</si>
  <si>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</si>
  <si>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</si>
  <si>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</si>
  <si>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</si>
  <si>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</si>
  <si>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</si>
  <si>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</si>
  <si>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</si>
  <si>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</si>
  <si>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</si>
  <si>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</si>
  <si>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</si>
  <si>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</si>
  <si>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</si>
  <si>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</si>
  <si>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</si>
  <si>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</si>
  <si>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</si>
  <si>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</si>
  <si>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</si>
  <si>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</si>
  <si>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</si>
  <si>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</si>
  <si>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</si>
  <si>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</si>
  <si>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</si>
  <si>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</si>
  <si>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</si>
  <si>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</si>
  <si>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</si>
  <si>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</si>
  <si>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</si>
  <si>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</si>
  <si>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</si>
  <si>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</si>
  <si>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</si>
  <si>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</si>
  <si>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</si>
  <si>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</si>
  <si>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</si>
  <si>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</si>
  <si>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</si>
  <si>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</si>
  <si>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</si>
  <si>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</si>
  <si>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</si>
  <si>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</si>
  <si>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</si>
  <si>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</si>
  <si>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</si>
  <si>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</si>
  <si>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</si>
  <si>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</si>
  <si>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</si>
  <si>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</si>
  <si>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</si>
  <si>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</si>
  <si>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1 сем.    17   недель</t>
  </si>
  <si>
    <t>2 сем.     22    недели</t>
  </si>
  <si>
    <t>ЕН.0.1</t>
  </si>
  <si>
    <t>Дифференцированных зачетов</t>
  </si>
  <si>
    <t>Общеобразовательный цикл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</si>
  <si>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</si>
  <si>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</si>
  <si>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</si>
  <si>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</si>
  <si>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</si>
  <si>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</si>
  <si>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</si>
  <si>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</si>
  <si>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</si>
  <si>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</si>
  <si>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</si>
  <si>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</si>
  <si>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</si>
  <si>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</si>
  <si>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</si>
  <si>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18.02.12</t>
  </si>
  <si>
    <t>Технология аналитического контроля химических соединений</t>
  </si>
  <si>
    <t>Общая и неорганическая химия</t>
  </si>
  <si>
    <t>ЕН.0.3</t>
  </si>
  <si>
    <t>Органическая химия</t>
  </si>
  <si>
    <t>Аналитическая химия</t>
  </si>
  <si>
    <t>Физическая и коллоидная химия</t>
  </si>
  <si>
    <t>Основы экономики</t>
  </si>
  <si>
    <t>Электротехника и электроника</t>
  </si>
  <si>
    <t>Метрология, стандартизация и сертификация</t>
  </si>
  <si>
    <t>ОП.13</t>
  </si>
  <si>
    <t>ОП.14</t>
  </si>
  <si>
    <t>Основы аналитической химии и физико-химических методов анализа</t>
  </si>
  <si>
    <t>Основы аналитического и экологического контроля производств и технологических процессов</t>
  </si>
  <si>
    <t>МДК.01.03</t>
  </si>
  <si>
    <t>Контроль за состоянием окружающей среды</t>
  </si>
  <si>
    <t>Основы технологических процессов</t>
  </si>
  <si>
    <t>Организация лабораторно-производственной деятельности</t>
  </si>
  <si>
    <t>13321 Лаборант химического анализа</t>
  </si>
  <si>
    <t>УП.04.01</t>
  </si>
  <si>
    <t>Учебная практика Лаборант химического анализа</t>
  </si>
  <si>
    <t>УП.04.02</t>
  </si>
  <si>
    <t>Производственная практика Лаборант химического анализа</t>
  </si>
  <si>
    <t>ПП.04.01</t>
  </si>
  <si>
    <t>ПП.04.02</t>
  </si>
  <si>
    <t>6 сем.          15/4|5 недели</t>
  </si>
  <si>
    <t>4 сем.       18/5|0  недели</t>
  </si>
  <si>
    <t>7 сем.              12/5|0    недель</t>
  </si>
  <si>
    <t>1. Календарный  график учебного процесса 18.02.12 Технология аналитического контроля химических соединений</t>
  </si>
  <si>
    <t>техник</t>
  </si>
  <si>
    <t>Технология защиты окружающей среды</t>
  </si>
  <si>
    <t>17314 Пробоотборщик</t>
  </si>
  <si>
    <t>Учебная практика Пробоотборщик</t>
  </si>
  <si>
    <t>Производственная практика Пробоотборщик</t>
  </si>
  <si>
    <t>Экзамен по модулю</t>
  </si>
  <si>
    <t>Индивидуальный учебный проект*/Курсовой проект</t>
  </si>
  <si>
    <t>Основы технической эксплуатации промышленного оборудования</t>
  </si>
  <si>
    <t>Квалификационный экзамен по профессии 13321 Лаборант химического анализа</t>
  </si>
  <si>
    <t>Квалификационный экзамен по профессии 17314 Пробоотборщик</t>
  </si>
  <si>
    <t xml:space="preserve">Формы промежуточной аттестации и другие формы контроля                                       (семестр)     </t>
  </si>
  <si>
    <t xml:space="preserve">индивидуальный учебный проект*/курсовая работа (проект) </t>
  </si>
  <si>
    <t>Промежуточная аттестация (экзаменационная сессия)</t>
  </si>
  <si>
    <t>самостоятельная работа в рамках экзаменационной сессии</t>
  </si>
  <si>
    <t>консультации</t>
  </si>
  <si>
    <t>экзамен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</si>
  <si>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</si>
  <si>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</si>
  <si>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</si>
  <si>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</si>
  <si>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</si>
  <si>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</si>
  <si>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Обучение по дисциплинам и междисциплинарным курсам, самостоятельная работа</t>
  </si>
  <si>
    <t>2*</t>
  </si>
  <si>
    <t>ПМ.1.Э</t>
  </si>
  <si>
    <t>ПМ.2.Э</t>
  </si>
  <si>
    <t>ПМ.3.Э</t>
  </si>
  <si>
    <t>ПМ.4.1КЭ</t>
  </si>
  <si>
    <t>ПМ.4.2КЭ</t>
  </si>
  <si>
    <t>Определение оптимальных средств и методов анализа природных и промышленных материалов</t>
  </si>
  <si>
    <t>Основы качественного и количественного анализа природных и промышленных материалов</t>
  </si>
  <si>
    <t>Проведение качественных и количественных анализов природных и промышленных материалов с применением химических и физико-химических методов анализа</t>
  </si>
  <si>
    <t xml:space="preserve">Государственная итоговая аттестация (с 18.05 по 28.06) </t>
  </si>
  <si>
    <t>ОП.15</t>
  </si>
  <si>
    <t>3 сем.   16/0 |0  недель</t>
  </si>
  <si>
    <t>5 сем.          16/0|0 недель</t>
  </si>
  <si>
    <t xml:space="preserve">8 сем.             7/0|6/4/6       недели </t>
  </si>
  <si>
    <t>Основы финансовой грамотности</t>
  </si>
  <si>
    <t>6к</t>
  </si>
  <si>
    <t>Дисциплина/адаптационная дисциплина "Социальная адаптация и основы социально-правовых знаний")</t>
  </si>
  <si>
    <t>Освоение одной или нескольких профессий рабочих, должностей служащих</t>
  </si>
  <si>
    <t xml:space="preserve">Способы поиска работы, рекомендации по трудоустройству, планирование карьеры </t>
  </si>
  <si>
    <t>ОП.16</t>
  </si>
  <si>
    <t>Общая экология</t>
  </si>
  <si>
    <t>6к-2</t>
  </si>
  <si>
    <t>3,4,5,6,7</t>
  </si>
  <si>
    <t>В том числе в форме практической подготовки</t>
  </si>
  <si>
    <t>Обществознание</t>
  </si>
  <si>
    <t>География</t>
  </si>
  <si>
    <t>Информатика</t>
  </si>
  <si>
    <t>Физика</t>
  </si>
  <si>
    <t>Индивидуальный проект*</t>
  </si>
  <si>
    <t>32*</t>
  </si>
  <si>
    <t>1*</t>
  </si>
  <si>
    <t>32*/60</t>
  </si>
  <si>
    <t>Основы безопасности и защиты Родины</t>
  </si>
  <si>
    <t>1*/3</t>
  </si>
  <si>
    <t>ООД. 00</t>
  </si>
  <si>
    <t>ООД.01</t>
  </si>
  <si>
    <t>ООД.02</t>
  </si>
  <si>
    <t>ООД.03</t>
  </si>
  <si>
    <t>ООД.04</t>
  </si>
  <si>
    <t>ООД.05</t>
  </si>
  <si>
    <t>ООД.06</t>
  </si>
  <si>
    <t>ООДп.07</t>
  </si>
  <si>
    <t>ООДп.08</t>
  </si>
  <si>
    <t>ООД.09</t>
  </si>
  <si>
    <t>ООД.10</t>
  </si>
  <si>
    <t>ООДп.11</t>
  </si>
  <si>
    <t>ООДп.12</t>
  </si>
  <si>
    <t>ООД.13</t>
  </si>
  <si>
    <t>«_____»__________________2026  г.</t>
  </si>
  <si>
    <t>2026</t>
  </si>
  <si>
    <t>4617</t>
  </si>
  <si>
    <t>И.о. директора ГБПОУ МО «Щелковский колледж»</t>
  </si>
  <si>
    <t>_____________________ Ю. В. Джикия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</si>
</sst>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8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6" fillId="0" borderId="0">
      <alignment vertical="top"/>
    </xf>
  </cellStyleXfs>
  <cellXfs count="689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 wrapText="1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/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left" vertical="top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8" fillId="0" borderId="9" xfId="0" applyFont="1" applyFill="1" applyBorder="1"/>
    <xf numFmtId="0" fontId="7" fillId="0" borderId="29" xfId="0" applyNumberFormat="1" applyFont="1" applyFill="1" applyBorder="1" applyAlignment="1" applyProtection="1">
      <alignment horizontal="left" vertical="top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top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8" fillId="0" borderId="28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8" fillId="0" borderId="9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/>
    <xf numFmtId="0" fontId="7" fillId="0" borderId="17" xfId="3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20" fillId="0" borderId="9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1" fillId="0" borderId="6" xfId="0" applyNumberFormat="1" applyFont="1" applyFill="1" applyBorder="1" applyAlignment="1" applyProtection="1">
      <alignment horizontal="center"/>
    </xf>
    <xf numFmtId="0" fontId="14" fillId="0" borderId="39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/>
    </xf>
    <xf numFmtId="0" fontId="1" fillId="0" borderId="41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2" xfId="3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28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36" xfId="0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7" fillId="0" borderId="45" xfId="0" applyNumberFormat="1" applyFont="1" applyFill="1" applyBorder="1" applyAlignment="1" applyProtection="1">
      <alignment horizontal="center" vertical="center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top"/>
    </xf>
    <xf numFmtId="0" fontId="7" fillId="0" borderId="16" xfId="0" applyNumberFormat="1" applyFont="1" applyFill="1" applyBorder="1" applyAlignment="1" applyProtection="1">
      <alignment horizontal="center" vertical="top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top"/>
    </xf>
    <xf numFmtId="0" fontId="7" fillId="0" borderId="49" xfId="0" applyNumberFormat="1" applyFont="1" applyFill="1" applyBorder="1" applyAlignment="1" applyProtection="1">
      <alignment horizontal="center" vertical="top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top"/>
    </xf>
    <xf numFmtId="0" fontId="7" fillId="0" borderId="50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7" fillId="0" borderId="49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  <protection locked="0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49" xfId="3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top"/>
    </xf>
    <xf numFmtId="0" fontId="7" fillId="0" borderId="51" xfId="0" applyNumberFormat="1" applyFont="1" applyFill="1" applyBorder="1" applyAlignment="1" applyProtection="1">
      <alignment horizontal="center" vertical="center"/>
    </xf>
    <xf numFmtId="0" fontId="8" fillId="0" borderId="39" xfId="0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  <protection locked="0"/>
    </xf>
    <xf numFmtId="0" fontId="7" fillId="0" borderId="14" xfId="3" applyNumberFormat="1" applyFont="1" applyFill="1" applyBorder="1" applyAlignment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18" fillId="0" borderId="30" xfId="0" applyFont="1" applyFill="1" applyBorder="1"/>
    <xf numFmtId="0" fontId="8" fillId="0" borderId="36" xfId="3" applyNumberFormat="1" applyFont="1" applyFill="1" applyBorder="1" applyAlignment="1" applyProtection="1">
      <alignment horizontal="center" vertical="center"/>
      <protection locked="0"/>
    </xf>
    <xf numFmtId="0" fontId="8" fillId="0" borderId="42" xfId="3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18" fillId="0" borderId="6" xfId="0" applyFont="1" applyFill="1" applyBorder="1"/>
    <xf numFmtId="0" fontId="20" fillId="0" borderId="6" xfId="0" applyFont="1" applyFill="1" applyBorder="1"/>
    <xf numFmtId="0" fontId="8" fillId="0" borderId="3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" fillId="0" borderId="0" xfId="3" applyBorder="1"/>
    <xf numFmtId="0" fontId="15" fillId="0" borderId="0" xfId="0" applyNumberFormat="1" applyFont="1" applyFill="1" applyBorder="1" applyAlignment="1" applyProtection="1">
      <alignment horizontal="center" vertical="center"/>
    </xf>
    <xf numFmtId="0" fontId="27" fillId="0" borderId="0" xfId="3" applyFont="1" applyAlignment="1" applyProtection="1">
      <alignment horizontal="left" vertical="center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0" fontId="27" fillId="0" borderId="0" xfId="3" applyFont="1"/>
    <xf numFmtId="0" fontId="27" fillId="0" borderId="1" xfId="3" applyNumberFormat="1" applyFont="1" applyBorder="1" applyAlignment="1" applyProtection="1">
      <alignment horizontal="center" vertical="center"/>
      <protection locked="0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8" fillId="0" borderId="44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justify" vertical="top" wrapText="1"/>
    </xf>
    <xf numFmtId="0" fontId="7" fillId="0" borderId="15" xfId="0" applyFont="1" applyFill="1" applyBorder="1" applyAlignment="1">
      <alignment horizontal="justify" vertical="top" wrapText="1"/>
    </xf>
    <xf numFmtId="0" fontId="7" fillId="0" borderId="3" xfId="3" applyNumberFormat="1" applyFont="1" applyFill="1" applyBorder="1" applyAlignment="1" applyProtection="1">
      <alignment horizontal="left" vertical="center" wrapText="1"/>
      <protection locked="0"/>
    </xf>
    <xf numFmtId="0" fontId="7" fillId="0" borderId="29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5" xfId="0" applyNumberFormat="1" applyFont="1" applyFill="1" applyBorder="1" applyAlignment="1" applyProtection="1">
      <alignment vertical="top" wrapText="1"/>
    </xf>
    <xf numFmtId="0" fontId="7" fillId="0" borderId="15" xfId="0" applyNumberFormat="1" applyFont="1" applyFill="1" applyBorder="1" applyAlignment="1" applyProtection="1">
      <alignment horizontal="left" vertical="top" wrapText="1"/>
    </xf>
    <xf numFmtId="0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0" fontId="8" fillId="0" borderId="9" xfId="0" applyNumberFormat="1" applyFont="1" applyFill="1" applyBorder="1" applyAlignment="1" applyProtection="1">
      <alignment horizontal="left" vertical="top"/>
    </xf>
    <xf numFmtId="0" fontId="7" fillId="0" borderId="3" xfId="0" applyNumberFormat="1" applyFont="1" applyFill="1" applyBorder="1" applyAlignment="1" applyProtection="1">
      <alignment vertical="top" wrapText="1"/>
    </xf>
    <xf numFmtId="0" fontId="7" fillId="0" borderId="29" xfId="0" applyNumberFormat="1" applyFont="1" applyFill="1" applyBorder="1" applyAlignment="1" applyProtection="1">
      <alignment horizontal="left" vertical="top" wrapText="1"/>
    </xf>
    <xf numFmtId="0" fontId="8" fillId="0" borderId="52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8" fillId="0" borderId="36" xfId="0" applyNumberFormat="1" applyFont="1" applyFill="1" applyBorder="1" applyAlignment="1" applyProtection="1">
      <alignment horizontal="left" vertical="top" wrapText="1"/>
    </xf>
    <xf numFmtId="0" fontId="7" fillId="0" borderId="13" xfId="3" applyNumberFormat="1" applyFont="1" applyFill="1" applyBorder="1" applyAlignment="1" applyProtection="1">
      <alignment horizontal="center" vertical="center"/>
      <protection locked="0"/>
    </xf>
    <xf numFmtId="0" fontId="7" fillId="0" borderId="5" xfId="3" applyNumberFormat="1" applyFont="1" applyFill="1" applyBorder="1" applyAlignment="1" applyProtection="1">
      <alignment horizontal="center" vertical="center"/>
      <protection locked="0"/>
    </xf>
    <xf numFmtId="0" fontId="8" fillId="0" borderId="41" xfId="0" applyNumberFormat="1" applyFont="1" applyFill="1" applyBorder="1" applyAlignment="1" applyProtection="1">
      <alignment horizontal="center" vertical="center" wrapText="1"/>
    </xf>
    <xf numFmtId="0" fontId="7" fillId="0" borderId="3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/>
    <xf numFmtId="0" fontId="7" fillId="0" borderId="39" xfId="3" applyNumberFormat="1" applyFont="1" applyFill="1" applyBorder="1" applyAlignment="1" applyProtection="1">
      <alignment horizontal="center" vertical="center"/>
      <protection locked="0"/>
    </xf>
    <xf numFmtId="0" fontId="27" fillId="0" borderId="0" xfId="3" applyFont="1"/>
    <xf numFmtId="0" fontId="7" fillId="3" borderId="13" xfId="0" applyNumberFormat="1" applyFont="1" applyFill="1" applyBorder="1" applyAlignment="1" applyProtection="1">
      <alignment horizontal="center" vertical="center"/>
    </xf>
    <xf numFmtId="0" fontId="7" fillId="3" borderId="17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22" fillId="0" borderId="0" xfId="3" applyFont="1"/>
    <xf numFmtId="0" fontId="7" fillId="0" borderId="0" xfId="3" applyFont="1"/>
    <xf numFmtId="0" fontId="8" fillId="0" borderId="0" xfId="0" applyFont="1" applyAlignment="1">
      <alignment horizontal="center"/>
    </xf>
    <xf numFmtId="0" fontId="17" fillId="0" borderId="0" xfId="3" applyFont="1"/>
    <xf numFmtId="0" fontId="19" fillId="0" borderId="0" xfId="3" applyFont="1"/>
    <xf numFmtId="0" fontId="19" fillId="0" borderId="0" xfId="0" applyFont="1" applyAlignment="1">
      <alignment horizontal="center"/>
    </xf>
    <xf numFmtId="0" fontId="19" fillId="0" borderId="0" xfId="0" applyFont="1"/>
    <xf numFmtId="0" fontId="22" fillId="0" borderId="0" xfId="0" applyFont="1"/>
    <xf numFmtId="0" fontId="32" fillId="0" borderId="0" xfId="0" applyFont="1"/>
    <xf numFmtId="0" fontId="7" fillId="0" borderId="0" xfId="0" applyFont="1"/>
    <xf numFmtId="0" fontId="33" fillId="0" borderId="0" xfId="3" applyFont="1"/>
    <xf numFmtId="0" fontId="22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7" fillId="2" borderId="0" xfId="3" applyFont="1" applyFill="1" applyBorder="1" applyAlignment="1" applyProtection="1">
      <alignment horizontal="left" vertical="center"/>
      <protection locked="0"/>
    </xf>
    <xf numFmtId="0" fontId="8" fillId="0" borderId="0" xfId="3" applyFont="1"/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52" xfId="0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/>
    <xf numFmtId="0" fontId="7" fillId="0" borderId="40" xfId="3" applyNumberFormat="1" applyFont="1" applyFill="1" applyBorder="1" applyAlignment="1" applyProtection="1">
      <alignment horizontal="center" vertical="center"/>
      <protection locked="0"/>
    </xf>
    <xf numFmtId="0" fontId="8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2" xfId="3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3" borderId="29" xfId="0" applyNumberFormat="1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5" borderId="3" xfId="0" applyNumberFormat="1" applyFont="1" applyFill="1" applyBorder="1" applyAlignment="1" applyProtection="1">
      <alignment horizontal="left" vertical="top"/>
    </xf>
    <xf numFmtId="0" fontId="7" fillId="5" borderId="3" xfId="0" applyNumberFormat="1" applyFont="1" applyFill="1" applyBorder="1" applyAlignment="1" applyProtection="1">
      <alignment vertical="top" wrapText="1"/>
    </xf>
    <xf numFmtId="0" fontId="8" fillId="5" borderId="39" xfId="0" applyNumberFormat="1" applyFont="1" applyFill="1" applyBorder="1" applyAlignment="1" applyProtection="1">
      <alignment horizontal="center" vertical="center" wrapText="1"/>
    </xf>
    <xf numFmtId="0" fontId="8" fillId="5" borderId="13" xfId="3" applyNumberFormat="1" applyFont="1" applyFill="1" applyBorder="1" applyAlignment="1" applyProtection="1">
      <alignment horizontal="center" vertical="center"/>
      <protection locked="0"/>
    </xf>
    <xf numFmtId="0" fontId="7" fillId="5" borderId="13" xfId="0" applyNumberFormat="1" applyFont="1" applyFill="1" applyBorder="1" applyAlignment="1" applyProtection="1">
      <alignment horizontal="center" vertical="center" wrapText="1"/>
    </xf>
    <xf numFmtId="0" fontId="8" fillId="5" borderId="13" xfId="0" applyNumberFormat="1" applyFont="1" applyFill="1" applyBorder="1" applyAlignment="1" applyProtection="1">
      <alignment horizontal="center" vertical="center"/>
    </xf>
    <xf numFmtId="0" fontId="7" fillId="5" borderId="40" xfId="0" applyNumberFormat="1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/>
    </xf>
    <xf numFmtId="0" fontId="7" fillId="5" borderId="39" xfId="0" applyNumberFormat="1" applyFont="1" applyFill="1" applyBorder="1" applyAlignment="1" applyProtection="1">
      <alignment horizontal="center" vertical="center"/>
    </xf>
    <xf numFmtId="0" fontId="7" fillId="5" borderId="4" xfId="0" applyNumberFormat="1" applyFont="1" applyFill="1" applyBorder="1" applyAlignment="1" applyProtection="1">
      <alignment horizontal="center" vertical="center"/>
    </xf>
    <xf numFmtId="0" fontId="7" fillId="5" borderId="40" xfId="0" applyNumberFormat="1" applyFont="1" applyFill="1" applyBorder="1" applyAlignment="1" applyProtection="1">
      <alignment horizontal="center" vertical="top"/>
    </xf>
    <xf numFmtId="0" fontId="7" fillId="5" borderId="15" xfId="0" applyNumberFormat="1" applyFont="1" applyFill="1" applyBorder="1" applyAlignment="1" applyProtection="1">
      <alignment horizontal="left" vertical="top"/>
    </xf>
    <xf numFmtId="0" fontId="7" fillId="5" borderId="15" xfId="0" applyNumberFormat="1" applyFont="1" applyFill="1" applyBorder="1" applyAlignment="1" applyProtection="1">
      <alignment horizontal="left" vertical="top" wrapText="1"/>
    </xf>
    <xf numFmtId="0" fontId="8" fillId="5" borderId="14" xfId="0" applyNumberFormat="1" applyFont="1" applyFill="1" applyBorder="1" applyAlignment="1" applyProtection="1">
      <alignment horizontal="center" vertical="center" wrapText="1"/>
    </xf>
    <xf numFmtId="0" fontId="8" fillId="5" borderId="1" xfId="3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/>
    </xf>
    <xf numFmtId="0" fontId="8" fillId="5" borderId="16" xfId="0" applyNumberFormat="1" applyFont="1" applyFill="1" applyBorder="1" applyAlignment="1" applyProtection="1">
      <alignment horizontal="center" vertical="center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7" fillId="5" borderId="15" xfId="0" applyNumberFormat="1" applyFont="1" applyFill="1" applyBorder="1" applyAlignment="1" applyProtection="1">
      <alignment horizontal="center" vertical="center"/>
    </xf>
    <xf numFmtId="0" fontId="7" fillId="5" borderId="16" xfId="0" applyNumberFormat="1" applyFont="1" applyFill="1" applyBorder="1" applyAlignment="1" applyProtection="1">
      <alignment horizontal="center" vertical="center"/>
    </xf>
    <xf numFmtId="0" fontId="7" fillId="5" borderId="14" xfId="0" applyNumberFormat="1" applyFont="1" applyFill="1" applyBorder="1" applyAlignment="1" applyProtection="1">
      <alignment horizontal="center" vertical="center"/>
    </xf>
    <xf numFmtId="0" fontId="7" fillId="5" borderId="17" xfId="0" applyNumberFormat="1" applyFont="1" applyFill="1" applyBorder="1" applyAlignment="1" applyProtection="1">
      <alignment horizontal="center" vertical="center"/>
    </xf>
    <xf numFmtId="0" fontId="7" fillId="5" borderId="16" xfId="0" applyNumberFormat="1" applyFont="1" applyFill="1" applyBorder="1" applyAlignment="1" applyProtection="1">
      <alignment horizontal="center" vertical="top"/>
    </xf>
    <xf numFmtId="0" fontId="7" fillId="5" borderId="15" xfId="0" applyNumberFormat="1" applyFont="1" applyFill="1" applyBorder="1" applyAlignment="1" applyProtection="1">
      <alignment horizontal="left" vertical="center"/>
    </xf>
    <xf numFmtId="0" fontId="7" fillId="6" borderId="15" xfId="0" applyNumberFormat="1" applyFont="1" applyFill="1" applyBorder="1" applyAlignment="1" applyProtection="1">
      <alignment horizontal="left" vertical="top"/>
    </xf>
    <xf numFmtId="0" fontId="8" fillId="6" borderId="14" xfId="0" applyNumberFormat="1" applyFont="1" applyFill="1" applyBorder="1" applyAlignment="1" applyProtection="1">
      <alignment horizontal="center" vertical="center" wrapText="1"/>
    </xf>
    <xf numFmtId="0" fontId="8" fillId="6" borderId="1" xfId="3" applyNumberFormat="1" applyFont="1" applyFill="1" applyBorder="1" applyAlignment="1" applyProtection="1">
      <alignment horizontal="center" vertical="center"/>
      <protection locked="0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/>
    </xf>
    <xf numFmtId="0" fontId="7" fillId="6" borderId="16" xfId="0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5" xfId="0" applyNumberFormat="1" applyFont="1" applyFill="1" applyBorder="1" applyAlignment="1" applyProtection="1">
      <alignment horizontal="center" vertical="center"/>
    </xf>
    <xf numFmtId="0" fontId="8" fillId="6" borderId="16" xfId="0" applyNumberFormat="1" applyFont="1" applyFill="1" applyBorder="1" applyAlignment="1" applyProtection="1">
      <alignment horizontal="center" vertical="center"/>
    </xf>
    <xf numFmtId="0" fontId="7" fillId="6" borderId="14" xfId="0" applyNumberFormat="1" applyFont="1" applyFill="1" applyBorder="1" applyAlignment="1" applyProtection="1">
      <alignment horizontal="center" vertical="center"/>
    </xf>
    <xf numFmtId="0" fontId="7" fillId="6" borderId="17" xfId="0" applyNumberFormat="1" applyFont="1" applyFill="1" applyBorder="1" applyAlignment="1" applyProtection="1">
      <alignment horizontal="center" vertical="center"/>
    </xf>
    <xf numFmtId="0" fontId="7" fillId="6" borderId="16" xfId="0" applyNumberFormat="1" applyFont="1" applyFill="1" applyBorder="1" applyAlignment="1" applyProtection="1">
      <alignment horizontal="center" vertical="top"/>
    </xf>
    <xf numFmtId="0" fontId="7" fillId="6" borderId="15" xfId="0" applyNumberFormat="1" applyFont="1" applyFill="1" applyBorder="1" applyAlignment="1" applyProtection="1">
      <alignment horizontal="left" vertical="center"/>
    </xf>
    <xf numFmtId="0" fontId="7" fillId="6" borderId="15" xfId="0" applyNumberFormat="1" applyFont="1" applyFill="1" applyBorder="1" applyAlignment="1" applyProtection="1">
      <alignment horizontal="left" vertical="top" wrapText="1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7" fillId="6" borderId="29" xfId="0" applyNumberFormat="1" applyFont="1" applyFill="1" applyBorder="1" applyAlignment="1" applyProtection="1">
      <alignment horizontal="center" vertical="center"/>
    </xf>
    <xf numFmtId="0" fontId="7" fillId="6" borderId="29" xfId="0" applyNumberFormat="1" applyFont="1" applyFill="1" applyBorder="1" applyAlignment="1" applyProtection="1">
      <alignment horizontal="left" vertical="top"/>
    </xf>
    <xf numFmtId="0" fontId="7" fillId="6" borderId="29" xfId="0" applyNumberFormat="1" applyFont="1" applyFill="1" applyBorder="1" applyAlignment="1" applyProtection="1">
      <alignment horizontal="left" vertical="top" wrapText="1"/>
    </xf>
    <xf numFmtId="0" fontId="7" fillId="6" borderId="38" xfId="0" applyNumberFormat="1" applyFont="1" applyFill="1" applyBorder="1" applyAlignment="1" applyProtection="1">
      <alignment horizontal="center" vertical="center" wrapText="1"/>
    </xf>
    <xf numFmtId="0" fontId="8" fillId="6" borderId="5" xfId="3" applyNumberFormat="1" applyFont="1" applyFill="1" applyBorder="1" applyAlignment="1" applyProtection="1">
      <alignment horizontal="center" vertical="center"/>
      <protection locked="0"/>
    </xf>
    <xf numFmtId="0" fontId="8" fillId="6" borderId="5" xfId="0" applyNumberFormat="1" applyFont="1" applyFill="1" applyBorder="1" applyAlignment="1" applyProtection="1">
      <alignment horizontal="center" vertical="center" wrapText="1"/>
    </xf>
    <xf numFmtId="0" fontId="8" fillId="6" borderId="5" xfId="0" applyNumberFormat="1" applyFont="1" applyFill="1" applyBorder="1" applyAlignment="1" applyProtection="1">
      <alignment horizontal="center" vertical="center"/>
    </xf>
    <xf numFmtId="0" fontId="8" fillId="6" borderId="49" xfId="0" applyNumberFormat="1" applyFont="1" applyFill="1" applyBorder="1" applyAlignment="1" applyProtection="1">
      <alignment horizontal="center" vertical="center"/>
    </xf>
    <xf numFmtId="0" fontId="7" fillId="6" borderId="49" xfId="0" applyNumberFormat="1" applyFont="1" applyFill="1" applyBorder="1" applyAlignment="1" applyProtection="1">
      <alignment horizontal="center" vertical="center"/>
    </xf>
    <xf numFmtId="0" fontId="7" fillId="6" borderId="49" xfId="0" applyNumberFormat="1" applyFont="1" applyFill="1" applyBorder="1" applyAlignment="1" applyProtection="1">
      <alignment horizontal="center" vertical="top"/>
    </xf>
    <xf numFmtId="0" fontId="7" fillId="5" borderId="29" xfId="0" applyNumberFormat="1" applyFont="1" applyFill="1" applyBorder="1" applyAlignment="1" applyProtection="1">
      <alignment horizontal="left" vertical="top"/>
    </xf>
    <xf numFmtId="0" fontId="7" fillId="5" borderId="29" xfId="0" applyNumberFormat="1" applyFont="1" applyFill="1" applyBorder="1" applyAlignment="1" applyProtection="1">
      <alignment horizontal="left" vertical="top" wrapText="1"/>
    </xf>
    <xf numFmtId="0" fontId="7" fillId="5" borderId="38" xfId="0" applyNumberFormat="1" applyFont="1" applyFill="1" applyBorder="1" applyAlignment="1" applyProtection="1">
      <alignment horizontal="center" vertical="center" wrapText="1"/>
    </xf>
    <xf numFmtId="0" fontId="8" fillId="5" borderId="5" xfId="3" applyNumberFormat="1" applyFont="1" applyFill="1" applyBorder="1" applyAlignment="1" applyProtection="1">
      <alignment horizontal="center" vertical="center"/>
      <protection locked="0"/>
    </xf>
    <xf numFmtId="0" fontId="8" fillId="5" borderId="5" xfId="0" applyNumberFormat="1" applyFont="1" applyFill="1" applyBorder="1" applyAlignment="1" applyProtection="1">
      <alignment horizontal="center" vertical="center" wrapText="1"/>
    </xf>
    <xf numFmtId="0" fontId="8" fillId="5" borderId="5" xfId="0" applyNumberFormat="1" applyFont="1" applyFill="1" applyBorder="1" applyAlignment="1" applyProtection="1">
      <alignment horizontal="center" vertical="center"/>
    </xf>
    <xf numFmtId="0" fontId="8" fillId="5" borderId="49" xfId="0" applyNumberFormat="1" applyFont="1" applyFill="1" applyBorder="1" applyAlignment="1" applyProtection="1">
      <alignment horizontal="center" vertical="center"/>
    </xf>
    <xf numFmtId="0" fontId="7" fillId="6" borderId="15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164" fontId="7" fillId="4" borderId="17" xfId="3" applyNumberFormat="1" applyFont="1" applyFill="1" applyBorder="1" applyAlignment="1" applyProtection="1">
      <alignment horizontal="center" vertical="center"/>
      <protection locked="0"/>
    </xf>
    <xf numFmtId="164" fontId="7" fillId="4" borderId="28" xfId="3" applyNumberFormat="1" applyFont="1" applyFill="1" applyBorder="1" applyAlignment="1" applyProtection="1">
      <alignment horizontal="center" vertical="center"/>
      <protection locked="0"/>
    </xf>
    <xf numFmtId="164" fontId="31" fillId="4" borderId="17" xfId="3" applyNumberFormat="1" applyFont="1" applyFill="1" applyBorder="1" applyAlignment="1" applyProtection="1">
      <alignment horizontal="right" vertical="center"/>
      <protection locked="0"/>
    </xf>
    <xf numFmtId="0" fontId="7" fillId="0" borderId="3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0" fontId="7" fillId="6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3" xfId="0" applyNumberFormat="1" applyFont="1" applyFill="1" applyBorder="1" applyAlignment="1" applyProtection="1">
      <alignment horizontal="center" vertical="top"/>
    </xf>
    <xf numFmtId="0" fontId="7" fillId="3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41" xfId="0" applyNumberFormat="1" applyFont="1" applyFill="1" applyBorder="1" applyAlignment="1" applyProtection="1">
      <alignment horizontal="center" vertical="top"/>
    </xf>
    <xf numFmtId="0" fontId="8" fillId="3" borderId="2" xfId="0" applyNumberFormat="1" applyFont="1" applyFill="1" applyBorder="1" applyAlignment="1" applyProtection="1">
      <alignment horizontal="center" vertical="top"/>
    </xf>
    <xf numFmtId="3" fontId="8" fillId="3" borderId="2" xfId="0" applyNumberFormat="1" applyFont="1" applyFill="1" applyBorder="1" applyAlignment="1" applyProtection="1">
      <alignment horizontal="center" vertical="center"/>
    </xf>
    <xf numFmtId="0" fontId="8" fillId="0" borderId="55" xfId="0" applyNumberFormat="1" applyFont="1" applyFill="1" applyBorder="1" applyAlignment="1" applyProtection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  <protection locked="0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3" borderId="2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5" borderId="13" xfId="3" applyNumberFormat="1" applyFont="1" applyFill="1" applyBorder="1" applyAlignment="1" applyProtection="1">
      <alignment horizontal="center" vertical="center"/>
      <protection locked="0"/>
    </xf>
    <xf numFmtId="0" fontId="7" fillId="5" borderId="13" xfId="0" applyNumberFormat="1" applyFont="1" applyFill="1" applyBorder="1" applyAlignment="1" applyProtection="1">
      <alignment horizontal="center" vertical="center"/>
    </xf>
    <xf numFmtId="0" fontId="7" fillId="6" borderId="5" xfId="0" applyNumberFormat="1" applyFont="1" applyFill="1" applyBorder="1" applyAlignment="1" applyProtection="1">
      <alignment horizontal="center" vertical="center"/>
    </xf>
    <xf numFmtId="0" fontId="8" fillId="0" borderId="56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3" borderId="36" xfId="0" applyNumberFormat="1" applyFont="1" applyFill="1" applyBorder="1" applyAlignment="1" applyProtection="1">
      <alignment horizontal="left" vertical="top"/>
    </xf>
    <xf numFmtId="3" fontId="8" fillId="3" borderId="27" xfId="0" applyNumberFormat="1" applyFont="1" applyFill="1" applyBorder="1" applyAlignment="1" applyProtection="1">
      <alignment horizontal="center" vertical="center"/>
    </xf>
    <xf numFmtId="0" fontId="8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7" xfId="3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8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3" fontId="8" fillId="3" borderId="41" xfId="0" applyNumberFormat="1" applyFont="1" applyFill="1" applyBorder="1" applyAlignment="1" applyProtection="1">
      <alignment horizontal="center" vertical="center"/>
    </xf>
    <xf numFmtId="3" fontId="8" fillId="3" borderId="42" xfId="0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  <protection locked="0"/>
    </xf>
    <xf numFmtId="0" fontId="8" fillId="0" borderId="8" xfId="3" applyNumberFormat="1" applyFont="1" applyFill="1" applyBorder="1" applyAlignment="1" applyProtection="1">
      <alignment horizontal="center" vertical="center"/>
      <protection locked="0"/>
    </xf>
    <xf numFmtId="0" fontId="7" fillId="6" borderId="38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/>
    <xf numFmtId="0" fontId="7" fillId="0" borderId="28" xfId="0" applyFont="1" applyFill="1" applyBorder="1"/>
    <xf numFmtId="0" fontId="7" fillId="0" borderId="17" xfId="0" applyFont="1" applyFill="1" applyBorder="1"/>
    <xf numFmtId="0" fontId="7" fillId="0" borderId="40" xfId="0" applyFont="1" applyFill="1" applyBorder="1"/>
    <xf numFmtId="0" fontId="7" fillId="0" borderId="49" xfId="0" applyFont="1" applyFill="1" applyBorder="1"/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/>
    </xf>
    <xf numFmtId="164" fontId="8" fillId="4" borderId="17" xfId="3" applyNumberFormat="1" applyFont="1" applyFill="1" applyBorder="1" applyAlignment="1" applyProtection="1">
      <alignment horizontal="center" vertical="center"/>
      <protection locked="0"/>
    </xf>
    <xf numFmtId="0" fontId="8" fillId="3" borderId="17" xfId="0" applyNumberFormat="1" applyFont="1" applyFill="1" applyBorder="1" applyAlignment="1" applyProtection="1">
      <alignment horizontal="center" vertical="center"/>
    </xf>
    <xf numFmtId="0" fontId="8" fillId="5" borderId="4" xfId="0" applyNumberFormat="1" applyFont="1" applyFill="1" applyBorder="1" applyAlignment="1" applyProtection="1">
      <alignment horizontal="center" vertical="center"/>
    </xf>
    <xf numFmtId="0" fontId="8" fillId="6" borderId="17" xfId="0" applyNumberFormat="1" applyFont="1" applyFill="1" applyBorder="1" applyAlignment="1" applyProtection="1">
      <alignment horizontal="center" vertical="center"/>
    </xf>
    <xf numFmtId="0" fontId="8" fillId="5" borderId="17" xfId="0" applyNumberFormat="1" applyFont="1" applyFill="1" applyBorder="1" applyAlignment="1" applyProtection="1">
      <alignment horizontal="center" vertical="center"/>
    </xf>
    <xf numFmtId="0" fontId="8" fillId="6" borderId="28" xfId="0" applyNumberFormat="1" applyFont="1" applyFill="1" applyBorder="1" applyAlignment="1" applyProtection="1">
      <alignment horizontal="center" vertical="center"/>
    </xf>
    <xf numFmtId="3" fontId="8" fillId="3" borderId="32" xfId="0" applyNumberFormat="1" applyFont="1" applyFill="1" applyBorder="1" applyAlignment="1" applyProtection="1">
      <alignment horizontal="center" vertical="center"/>
    </xf>
    <xf numFmtId="164" fontId="7" fillId="3" borderId="37" xfId="3" applyNumberFormat="1" applyFont="1" applyFill="1" applyBorder="1" applyAlignment="1" applyProtection="1">
      <alignment horizontal="center" vertical="center"/>
      <protection locked="0"/>
    </xf>
    <xf numFmtId="0" fontId="8" fillId="0" borderId="34" xfId="0" applyNumberFormat="1" applyFont="1" applyFill="1" applyBorder="1" applyAlignment="1" applyProtection="1">
      <alignment horizontal="center" vertical="center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0" borderId="57" xfId="0" applyNumberFormat="1" applyFont="1" applyFill="1" applyBorder="1" applyAlignment="1" applyProtection="1">
      <alignment horizontal="center" vertical="center"/>
    </xf>
    <xf numFmtId="0" fontId="8" fillId="0" borderId="35" xfId="3" applyNumberFormat="1" applyFont="1" applyFill="1" applyBorder="1" applyAlignment="1" applyProtection="1">
      <alignment horizontal="center" vertical="center"/>
      <protection locked="0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8" fillId="5" borderId="34" xfId="0" applyNumberFormat="1" applyFont="1" applyFill="1" applyBorder="1" applyAlignment="1" applyProtection="1">
      <alignment horizontal="center" vertical="center"/>
    </xf>
    <xf numFmtId="0" fontId="8" fillId="6" borderId="37" xfId="0" applyNumberFormat="1" applyFont="1" applyFill="1" applyBorder="1" applyAlignment="1" applyProtection="1">
      <alignment horizontal="center" vertical="center"/>
    </xf>
    <xf numFmtId="0" fontId="8" fillId="5" borderId="37" xfId="0" applyNumberFormat="1" applyFont="1" applyFill="1" applyBorder="1" applyAlignment="1" applyProtection="1">
      <alignment horizontal="center" vertical="center"/>
    </xf>
    <xf numFmtId="0" fontId="8" fillId="6" borderId="57" xfId="0" applyNumberFormat="1" applyFont="1" applyFill="1" applyBorder="1" applyAlignment="1" applyProtection="1">
      <alignment horizontal="center" vertical="center"/>
    </xf>
    <xf numFmtId="0" fontId="7" fillId="0" borderId="58" xfId="0" applyNumberFormat="1" applyFont="1" applyFill="1" applyBorder="1" applyAlignment="1" applyProtection="1">
      <alignment horizontal="center" vertical="center"/>
    </xf>
    <xf numFmtId="0" fontId="7" fillId="5" borderId="34" xfId="0" applyNumberFormat="1" applyFont="1" applyFill="1" applyBorder="1" applyAlignment="1" applyProtection="1">
      <alignment horizontal="center" vertical="center"/>
    </xf>
    <xf numFmtId="0" fontId="7" fillId="6" borderId="37" xfId="0" applyNumberFormat="1" applyFont="1" applyFill="1" applyBorder="1" applyAlignment="1" applyProtection="1">
      <alignment horizontal="center" vertical="center"/>
    </xf>
    <xf numFmtId="0" fontId="7" fillId="5" borderId="37" xfId="0" applyNumberFormat="1" applyFont="1" applyFill="1" applyBorder="1" applyAlignment="1" applyProtection="1">
      <alignment horizontal="center" vertical="center"/>
    </xf>
    <xf numFmtId="0" fontId="7" fillId="6" borderId="57" xfId="0" applyNumberFormat="1" applyFont="1" applyFill="1" applyBorder="1" applyAlignment="1" applyProtection="1">
      <alignment horizontal="center" vertical="center"/>
    </xf>
    <xf numFmtId="164" fontId="7" fillId="3" borderId="39" xfId="0" applyNumberFormat="1" applyFont="1" applyFill="1" applyBorder="1" applyAlignment="1" applyProtection="1">
      <alignment horizontal="center" vertical="center"/>
    </xf>
    <xf numFmtId="164" fontId="7" fillId="3" borderId="40" xfId="0" applyNumberFormat="1" applyFont="1" applyFill="1" applyBorder="1" applyAlignment="1" applyProtection="1">
      <alignment horizontal="center" vertical="center"/>
    </xf>
    <xf numFmtId="0" fontId="8" fillId="3" borderId="36" xfId="0" applyNumberFormat="1" applyFont="1" applyFill="1" applyBorder="1" applyAlignment="1" applyProtection="1">
      <alignment horizontal="center" vertical="center"/>
    </xf>
    <xf numFmtId="3" fontId="8" fillId="0" borderId="36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 textRotation="90" wrapText="1"/>
    </xf>
    <xf numFmtId="0" fontId="7" fillId="0" borderId="53" xfId="0" applyNumberFormat="1" applyFont="1" applyFill="1" applyBorder="1" applyAlignment="1" applyProtection="1">
      <alignment horizontal="center" vertical="center" wrapText="1"/>
    </xf>
    <xf numFmtId="0" fontId="7" fillId="0" borderId="31" xfId="0" applyNumberFormat="1" applyFont="1" applyFill="1" applyBorder="1" applyAlignment="1" applyProtection="1">
      <alignment horizontal="center" vertical="center" wrapText="1"/>
    </xf>
    <xf numFmtId="0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43" xfId="0" applyNumberFormat="1" applyFont="1" applyFill="1" applyBorder="1" applyAlignment="1" applyProtection="1">
      <alignment horizontal="center" vertical="center" textRotation="90" wrapText="1"/>
    </xf>
    <xf numFmtId="0" fontId="7" fillId="0" borderId="17" xfId="3" applyNumberFormat="1" applyFont="1" applyFill="1" applyBorder="1" applyAlignment="1" applyProtection="1">
      <alignment horizontal="center" vertical="center"/>
      <protection locked="0"/>
    </xf>
    <xf numFmtId="0" fontId="7" fillId="0" borderId="28" xfId="3" applyNumberFormat="1" applyFont="1" applyFill="1" applyBorder="1" applyAlignment="1" applyProtection="1">
      <alignment horizontal="center" vertical="center"/>
      <protection locked="0"/>
    </xf>
    <xf numFmtId="0" fontId="8" fillId="5" borderId="17" xfId="3" applyNumberFormat="1" applyFont="1" applyFill="1" applyBorder="1" applyAlignment="1" applyProtection="1">
      <alignment horizontal="center" vertical="center"/>
      <protection locked="0"/>
    </xf>
    <xf numFmtId="0" fontId="8" fillId="6" borderId="17" xfId="3" applyNumberFormat="1" applyFont="1" applyFill="1" applyBorder="1" applyAlignment="1" applyProtection="1">
      <alignment horizontal="center" vertical="center"/>
      <protection locked="0"/>
    </xf>
    <xf numFmtId="0" fontId="8" fillId="6" borderId="28" xfId="3" applyNumberFormat="1" applyFont="1" applyFill="1" applyBorder="1" applyAlignment="1" applyProtection="1">
      <alignment horizontal="center" vertical="center"/>
      <protection locked="0"/>
    </xf>
    <xf numFmtId="3" fontId="8" fillId="0" borderId="32" xfId="0" applyNumberFormat="1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8" fillId="0" borderId="45" xfId="0" applyNumberFormat="1" applyFont="1" applyFill="1" applyBorder="1" applyAlignment="1" applyProtection="1">
      <alignment horizontal="center" vertical="center"/>
    </xf>
    <xf numFmtId="0" fontId="25" fillId="0" borderId="0" xfId="3" applyNumberFormat="1" applyFont="1" applyBorder="1" applyAlignment="1" applyProtection="1">
      <alignment horizontal="center" vertical="center"/>
      <protection locked="0"/>
    </xf>
    <xf numFmtId="0" fontId="7" fillId="0" borderId="43" xfId="0" applyNumberFormat="1" applyFont="1" applyFill="1" applyBorder="1" applyAlignment="1" applyProtection="1">
      <alignment horizontal="left" vertical="top"/>
    </xf>
    <xf numFmtId="0" fontId="7" fillId="0" borderId="12" xfId="0" applyNumberFormat="1" applyFont="1" applyFill="1" applyBorder="1" applyAlignment="1" applyProtection="1">
      <alignment vertical="top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60" xfId="3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3" applyNumberFormat="1" applyFont="1" applyFill="1" applyBorder="1" applyAlignment="1" applyProtection="1">
      <alignment horizontal="center" vertical="center"/>
      <protection locked="0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60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0" fontId="8" fillId="0" borderId="6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52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 vertical="center"/>
    </xf>
    <xf numFmtId="3" fontId="8" fillId="0" borderId="27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3" applyNumberFormat="1" applyFont="1" applyFill="1" applyBorder="1" applyAlignment="1" applyProtection="1">
      <alignment horizontal="center" vertical="center"/>
      <protection locked="0"/>
    </xf>
    <xf numFmtId="0" fontId="31" fillId="3" borderId="15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15" xfId="0" applyNumberFormat="1" applyFont="1" applyFill="1" applyBorder="1" applyAlignment="1" applyProtection="1">
      <alignment horizontal="left" vertical="top"/>
    </xf>
    <xf numFmtId="0" fontId="31" fillId="0" borderId="15" xfId="3" applyNumberFormat="1" applyFont="1" applyFill="1" applyBorder="1" applyAlignment="1" applyProtection="1">
      <alignment horizontal="left" vertical="center" wrapText="1"/>
      <protection locked="0"/>
    </xf>
    <xf numFmtId="0" fontId="31" fillId="3" borderId="15" xfId="0" applyNumberFormat="1" applyFont="1" applyFill="1" applyBorder="1" applyAlignment="1" applyProtection="1">
      <alignment horizontal="left" vertical="top"/>
    </xf>
    <xf numFmtId="0" fontId="31" fillId="3" borderId="15" xfId="0" applyNumberFormat="1" applyFont="1" applyFill="1" applyBorder="1" applyAlignment="1" applyProtection="1">
      <alignment vertical="top" wrapText="1"/>
    </xf>
    <xf numFmtId="0" fontId="31" fillId="3" borderId="29" xfId="0" applyNumberFormat="1" applyFont="1" applyFill="1" applyBorder="1" applyAlignment="1" applyProtection="1">
      <alignment vertical="center" wrapText="1"/>
    </xf>
    <xf numFmtId="0" fontId="31" fillId="3" borderId="29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9" xfId="0" applyNumberFormat="1" applyFont="1" applyFill="1" applyBorder="1" applyAlignment="1" applyProtection="1">
      <alignment horizontal="left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8" fillId="0" borderId="52" xfId="0" applyNumberFormat="1" applyFont="1" applyFill="1" applyBorder="1" applyAlignment="1" applyProtection="1">
      <alignment horizontal="center" vertical="center"/>
    </xf>
    <xf numFmtId="0" fontId="7" fillId="6" borderId="52" xfId="0" applyNumberFormat="1" applyFont="1" applyFill="1" applyBorder="1" applyAlignment="1" applyProtection="1">
      <alignment horizontal="center" vertical="center"/>
    </xf>
    <xf numFmtId="0" fontId="7" fillId="6" borderId="13" xfId="0" applyNumberFormat="1" applyFont="1" applyFill="1" applyBorder="1" applyAlignment="1" applyProtection="1">
      <alignment horizontal="center" vertical="center"/>
    </xf>
    <xf numFmtId="0" fontId="7" fillId="7" borderId="14" xfId="0" applyNumberFormat="1" applyFont="1" applyFill="1" applyBorder="1" applyAlignment="1" applyProtection="1">
      <alignment horizontal="center" vertical="center"/>
    </xf>
    <xf numFmtId="0" fontId="7" fillId="7" borderId="17" xfId="0" applyNumberFormat="1" applyFont="1" applyFill="1" applyBorder="1" applyAlignment="1" applyProtection="1">
      <alignment horizontal="center" vertical="center"/>
    </xf>
    <xf numFmtId="0" fontId="7" fillId="7" borderId="1" xfId="0" applyNumberFormat="1" applyFont="1" applyFill="1" applyBorder="1" applyAlignment="1" applyProtection="1">
      <alignment horizontal="center" vertical="center"/>
    </xf>
    <xf numFmtId="0" fontId="7" fillId="7" borderId="15" xfId="0" applyNumberFormat="1" applyFont="1" applyFill="1" applyBorder="1" applyAlignment="1" applyProtection="1">
      <alignment horizontal="center" vertical="center"/>
    </xf>
    <xf numFmtId="0" fontId="7" fillId="7" borderId="16" xfId="0" applyNumberFormat="1" applyFont="1" applyFill="1" applyBorder="1" applyAlignment="1" applyProtection="1">
      <alignment horizontal="center" vertical="center"/>
    </xf>
    <xf numFmtId="0" fontId="7" fillId="7" borderId="13" xfId="0" applyNumberFormat="1" applyFont="1" applyFill="1" applyBorder="1" applyAlignment="1" applyProtection="1">
      <alignment horizontal="center" vertical="center"/>
    </xf>
    <xf numFmtId="0" fontId="7" fillId="7" borderId="5" xfId="0" applyNumberFormat="1" applyFont="1" applyFill="1" applyBorder="1" applyAlignment="1" applyProtection="1">
      <alignment horizontal="center" vertical="center"/>
    </xf>
    <xf numFmtId="0" fontId="7" fillId="7" borderId="6" xfId="0" applyNumberFormat="1" applyFont="1" applyFill="1" applyBorder="1" applyAlignment="1" applyProtection="1">
      <alignment horizontal="center" vertical="center"/>
    </xf>
    <xf numFmtId="0" fontId="7" fillId="8" borderId="15" xfId="0" applyNumberFormat="1" applyFont="1" applyFill="1" applyBorder="1" applyAlignment="1" applyProtection="1">
      <alignment horizontal="center" vertical="center"/>
    </xf>
    <xf numFmtId="0" fontId="7" fillId="8" borderId="17" xfId="0" applyNumberFormat="1" applyFont="1" applyFill="1" applyBorder="1" applyAlignment="1" applyProtection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7" fillId="8" borderId="14" xfId="0" applyNumberFormat="1" applyFont="1" applyFill="1" applyBorder="1" applyAlignment="1" applyProtection="1">
      <alignment horizontal="center" vertical="center"/>
    </xf>
    <xf numFmtId="0" fontId="7" fillId="8" borderId="13" xfId="0" applyNumberFormat="1" applyFont="1" applyFill="1" applyBorder="1" applyAlignment="1" applyProtection="1">
      <alignment horizontal="center" vertical="center"/>
    </xf>
    <xf numFmtId="0" fontId="7" fillId="9" borderId="16" xfId="0" applyNumberFormat="1" applyFont="1" applyFill="1" applyBorder="1" applyAlignment="1" applyProtection="1">
      <alignment horizontal="center" vertical="center"/>
    </xf>
    <xf numFmtId="0" fontId="7" fillId="9" borderId="38" xfId="0" applyNumberFormat="1" applyFont="1" applyFill="1" applyBorder="1" applyAlignment="1" applyProtection="1">
      <alignment horizontal="center" vertical="center" wrapText="1"/>
    </xf>
    <xf numFmtId="0" fontId="7" fillId="9" borderId="39" xfId="0" applyNumberFormat="1" applyFont="1" applyFill="1" applyBorder="1" applyAlignment="1" applyProtection="1">
      <alignment horizontal="center" vertical="center" wrapText="1"/>
    </xf>
    <xf numFmtId="0" fontId="7" fillId="9" borderId="1" xfId="0" applyNumberFormat="1" applyFont="1" applyFill="1" applyBorder="1" applyAlignment="1" applyProtection="1">
      <alignment horizontal="center" vertical="center" wrapText="1"/>
    </xf>
    <xf numFmtId="0" fontId="7" fillId="9" borderId="1" xfId="0" applyNumberFormat="1" applyFont="1" applyFill="1" applyBorder="1" applyAlignment="1" applyProtection="1">
      <alignment horizontal="center" vertical="center"/>
    </xf>
    <xf numFmtId="0" fontId="7" fillId="10" borderId="15" xfId="0" applyNumberFormat="1" applyFont="1" applyFill="1" applyBorder="1" applyAlignment="1" applyProtection="1">
      <alignment horizontal="center" vertical="center"/>
    </xf>
    <xf numFmtId="0" fontId="7" fillId="10" borderId="1" xfId="0" applyNumberFormat="1" applyFont="1" applyFill="1" applyBorder="1" applyAlignment="1" applyProtection="1">
      <alignment horizontal="center" vertical="center" wrapText="1"/>
    </xf>
    <xf numFmtId="0" fontId="7" fillId="10" borderId="1" xfId="0" applyNumberFormat="1" applyFont="1" applyFill="1" applyBorder="1" applyAlignment="1" applyProtection="1">
      <alignment horizontal="center" vertical="center"/>
    </xf>
    <xf numFmtId="0" fontId="7" fillId="10" borderId="10" xfId="0" applyNumberFormat="1" applyFont="1" applyFill="1" applyBorder="1" applyAlignment="1" applyProtection="1">
      <alignment horizontal="center" vertical="center"/>
    </xf>
    <xf numFmtId="0" fontId="7" fillId="11" borderId="16" xfId="0" applyNumberFormat="1" applyFont="1" applyFill="1" applyBorder="1" applyAlignment="1" applyProtection="1">
      <alignment horizontal="center" vertical="center"/>
    </xf>
    <xf numFmtId="0" fontId="7" fillId="11" borderId="38" xfId="0" applyNumberFormat="1" applyFont="1" applyFill="1" applyBorder="1" applyAlignment="1" applyProtection="1">
      <alignment horizontal="center" vertical="center" wrapText="1"/>
    </xf>
    <xf numFmtId="0" fontId="7" fillId="11" borderId="39" xfId="0" applyNumberFormat="1" applyFont="1" applyFill="1" applyBorder="1" applyAlignment="1" applyProtection="1">
      <alignment horizontal="center" vertical="center" wrapText="1"/>
    </xf>
    <xf numFmtId="0" fontId="7" fillId="11" borderId="1" xfId="0" applyNumberFormat="1" applyFont="1" applyFill="1" applyBorder="1" applyAlignment="1" applyProtection="1">
      <alignment horizontal="center" vertical="center"/>
    </xf>
    <xf numFmtId="0" fontId="7" fillId="11" borderId="1" xfId="0" applyNumberFormat="1" applyFont="1" applyFill="1" applyBorder="1" applyAlignment="1" applyProtection="1">
      <alignment horizontal="center" vertical="center" wrapText="1"/>
    </xf>
    <xf numFmtId="0" fontId="7" fillId="11" borderId="10" xfId="0" applyNumberFormat="1" applyFont="1" applyFill="1" applyBorder="1" applyAlignment="1" applyProtection="1">
      <alignment horizontal="center" vertical="center" wrapText="1"/>
    </xf>
    <xf numFmtId="0" fontId="7" fillId="11" borderId="13" xfId="0" applyNumberFormat="1" applyFont="1" applyFill="1" applyBorder="1" applyAlignment="1" applyProtection="1">
      <alignment horizontal="center" vertical="center" wrapText="1"/>
    </xf>
    <xf numFmtId="0" fontId="7" fillId="11" borderId="2" xfId="0" applyNumberFormat="1" applyFont="1" applyFill="1" applyBorder="1" applyAlignment="1" applyProtection="1">
      <alignment horizontal="center" vertical="center" wrapText="1"/>
    </xf>
    <xf numFmtId="0" fontId="7" fillId="11" borderId="28" xfId="0" applyNumberFormat="1" applyFont="1" applyFill="1" applyBorder="1" applyAlignment="1" applyProtection="1">
      <alignment horizontal="center" vertical="center"/>
    </xf>
    <xf numFmtId="0" fontId="7" fillId="11" borderId="5" xfId="0" applyNumberFormat="1" applyFont="1" applyFill="1" applyBorder="1" applyAlignment="1" applyProtection="1">
      <alignment horizontal="center" vertical="center"/>
    </xf>
    <xf numFmtId="0" fontId="7" fillId="11" borderId="29" xfId="0" applyNumberFormat="1" applyFont="1" applyFill="1" applyBorder="1" applyAlignment="1" applyProtection="1">
      <alignment horizontal="center" vertical="center"/>
    </xf>
    <xf numFmtId="0" fontId="7" fillId="11" borderId="4" xfId="0" applyNumberFormat="1" applyFont="1" applyFill="1" applyBorder="1" applyAlignment="1" applyProtection="1">
      <alignment horizontal="center" vertical="center"/>
    </xf>
    <xf numFmtId="0" fontId="7" fillId="11" borderId="13" xfId="0" applyNumberFormat="1" applyFont="1" applyFill="1" applyBorder="1" applyAlignment="1" applyProtection="1">
      <alignment horizontal="center" vertical="center"/>
    </xf>
    <xf numFmtId="0" fontId="7" fillId="11" borderId="3" xfId="0" applyNumberFormat="1" applyFont="1" applyFill="1" applyBorder="1" applyAlignment="1" applyProtection="1">
      <alignment horizontal="center" vertical="center"/>
    </xf>
    <xf numFmtId="0" fontId="7" fillId="9" borderId="28" xfId="0" applyNumberFormat="1" applyFont="1" applyFill="1" applyBorder="1" applyAlignment="1" applyProtection="1">
      <alignment horizontal="center" vertical="center"/>
    </xf>
    <xf numFmtId="0" fontId="7" fillId="9" borderId="5" xfId="0" applyNumberFormat="1" applyFont="1" applyFill="1" applyBorder="1" applyAlignment="1" applyProtection="1">
      <alignment horizontal="center" vertical="center"/>
    </xf>
    <xf numFmtId="0" fontId="7" fillId="9" borderId="29" xfId="0" applyNumberFormat="1" applyFont="1" applyFill="1" applyBorder="1" applyAlignment="1" applyProtection="1">
      <alignment horizontal="center" vertical="center"/>
    </xf>
    <xf numFmtId="0" fontId="7" fillId="9" borderId="4" xfId="0" applyNumberFormat="1" applyFont="1" applyFill="1" applyBorder="1" applyAlignment="1" applyProtection="1">
      <alignment horizontal="center" vertical="center"/>
    </xf>
    <xf numFmtId="0" fontId="7" fillId="9" borderId="13" xfId="0" applyNumberFormat="1" applyFont="1" applyFill="1" applyBorder="1" applyAlignment="1" applyProtection="1">
      <alignment horizontal="center" vertical="center"/>
    </xf>
    <xf numFmtId="0" fontId="7" fillId="9" borderId="3" xfId="0" applyNumberFormat="1" applyFont="1" applyFill="1" applyBorder="1" applyAlignment="1" applyProtection="1">
      <alignment horizontal="center" vertical="center"/>
    </xf>
    <xf numFmtId="0" fontId="7" fillId="9" borderId="17" xfId="0" applyNumberFormat="1" applyFont="1" applyFill="1" applyBorder="1" applyAlignment="1" applyProtection="1">
      <alignment horizontal="center" vertical="center"/>
    </xf>
    <xf numFmtId="0" fontId="7" fillId="9" borderId="15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8" fillId="12" borderId="19" xfId="0" applyNumberFormat="1" applyFont="1" applyFill="1" applyBorder="1" applyAlignment="1" applyProtection="1">
      <alignment horizontal="center" textRotation="90" wrapText="1"/>
    </xf>
    <xf numFmtId="0" fontId="7" fillId="12" borderId="30" xfId="0" applyNumberFormat="1" applyFont="1" applyFill="1" applyBorder="1" applyAlignment="1" applyProtection="1">
      <alignment horizontal="center" vertical="center"/>
    </xf>
    <xf numFmtId="3" fontId="8" fillId="12" borderId="27" xfId="0" applyNumberFormat="1" applyFont="1" applyFill="1" applyBorder="1" applyAlignment="1" applyProtection="1">
      <alignment horizontal="center" vertical="center"/>
    </xf>
    <xf numFmtId="3" fontId="8" fillId="12" borderId="2" xfId="0" applyNumberFormat="1" applyFont="1" applyFill="1" applyBorder="1" applyAlignment="1" applyProtection="1">
      <alignment horizontal="center" vertical="center"/>
    </xf>
    <xf numFmtId="0" fontId="8" fillId="12" borderId="2" xfId="3" applyNumberFormat="1" applyFont="1" applyFill="1" applyBorder="1" applyAlignment="1" applyProtection="1">
      <alignment horizontal="center" vertical="center"/>
      <protection locked="0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8" fillId="12" borderId="2" xfId="0" applyNumberFormat="1" applyFont="1" applyFill="1" applyBorder="1" applyAlignment="1" applyProtection="1">
      <alignment horizontal="center" vertical="center"/>
    </xf>
    <xf numFmtId="0" fontId="8" fillId="12" borderId="6" xfId="3" applyNumberFormat="1" applyFont="1" applyFill="1" applyBorder="1" applyAlignment="1" applyProtection="1">
      <alignment horizontal="center" vertical="center"/>
      <protection locked="0"/>
    </xf>
    <xf numFmtId="0" fontId="7" fillId="12" borderId="1" xfId="0" applyNumberFormat="1" applyFont="1" applyFill="1" applyBorder="1" applyAlignment="1" applyProtection="1">
      <alignment horizontal="center" vertical="center"/>
    </xf>
    <xf numFmtId="0" fontId="7" fillId="12" borderId="5" xfId="0" applyNumberFormat="1" applyFont="1" applyFill="1" applyBorder="1" applyAlignment="1" applyProtection="1">
      <alignment horizontal="center" vertical="center"/>
    </xf>
    <xf numFmtId="0" fontId="7" fillId="12" borderId="10" xfId="0" applyFont="1" applyFill="1" applyBorder="1" applyAlignment="1">
      <alignment horizontal="center" vertical="center" wrapText="1"/>
    </xf>
    <xf numFmtId="0" fontId="8" fillId="12" borderId="33" xfId="0" applyNumberFormat="1" applyFont="1" applyFill="1" applyBorder="1" applyAlignment="1" applyProtection="1">
      <alignment horizontal="center" vertical="center"/>
    </xf>
    <xf numFmtId="0" fontId="7" fillId="12" borderId="29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1" xfId="8" applyNumberFormat="1" applyFont="1" applyFill="1" applyBorder="1" applyAlignment="1" applyProtection="1">
      <alignment horizontal="left" vertical="center"/>
    </xf>
    <xf numFmtId="0" fontId="7" fillId="3" borderId="4" xfId="11" applyFont="1" applyFill="1" applyBorder="1" applyAlignment="1" applyProtection="1">
      <alignment horizontal="center" vertical="center"/>
    </xf>
    <xf numFmtId="0" fontId="7" fillId="3" borderId="61" xfId="11" applyFont="1" applyFill="1" applyBorder="1" applyAlignment="1" applyProtection="1">
      <alignment horizontal="center" vertical="center"/>
    </xf>
    <xf numFmtId="3" fontId="7" fillId="3" borderId="34" xfId="8" applyNumberFormat="1" applyFont="1" applyFill="1" applyBorder="1" applyAlignment="1" applyProtection="1">
      <alignment horizontal="center" vertical="center"/>
    </xf>
    <xf numFmtId="3" fontId="7" fillId="3" borderId="67" xfId="8" applyNumberFormat="1" applyFont="1" applyFill="1" applyBorder="1" applyAlignment="1" applyProtection="1">
      <alignment horizontal="center" vertical="center"/>
    </xf>
    <xf numFmtId="0" fontId="7" fillId="11" borderId="77" xfId="8" applyFont="1" applyFill="1" applyBorder="1" applyAlignment="1" applyProtection="1">
      <alignment horizontal="center" vertical="center"/>
    </xf>
    <xf numFmtId="3" fontId="7" fillId="3" borderId="70" xfId="8" applyNumberFormat="1" applyFont="1" applyFill="1" applyBorder="1" applyAlignment="1" applyProtection="1">
      <alignment horizontal="center" vertical="center"/>
    </xf>
    <xf numFmtId="0" fontId="7" fillId="0" borderId="71" xfId="8" applyFont="1" applyFill="1" applyBorder="1" applyAlignment="1" applyProtection="1">
      <alignment horizontal="center" vertical="center"/>
    </xf>
    <xf numFmtId="0" fontId="8" fillId="3" borderId="3" xfId="1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44" xfId="0" applyNumberFormat="1" applyFont="1" applyFill="1" applyBorder="1" applyAlignment="1" applyProtection="1">
      <alignment horizontal="center" vertical="center"/>
    </xf>
    <xf numFmtId="0" fontId="7" fillId="6" borderId="34" xfId="0" applyNumberFormat="1" applyFont="1" applyFill="1" applyBorder="1" applyAlignment="1" applyProtection="1">
      <alignment horizontal="center" vertical="center"/>
    </xf>
    <xf numFmtId="0" fontId="7" fillId="6" borderId="20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0" borderId="37" xfId="8" applyNumberFormat="1" applyFont="1" applyFill="1" applyBorder="1" applyAlignment="1" applyProtection="1">
      <alignment horizontal="left" vertical="center"/>
    </xf>
    <xf numFmtId="0" fontId="7" fillId="3" borderId="17" xfId="11" applyFont="1" applyFill="1" applyBorder="1" applyAlignment="1" applyProtection="1">
      <alignment horizontal="center" vertical="center"/>
    </xf>
    <xf numFmtId="0" fontId="7" fillId="3" borderId="62" xfId="11" applyFont="1" applyFill="1" applyBorder="1" applyAlignment="1" applyProtection="1">
      <alignment horizontal="center" vertical="center"/>
    </xf>
    <xf numFmtId="0" fontId="7" fillId="11" borderId="78" xfId="8" applyFont="1" applyFill="1" applyBorder="1" applyAlignment="1" applyProtection="1">
      <alignment horizontal="center" vertical="center"/>
    </xf>
    <xf numFmtId="0" fontId="7" fillId="0" borderId="72" xfId="8" applyFont="1" applyFill="1" applyBorder="1" applyAlignment="1" applyProtection="1">
      <alignment horizontal="center" vertical="center"/>
    </xf>
    <xf numFmtId="0" fontId="8" fillId="3" borderId="15" xfId="11" applyFont="1" applyFill="1" applyBorder="1" applyAlignment="1" applyProtection="1">
      <alignment horizontal="center" vertical="center"/>
    </xf>
    <xf numFmtId="0" fontId="7" fillId="6" borderId="19" xfId="0" applyNumberFormat="1" applyFont="1" applyFill="1" applyBorder="1" applyAlignment="1" applyProtection="1">
      <alignment horizontal="center" vertical="center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37" xfId="8" applyNumberFormat="1" applyFont="1" applyFill="1" applyBorder="1" applyAlignment="1" applyProtection="1">
      <alignment horizontal="center" vertical="center"/>
    </xf>
    <xf numFmtId="0" fontId="7" fillId="3" borderId="16" xfId="8" applyNumberFormat="1" applyFont="1" applyFill="1" applyBorder="1" applyAlignment="1" applyProtection="1">
      <alignment horizontal="center" vertical="center"/>
    </xf>
    <xf numFmtId="0" fontId="7" fillId="0" borderId="37" xfId="8" applyNumberFormat="1" applyFont="1" applyFill="1" applyBorder="1" applyAlignment="1" applyProtection="1">
      <alignment horizontal="left" vertical="center" wrapText="1"/>
    </xf>
    <xf numFmtId="0" fontId="7" fillId="0" borderId="1" xfId="8" applyFont="1" applyFill="1" applyBorder="1" applyAlignment="1" applyProtection="1">
      <alignment horizontal="center" vertical="center"/>
    </xf>
    <xf numFmtId="0" fontId="7" fillId="3" borderId="1" xfId="11" applyFont="1" applyFill="1" applyBorder="1" applyAlignment="1" applyProtection="1">
      <alignment horizontal="center" vertical="center"/>
    </xf>
    <xf numFmtId="0" fontId="7" fillId="3" borderId="16" xfId="11" applyFont="1" applyFill="1" applyBorder="1" applyAlignment="1" applyProtection="1">
      <alignment horizontal="center" vertical="center"/>
    </xf>
    <xf numFmtId="0" fontId="7" fillId="0" borderId="13" xfId="8" applyNumberFormat="1" applyFont="1" applyFill="1" applyBorder="1" applyAlignment="1" applyProtection="1">
      <alignment horizontal="center" vertical="center"/>
    </xf>
    <xf numFmtId="0" fontId="7" fillId="3" borderId="68" xfId="11" applyFont="1" applyFill="1" applyBorder="1" applyAlignment="1" applyProtection="1">
      <alignment horizontal="center" vertical="center"/>
    </xf>
    <xf numFmtId="0" fontId="7" fillId="0" borderId="34" xfId="8" applyNumberFormat="1" applyFont="1" applyFill="1" applyBorder="1" applyAlignment="1" applyProtection="1">
      <alignment horizontal="left" vertical="center"/>
    </xf>
    <xf numFmtId="0" fontId="8" fillId="3" borderId="13" xfId="11" applyFont="1" applyFill="1" applyBorder="1" applyAlignment="1" applyProtection="1">
      <alignment horizontal="center" vertical="center"/>
    </xf>
    <xf numFmtId="0" fontId="8" fillId="3" borderId="40" xfId="11" applyFont="1" applyFill="1" applyBorder="1" applyAlignment="1" applyProtection="1">
      <alignment horizontal="center" vertical="center"/>
    </xf>
    <xf numFmtId="0" fontId="8" fillId="3" borderId="3" xfId="8" applyNumberFormat="1" applyFont="1" applyFill="1" applyBorder="1" applyAlignment="1" applyProtection="1">
      <alignment horizontal="center" vertical="center"/>
    </xf>
    <xf numFmtId="164" fontId="7" fillId="6" borderId="34" xfId="0" applyNumberFormat="1" applyFont="1" applyFill="1" applyBorder="1" applyAlignment="1" applyProtection="1">
      <alignment horizontal="center" vertical="center"/>
    </xf>
    <xf numFmtId="164" fontId="7" fillId="6" borderId="20" xfId="0" applyNumberFormat="1" applyFont="1" applyFill="1" applyBorder="1" applyAlignment="1" applyProtection="1">
      <alignment horizontal="center" vertical="center"/>
    </xf>
    <xf numFmtId="164" fontId="7" fillId="3" borderId="20" xfId="0" applyNumberFormat="1" applyFont="1" applyFill="1" applyBorder="1" applyAlignment="1" applyProtection="1">
      <alignment horizontal="center" vertical="center"/>
    </xf>
    <xf numFmtId="0" fontId="7" fillId="3" borderId="34" xfId="8" applyNumberFormat="1" applyFont="1" applyFill="1" applyBorder="1" applyAlignment="1" applyProtection="1">
      <alignment horizontal="center" vertical="center"/>
    </xf>
    <xf numFmtId="0" fontId="7" fillId="3" borderId="40" xfId="8" applyNumberFormat="1" applyFont="1" applyFill="1" applyBorder="1" applyAlignment="1" applyProtection="1">
      <alignment horizontal="center" vertical="center"/>
    </xf>
    <xf numFmtId="0" fontId="8" fillId="3" borderId="15" xfId="8" applyNumberFormat="1" applyFont="1" applyFill="1" applyBorder="1" applyAlignment="1" applyProtection="1">
      <alignment horizontal="center" vertical="center"/>
    </xf>
    <xf numFmtId="164" fontId="7" fillId="3" borderId="16" xfId="3" applyNumberFormat="1" applyFont="1" applyFill="1" applyBorder="1" applyAlignment="1" applyProtection="1">
      <alignment horizontal="center" vertical="center"/>
      <protection locked="0"/>
    </xf>
    <xf numFmtId="0" fontId="7" fillId="0" borderId="34" xfId="8" applyNumberFormat="1" applyFont="1" applyFill="1" applyBorder="1" applyAlignment="1" applyProtection="1">
      <alignment horizontal="left" vertical="center" wrapText="1"/>
    </xf>
    <xf numFmtId="164" fontId="8" fillId="3" borderId="39" xfId="0" applyNumberFormat="1" applyFont="1" applyFill="1" applyBorder="1" applyAlignment="1" applyProtection="1">
      <alignment horizontal="center" vertical="center"/>
    </xf>
    <xf numFmtId="164" fontId="8" fillId="3" borderId="40" xfId="0" applyNumberFormat="1" applyFont="1" applyFill="1" applyBorder="1" applyAlignment="1" applyProtection="1">
      <alignment horizontal="center" vertical="center"/>
    </xf>
    <xf numFmtId="164" fontId="8" fillId="6" borderId="34" xfId="0" applyNumberFormat="1" applyFont="1" applyFill="1" applyBorder="1" applyAlignment="1" applyProtection="1">
      <alignment horizontal="center" vertical="center"/>
    </xf>
    <xf numFmtId="164" fontId="8" fillId="6" borderId="20" xfId="0" applyNumberFormat="1" applyFont="1" applyFill="1" applyBorder="1" applyAlignment="1" applyProtection="1">
      <alignment horizontal="center" vertical="center"/>
    </xf>
    <xf numFmtId="164" fontId="8" fillId="3" borderId="20" xfId="0" applyNumberFormat="1" applyFont="1" applyFill="1" applyBorder="1" applyAlignment="1" applyProtection="1">
      <alignment horizontal="center" vertical="center"/>
    </xf>
    <xf numFmtId="0" fontId="7" fillId="3" borderId="76" xfId="8" applyNumberFormat="1" applyFont="1" applyFill="1" applyBorder="1" applyAlignment="1" applyProtection="1">
      <alignment horizontal="center" vertical="center"/>
    </xf>
    <xf numFmtId="0" fontId="8" fillId="3" borderId="20" xfId="11" applyFont="1" applyFill="1" applyBorder="1" applyAlignment="1" applyProtection="1">
      <alignment horizontal="center" vertical="center"/>
    </xf>
    <xf numFmtId="0" fontId="7" fillId="3" borderId="61" xfId="8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1" fillId="6" borderId="19" xfId="0" applyNumberFormat="1" applyFont="1" applyFill="1" applyBorder="1" applyAlignment="1" applyProtection="1">
      <alignment horizontal="center" vertical="center"/>
    </xf>
    <xf numFmtId="0" fontId="31" fillId="0" borderId="19" xfId="0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 applyProtection="1">
      <alignment horizontal="left" vertical="center"/>
    </xf>
    <xf numFmtId="0" fontId="31" fillId="0" borderId="65" xfId="8" applyNumberFormat="1" applyFont="1" applyFill="1" applyBorder="1" applyAlignment="1" applyProtection="1">
      <alignment horizontal="left" vertical="center" wrapText="1"/>
    </xf>
    <xf numFmtId="0" fontId="31" fillId="3" borderId="7" xfId="11" applyFont="1" applyFill="1" applyBorder="1" applyAlignment="1" applyProtection="1">
      <alignment horizontal="center" vertical="center"/>
    </xf>
    <xf numFmtId="0" fontId="31" fillId="3" borderId="66" xfId="11" applyFont="1" applyFill="1" applyBorder="1" applyAlignment="1" applyProtection="1">
      <alignment horizontal="center" vertical="center"/>
    </xf>
    <xf numFmtId="3" fontId="31" fillId="3" borderId="35" xfId="8" applyNumberFormat="1" applyFont="1" applyFill="1" applyBorder="1" applyAlignment="1" applyProtection="1">
      <alignment horizontal="right" vertical="center"/>
    </xf>
    <xf numFmtId="0" fontId="31" fillId="11" borderId="65" xfId="8" applyNumberFormat="1" applyFont="1" applyFill="1" applyBorder="1" applyAlignment="1">
      <alignment horizontal="right" vertical="center"/>
    </xf>
    <xf numFmtId="0" fontId="31" fillId="3" borderId="69" xfId="8" applyFont="1" applyFill="1" applyBorder="1" applyAlignment="1" applyProtection="1">
      <alignment horizontal="center" vertical="center"/>
    </xf>
    <xf numFmtId="0" fontId="37" fillId="3" borderId="0" xfId="11" applyFont="1" applyFill="1" applyBorder="1" applyAlignment="1" applyProtection="1">
      <alignment horizontal="center" vertical="center"/>
    </xf>
    <xf numFmtId="0" fontId="31" fillId="0" borderId="50" xfId="0" applyNumberFormat="1" applyFont="1" applyFill="1" applyBorder="1" applyAlignment="1" applyProtection="1">
      <alignment horizontal="center" vertical="center"/>
    </xf>
    <xf numFmtId="0" fontId="31" fillId="0" borderId="48" xfId="0" applyNumberFormat="1" applyFont="1" applyFill="1" applyBorder="1" applyAlignment="1" applyProtection="1">
      <alignment horizontal="center" vertical="center"/>
    </xf>
    <xf numFmtId="0" fontId="31" fillId="6" borderId="58" xfId="0" applyNumberFormat="1" applyFont="1" applyFill="1" applyBorder="1" applyAlignment="1" applyProtection="1">
      <alignment horizontal="center" vertical="center"/>
    </xf>
    <xf numFmtId="0" fontId="31" fillId="3" borderId="65" xfId="8" applyNumberFormat="1" applyFont="1" applyFill="1" applyBorder="1" applyAlignment="1" applyProtection="1">
      <alignment horizontal="center" vertical="center"/>
    </xf>
    <xf numFmtId="0" fontId="31" fillId="3" borderId="64" xfId="8" applyNumberFormat="1" applyFont="1" applyFill="1" applyBorder="1" applyAlignment="1" applyProtection="1">
      <alignment horizontal="center" vertical="center"/>
    </xf>
    <xf numFmtId="3" fontId="31" fillId="3" borderId="67" xfId="8" applyNumberFormat="1" applyFont="1" applyFill="1" applyBorder="1" applyAlignment="1" applyProtection="1">
      <alignment horizontal="center" vertical="center"/>
    </xf>
    <xf numFmtId="3" fontId="8" fillId="3" borderId="36" xfId="0" applyNumberFormat="1" applyFont="1" applyFill="1" applyBorder="1" applyAlignment="1" applyProtection="1">
      <alignment horizontal="center" vertical="center"/>
    </xf>
    <xf numFmtId="164" fontId="7" fillId="0" borderId="37" xfId="0" applyNumberFormat="1" applyFont="1" applyFill="1" applyBorder="1" applyAlignment="1" applyProtection="1">
      <alignment horizontal="center" vertical="center"/>
    </xf>
    <xf numFmtId="0" fontId="8" fillId="3" borderId="4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164" fontId="8" fillId="0" borderId="41" xfId="0" applyNumberFormat="1" applyFont="1" applyFill="1" applyBorder="1" applyAlignment="1" applyProtection="1">
      <alignment horizontal="center" vertical="center"/>
    </xf>
    <xf numFmtId="0" fontId="8" fillId="3" borderId="41" xfId="0" applyNumberFormat="1" applyFont="1" applyFill="1" applyBorder="1" applyAlignment="1" applyProtection="1">
      <alignment horizontal="left" vertical="center"/>
    </xf>
    <xf numFmtId="0" fontId="6" fillId="0" borderId="43" xfId="3" applyFont="1" applyBorder="1" applyAlignment="1">
      <alignment horizontal="left" vertical="center"/>
    </xf>
    <xf numFmtId="0" fontId="6" fillId="0" borderId="18" xfId="3" applyFont="1" applyBorder="1" applyAlignment="1">
      <alignment horizontal="left" vertical="center"/>
    </xf>
    <xf numFmtId="0" fontId="6" fillId="0" borderId="63" xfId="3" applyFont="1" applyBorder="1" applyAlignment="1">
      <alignment horizontal="left" vertical="center"/>
    </xf>
    <xf numFmtId="0" fontId="7" fillId="0" borderId="73" xfId="8" applyFont="1" applyFill="1" applyBorder="1" applyAlignment="1" applyProtection="1">
      <alignment horizontal="center" vertical="center"/>
    </xf>
    <xf numFmtId="0" fontId="7" fillId="0" borderId="13" xfId="8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textRotation="90" wrapText="1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textRotation="90" wrapText="1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9" borderId="5" xfId="0" applyNumberFormat="1" applyFont="1" applyFill="1" applyBorder="1" applyAlignment="1" applyProtection="1">
      <alignment horizontal="center" vertical="center" wrapText="1"/>
    </xf>
    <xf numFmtId="0" fontId="20" fillId="0" borderId="30" xfId="0" applyFont="1" applyFill="1" applyBorder="1"/>
    <xf numFmtId="3" fontId="20" fillId="0" borderId="0" xfId="0" applyNumberFormat="1" applyFont="1" applyFill="1" applyBorder="1"/>
    <xf numFmtId="0" fontId="8" fillId="3" borderId="42" xfId="0" applyNumberFormat="1" applyFont="1" applyFill="1" applyBorder="1" applyAlignment="1" applyProtection="1">
      <alignment horizontal="center" vertical="center"/>
    </xf>
    <xf numFmtId="0" fontId="7" fillId="3" borderId="20" xfId="8" applyNumberFormat="1" applyFont="1" applyFill="1" applyBorder="1" applyAlignment="1" applyProtection="1">
      <alignment horizontal="center" vertical="center"/>
    </xf>
    <xf numFmtId="0" fontId="7" fillId="3" borderId="31" xfId="8" applyNumberFormat="1" applyFont="1" applyFill="1" applyBorder="1" applyAlignment="1" applyProtection="1">
      <alignment horizontal="center" vertical="center"/>
    </xf>
    <xf numFmtId="0" fontId="7" fillId="3" borderId="44" xfId="8" applyNumberFormat="1" applyFont="1" applyFill="1" applyBorder="1" applyAlignment="1" applyProtection="1">
      <alignment horizontal="center" vertical="center"/>
    </xf>
    <xf numFmtId="0" fontId="7" fillId="3" borderId="19" xfId="8" applyNumberFormat="1" applyFont="1" applyFill="1" applyBorder="1" applyAlignment="1" applyProtection="1">
      <alignment horizontal="center" vertical="center"/>
    </xf>
    <xf numFmtId="3" fontId="7" fillId="0" borderId="34" xfId="8" applyNumberFormat="1" applyFont="1" applyFill="1" applyBorder="1" applyAlignment="1" applyProtection="1">
      <alignment horizontal="center" vertical="center"/>
    </xf>
    <xf numFmtId="0" fontId="7" fillId="0" borderId="74" xfId="8" applyFont="1" applyFill="1" applyBorder="1" applyAlignment="1" applyProtection="1">
      <alignment horizontal="center" vertical="center"/>
    </xf>
    <xf numFmtId="0" fontId="7" fillId="3" borderId="57" xfId="8" applyNumberFormat="1" applyFont="1" applyFill="1" applyBorder="1" applyAlignment="1" applyProtection="1">
      <alignment horizontal="center" vertical="center"/>
    </xf>
    <xf numFmtId="164" fontId="7" fillId="3" borderId="40" xfId="3" applyNumberFormat="1" applyFont="1" applyFill="1" applyBorder="1" applyAlignment="1" applyProtection="1">
      <alignment horizontal="center" vertical="center"/>
      <protection locked="0"/>
    </xf>
    <xf numFmtId="0" fontId="7" fillId="3" borderId="13" xfId="11" applyFont="1" applyFill="1" applyBorder="1" applyAlignment="1" applyProtection="1">
      <alignment horizontal="center" vertical="center"/>
    </xf>
    <xf numFmtId="164" fontId="7" fillId="3" borderId="20" xfId="8" applyNumberFormat="1" applyFont="1" applyFill="1" applyBorder="1" applyAlignment="1" applyProtection="1">
      <alignment horizontal="center" vertical="center"/>
    </xf>
    <xf numFmtId="164" fontId="8" fillId="3" borderId="20" xfId="8" applyNumberFormat="1" applyFont="1" applyFill="1" applyBorder="1" applyAlignment="1" applyProtection="1">
      <alignment horizontal="center" vertical="center"/>
    </xf>
    <xf numFmtId="0" fontId="31" fillId="0" borderId="19" xfId="8" applyNumberFormat="1" applyFont="1" applyFill="1" applyBorder="1" applyAlignment="1" applyProtection="1">
      <alignment horizontal="center" vertical="center"/>
    </xf>
    <xf numFmtId="0" fontId="7" fillId="0" borderId="75" xfId="8" applyFont="1" applyFill="1" applyBorder="1" applyAlignment="1" applyProtection="1">
      <alignment horizontal="center" vertical="center"/>
    </xf>
    <xf numFmtId="0" fontId="31" fillId="0" borderId="20" xfId="8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left" vertical="top"/>
    </xf>
    <xf numFmtId="0" fontId="8" fillId="0" borderId="36" xfId="0" applyNumberFormat="1" applyFont="1" applyFill="1" applyBorder="1" applyAlignment="1" applyProtection="1">
      <alignment vertical="top" wrapText="1"/>
    </xf>
    <xf numFmtId="0" fontId="7" fillId="0" borderId="15" xfId="0" applyFont="1" applyFill="1" applyBorder="1" applyAlignment="1">
      <alignment horizontal="justify" vertical="center" wrapText="1"/>
    </xf>
    <xf numFmtId="0" fontId="7" fillId="0" borderId="29" xfId="0" applyFont="1" applyFill="1" applyBorder="1" applyAlignment="1">
      <alignment wrapText="1"/>
    </xf>
    <xf numFmtId="0" fontId="8" fillId="0" borderId="26" xfId="0" applyNumberFormat="1" applyFont="1" applyFill="1" applyBorder="1" applyAlignment="1" applyProtection="1">
      <alignment vertical="center" wrapText="1"/>
    </xf>
    <xf numFmtId="0" fontId="8" fillId="0" borderId="36" xfId="0" applyNumberFormat="1" applyFont="1" applyFill="1" applyBorder="1" applyAlignment="1" applyProtection="1">
      <alignment vertical="center" wrapText="1"/>
    </xf>
    <xf numFmtId="0" fontId="8" fillId="0" borderId="36" xfId="0" applyNumberFormat="1" applyFont="1" applyFill="1" applyBorder="1" applyAlignment="1" applyProtection="1">
      <alignment horizontal="left" vertical="center" wrapText="1"/>
    </xf>
    <xf numFmtId="0" fontId="8" fillId="0" borderId="26" xfId="0" applyNumberFormat="1" applyFont="1" applyFill="1" applyBorder="1" applyAlignment="1" applyProtection="1">
      <alignment horizontal="left" vertical="top"/>
    </xf>
    <xf numFmtId="0" fontId="8" fillId="0" borderId="17" xfId="3" applyNumberFormat="1" applyFont="1" applyFill="1" applyBorder="1" applyAlignment="1" applyProtection="1">
      <alignment horizontal="center" vertical="center"/>
      <protection locked="0"/>
    </xf>
    <xf numFmtId="0" fontId="8" fillId="0" borderId="28" xfId="3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 applyProtection="1">
      <alignment horizontal="left" vertical="top"/>
    </xf>
    <xf numFmtId="0" fontId="8" fillId="0" borderId="23" xfId="0" applyNumberFormat="1" applyFont="1" applyFill="1" applyBorder="1" applyAlignment="1" applyProtection="1">
      <alignment vertical="top" wrapText="1"/>
    </xf>
    <xf numFmtId="0" fontId="8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31" fillId="0" borderId="9" xfId="3" applyNumberFormat="1" applyFont="1" applyFill="1" applyBorder="1" applyAlignment="1" applyProtection="1">
      <alignment horizontal="left" vertical="center" wrapText="1"/>
      <protection locked="0"/>
    </xf>
    <xf numFmtId="0" fontId="34" fillId="2" borderId="0" xfId="3" applyFont="1" applyFill="1" applyBorder="1" applyAlignment="1" applyProtection="1">
      <alignment horizontal="center" vertical="top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top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9" fillId="2" borderId="20" xfId="3" applyNumberFormat="1" applyFont="1" applyFill="1" applyBorder="1" applyAlignment="1" applyProtection="1">
      <alignment horizontal="center" vertical="center"/>
      <protection locked="0"/>
    </xf>
    <xf numFmtId="0" fontId="9" fillId="2" borderId="20" xfId="3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3" applyNumberFormat="1" applyFont="1" applyFill="1" applyBorder="1" applyAlignment="1" applyProtection="1">
      <alignment horizontal="left" vertical="center"/>
      <protection locked="0"/>
    </xf>
    <xf numFmtId="49" fontId="7" fillId="0" borderId="20" xfId="3" applyNumberFormat="1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8" fillId="2" borderId="20" xfId="3" applyNumberFormat="1" applyFont="1" applyFill="1" applyBorder="1" applyAlignment="1" applyProtection="1">
      <alignment horizontal="left" vertical="center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NumberFormat="1" applyFont="1" applyFill="1" applyBorder="1" applyAlignment="1" applyProtection="1">
      <alignment horizontal="left" vertical="center"/>
      <protection locked="0"/>
    </xf>
    <xf numFmtId="0" fontId="8" fillId="2" borderId="0" xfId="3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vertical="top" wrapText="1"/>
    </xf>
    <xf numFmtId="0" fontId="12" fillId="0" borderId="0" xfId="0" applyNumberFormat="1" applyFont="1" applyFill="1" applyBorder="1" applyAlignment="1" applyProtection="1">
      <alignment horizontal="center" textRotation="90" wrapText="1" shrinkToFi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/>
    </xf>
    <xf numFmtId="0" fontId="12" fillId="0" borderId="23" xfId="0" applyNumberFormat="1" applyFont="1" applyFill="1" applyBorder="1" applyAlignment="1" applyProtection="1">
      <alignment horizontal="center" vertical="center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distributed" textRotation="90"/>
    </xf>
    <xf numFmtId="0" fontId="11" fillId="0" borderId="14" xfId="0" applyNumberFormat="1" applyFont="1" applyFill="1" applyBorder="1" applyAlignment="1" applyProtection="1">
      <alignment horizontal="center" vertical="distributed" textRotation="90"/>
    </xf>
    <xf numFmtId="0" fontId="11" fillId="0" borderId="38" xfId="0" applyNumberFormat="1" applyFont="1" applyFill="1" applyBorder="1" applyAlignment="1" applyProtection="1">
      <alignment horizontal="center" vertical="distributed" textRotation="90"/>
    </xf>
    <xf numFmtId="0" fontId="11" fillId="0" borderId="7" xfId="0" applyNumberFormat="1" applyFont="1" applyFill="1" applyBorder="1" applyAlignment="1" applyProtection="1">
      <alignment horizontal="center" vertical="center" textRotation="90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textRotation="90" wrapText="1"/>
    </xf>
    <xf numFmtId="0" fontId="13" fillId="0" borderId="0" xfId="0" applyNumberFormat="1" applyFont="1" applyFill="1" applyBorder="1" applyAlignment="1" applyProtection="1">
      <alignment horizontal="center" textRotation="90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3" applyFont="1" applyAlignment="1" applyProtection="1">
      <alignment horizontal="left" vertical="top"/>
      <protection locked="0"/>
    </xf>
    <xf numFmtId="0" fontId="2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7" fillId="0" borderId="1" xfId="3" applyNumberFormat="1" applyFont="1" applyBorder="1" applyAlignment="1" applyProtection="1">
      <alignment horizontal="center" vertical="center"/>
      <protection locked="0"/>
    </xf>
    <xf numFmtId="0" fontId="27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0" xfId="3" applyFont="1"/>
    <xf numFmtId="0" fontId="28" fillId="0" borderId="1" xfId="3" applyNumberFormat="1" applyFont="1" applyBorder="1" applyAlignment="1" applyProtection="1">
      <alignment horizontal="center" vertical="center"/>
      <protection locked="0"/>
    </xf>
    <xf numFmtId="0" fontId="28" fillId="0" borderId="1" xfId="3" applyNumberFormat="1" applyFont="1" applyBorder="1" applyAlignment="1" applyProtection="1">
      <alignment horizontal="center" vertical="center" wrapText="1"/>
      <protection locked="0"/>
    </xf>
    <xf numFmtId="0" fontId="28" fillId="0" borderId="15" xfId="3" applyNumberFormat="1" applyFont="1" applyBorder="1" applyAlignment="1" applyProtection="1">
      <alignment horizontal="center" vertical="center"/>
      <protection locked="0"/>
    </xf>
    <xf numFmtId="0" fontId="28" fillId="0" borderId="19" xfId="3" applyNumberFormat="1" applyFont="1" applyBorder="1" applyAlignment="1" applyProtection="1">
      <alignment horizontal="center" vertical="center"/>
      <protection locked="0"/>
    </xf>
    <xf numFmtId="0" fontId="28" fillId="0" borderId="17" xfId="3" applyNumberFormat="1" applyFont="1" applyBorder="1" applyAlignment="1" applyProtection="1">
      <alignment horizontal="center" vertical="center"/>
      <protection locked="0"/>
    </xf>
    <xf numFmtId="0" fontId="27" fillId="0" borderId="29" xfId="3" applyNumberFormat="1" applyFont="1" applyBorder="1" applyAlignment="1" applyProtection="1">
      <alignment horizontal="center" vertical="center"/>
      <protection locked="0"/>
    </xf>
    <xf numFmtId="0" fontId="27" fillId="0" borderId="30" xfId="3" applyNumberFormat="1" applyFont="1" applyBorder="1" applyAlignment="1" applyProtection="1">
      <alignment horizontal="center" vertical="center"/>
      <protection locked="0"/>
    </xf>
    <xf numFmtId="0" fontId="27" fillId="0" borderId="28" xfId="3" applyNumberFormat="1" applyFont="1" applyBorder="1" applyAlignment="1" applyProtection="1">
      <alignment horizontal="center" vertical="center"/>
      <protection locked="0"/>
    </xf>
    <xf numFmtId="0" fontId="27" fillId="0" borderId="9" xfId="3" applyNumberFormat="1" applyFont="1" applyBorder="1" applyAlignment="1" applyProtection="1">
      <alignment horizontal="center" vertical="center"/>
      <protection locked="0"/>
    </xf>
    <xf numFmtId="0" fontId="27" fillId="0" borderId="0" xfId="3" applyNumberFormat="1" applyFont="1" applyBorder="1" applyAlignment="1" applyProtection="1">
      <alignment horizontal="center" vertical="center"/>
      <protection locked="0"/>
    </xf>
    <xf numFmtId="0" fontId="27" fillId="0" borderId="7" xfId="3" applyNumberFormat="1" applyFont="1" applyBorder="1" applyAlignment="1" applyProtection="1">
      <alignment horizontal="center" vertical="center"/>
      <protection locked="0"/>
    </xf>
    <xf numFmtId="0" fontId="27" fillId="0" borderId="3" xfId="3" applyNumberFormat="1" applyFont="1" applyBorder="1" applyAlignment="1" applyProtection="1">
      <alignment horizontal="center" vertical="center"/>
      <protection locked="0"/>
    </xf>
    <xf numFmtId="0" fontId="27" fillId="0" borderId="20" xfId="3" applyNumberFormat="1" applyFont="1" applyBorder="1" applyAlignment="1" applyProtection="1">
      <alignment horizontal="center" vertical="center"/>
      <protection locked="0"/>
    </xf>
    <xf numFmtId="0" fontId="27" fillId="0" borderId="4" xfId="3" applyNumberFormat="1" applyFont="1" applyBorder="1" applyAlignment="1" applyProtection="1">
      <alignment horizontal="center" vertical="center"/>
      <protection locked="0"/>
    </xf>
    <xf numFmtId="0" fontId="27" fillId="2" borderId="1" xfId="3" applyNumberFormat="1" applyFont="1" applyFill="1" applyBorder="1" applyAlignment="1" applyProtection="1">
      <alignment horizontal="center" vertical="center"/>
      <protection locked="0"/>
    </xf>
    <xf numFmtId="0" fontId="12" fillId="2" borderId="1" xfId="3" applyNumberFormat="1" applyFont="1" applyFill="1" applyBorder="1" applyAlignment="1" applyProtection="1">
      <alignment horizontal="center" vertical="center"/>
      <protection locked="0"/>
    </xf>
    <xf numFmtId="0" fontId="27" fillId="2" borderId="15" xfId="3" applyNumberFormat="1" applyFont="1" applyFill="1" applyBorder="1" applyAlignment="1" applyProtection="1">
      <alignment horizontal="center" vertical="center"/>
      <protection locked="0"/>
    </xf>
    <xf numFmtId="0" fontId="27" fillId="2" borderId="19" xfId="3" applyNumberFormat="1" applyFont="1" applyFill="1" applyBorder="1" applyAlignment="1" applyProtection="1">
      <alignment horizontal="center" vertical="center"/>
      <protection locked="0"/>
    </xf>
    <xf numFmtId="0" fontId="27" fillId="2" borderId="17" xfId="3" applyNumberFormat="1" applyFont="1" applyFill="1" applyBorder="1" applyAlignment="1" applyProtection="1">
      <alignment horizontal="center" vertical="center"/>
      <protection locked="0"/>
    </xf>
    <xf numFmtId="0" fontId="29" fillId="2" borderId="1" xfId="3" applyNumberFormat="1" applyFont="1" applyFill="1" applyBorder="1" applyAlignment="1" applyProtection="1">
      <alignment horizontal="center" vertical="center"/>
      <protection locked="0"/>
    </xf>
    <xf numFmtId="0" fontId="29" fillId="2" borderId="15" xfId="3" applyNumberFormat="1" applyFont="1" applyFill="1" applyBorder="1" applyAlignment="1" applyProtection="1">
      <alignment horizontal="center" vertical="center"/>
      <protection locked="0"/>
    </xf>
    <xf numFmtId="0" fontId="29" fillId="2" borderId="19" xfId="3" applyNumberFormat="1" applyFont="1" applyFill="1" applyBorder="1" applyAlignment="1" applyProtection="1">
      <alignment horizontal="center" vertical="center"/>
      <protection locked="0"/>
    </xf>
    <xf numFmtId="0" fontId="29" fillId="2" borderId="17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29" xfId="0" applyNumberFormat="1" applyFont="1" applyFill="1" applyBorder="1" applyAlignment="1" applyProtection="1">
      <alignment horizontal="center" vertical="top"/>
    </xf>
    <xf numFmtId="0" fontId="8" fillId="0" borderId="30" xfId="0" applyNumberFormat="1" applyFont="1" applyFill="1" applyBorder="1" applyAlignment="1" applyProtection="1">
      <alignment horizontal="center" vertical="top"/>
    </xf>
    <xf numFmtId="0" fontId="8" fillId="0" borderId="9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horizontal="center" vertical="center" textRotation="90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textRotation="90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44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textRotation="90" wrapText="1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0" borderId="29" xfId="0" applyNumberFormat="1" applyFont="1" applyFill="1" applyBorder="1" applyAlignment="1" applyProtection="1">
      <alignment horizontal="center" wrapText="1"/>
    </xf>
    <xf numFmtId="0" fontId="8" fillId="0" borderId="30" xfId="0" applyNumberFormat="1" applyFont="1" applyFill="1" applyBorder="1" applyAlignment="1" applyProtection="1">
      <alignment horizontal="center" wrapText="1"/>
    </xf>
    <xf numFmtId="0" fontId="8" fillId="0" borderId="28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 wrapText="1"/>
    </xf>
    <xf numFmtId="0" fontId="8" fillId="0" borderId="20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0" borderId="59" xfId="0" applyNumberFormat="1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/>
    <xf numFmtId="0" fontId="18" fillId="0" borderId="0" xfId="0" applyFont="1" applyFill="1" applyBorder="1" applyAlignment="1"/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3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5" xfId="0" applyNumberFormat="1" applyFont="1" applyFill="1" applyBorder="1" applyAlignment="1" applyProtection="1">
      <alignment horizontal="left" vertical="top" wrapText="1"/>
    </xf>
    <xf numFmtId="0" fontId="8" fillId="0" borderId="50" xfId="0" applyNumberFormat="1" applyFont="1" applyFill="1" applyBorder="1" applyAlignment="1" applyProtection="1">
      <alignment horizontal="left" vertical="center" wrapText="1"/>
    </xf>
    <xf numFmtId="0" fontId="8" fillId="0" borderId="45" xfId="0" applyNumberFormat="1" applyFont="1" applyFill="1" applyBorder="1" applyAlignment="1" applyProtection="1">
      <alignment horizontal="left" vertical="center" wrapText="1"/>
    </xf>
    <xf numFmtId="0" fontId="8" fillId="0" borderId="47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8" fillId="0" borderId="18" xfId="0" applyNumberFormat="1" applyFont="1" applyFill="1" applyBorder="1" applyAlignment="1" applyProtection="1">
      <alignment horizontal="left" vertical="center" wrapText="1"/>
    </xf>
    <xf numFmtId="0" fontId="8" fillId="0" borderId="19" xfId="0" applyNumberFormat="1" applyFont="1" applyFill="1" applyBorder="1" applyAlignment="1" applyProtection="1">
      <alignment horizontal="left" vertical="center" wrapText="1"/>
    </xf>
    <xf numFmtId="0" fontId="7" fillId="9" borderId="5" xfId="0" applyNumberFormat="1" applyFont="1" applyFill="1" applyBorder="1" applyAlignment="1" applyProtection="1">
      <alignment horizontal="center" vertical="center" wrapText="1"/>
    </xf>
    <xf numFmtId="0" fontId="7" fillId="9" borderId="13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2 2 3" xfId="6" xr:uid="{00000000-0005-0000-0000-000004000000}"/>
    <cellStyle name="Обычный 3" xfId="2" xr:uid="{00000000-0005-0000-0000-000005000000}"/>
    <cellStyle name="Обычный 3 2" xfId="8" xr:uid="{00000000-0005-0000-0000-000006000000}"/>
    <cellStyle name="Обычный 3 3" xfId="9" xr:uid="{00000000-0005-0000-0000-000007000000}"/>
    <cellStyle name="Обычный 3 4" xfId="10" xr:uid="{00000000-0005-0000-0000-000008000000}"/>
    <cellStyle name="Обычный 3 5" xfId="7" xr:uid="{00000000-0005-0000-0000-000009000000}"/>
    <cellStyle name="Обычный 4" xfId="3" xr:uid="{00000000-0005-0000-0000-00000A000000}"/>
    <cellStyle name="Обычный 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80" zoomScaleNormal="70" zoomScaleSheetLayoutView="80" workbookViewId="0">
      <selection activeCell="A13" sqref="A13:AV13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4"/>
      <c r="R1" s="164"/>
      <c r="S1" s="164"/>
      <c r="T1" s="164"/>
      <c r="U1" s="164"/>
      <c r="V1" s="164"/>
      <c r="W1" s="164"/>
      <c r="X1" s="164"/>
      <c r="Y1" s="164"/>
      <c r="Z1" s="165" t="s">
        <v>220</v>
      </c>
      <c r="AA1" s="164"/>
      <c r="AB1" s="164"/>
      <c r="AC1" s="164"/>
      <c r="AD1" s="164"/>
      <c r="AE1" s="164"/>
      <c r="AF1" s="164"/>
      <c r="AG1" s="164"/>
      <c r="AH1" s="164"/>
      <c r="AI1" s="166"/>
      <c r="AJ1" s="163"/>
      <c r="AK1" s="163"/>
      <c r="AL1" s="163"/>
      <c r="AM1" s="163"/>
      <c r="AN1" s="163"/>
      <c r="AO1" s="163"/>
      <c r="AP1" s="163"/>
      <c r="AQ1" s="163"/>
      <c r="AR1" s="163"/>
      <c r="AS1" s="157"/>
      <c r="AT1" s="157"/>
      <c r="AU1" s="157"/>
      <c r="AV1" s="157"/>
      <c r="AW1" s="157"/>
    </row>
    <row r="2" spans="1:51" ht="13.5" customHeight="1" x14ac:dyDescent="0.25">
      <c r="A2" s="163"/>
      <c r="B2" s="163"/>
      <c r="C2" s="163"/>
      <c r="E2" s="167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8" t="s">
        <v>37</v>
      </c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57"/>
      <c r="AV2" s="157"/>
      <c r="AW2" s="157"/>
      <c r="AX2" s="157"/>
    </row>
    <row r="3" spans="1:51" ht="13.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8" t="s">
        <v>221</v>
      </c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57"/>
      <c r="AT3" s="157"/>
      <c r="AU3" s="157"/>
      <c r="AV3" s="157"/>
      <c r="AW3" s="157"/>
    </row>
    <row r="4" spans="1:51" ht="35.25" customHeigh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</row>
    <row r="5" spans="1:51" ht="13.5" customHeight="1" x14ac:dyDescent="0.2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</row>
    <row r="6" spans="1:51" ht="13.5" customHeight="1" x14ac:dyDescent="0.25">
      <c r="A6" s="169" t="s">
        <v>222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9" t="s">
        <v>223</v>
      </c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</row>
    <row r="7" spans="1:51" ht="13.5" customHeight="1" x14ac:dyDescent="0.25">
      <c r="A7" s="170" t="s">
        <v>224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70" t="s">
        <v>338</v>
      </c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</row>
    <row r="8" spans="1:51" ht="24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</row>
    <row r="9" spans="1:51" ht="26.25" customHeight="1" x14ac:dyDescent="0.3">
      <c r="A9" s="163" t="s">
        <v>225</v>
      </c>
      <c r="B9" s="163"/>
      <c r="C9" s="163"/>
      <c r="D9" s="163"/>
      <c r="E9" s="163"/>
      <c r="F9" s="163"/>
      <c r="G9" s="163"/>
      <c r="H9" s="170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71" t="s">
        <v>339</v>
      </c>
      <c r="AK9" s="163"/>
      <c r="AL9" s="163"/>
      <c r="AM9" s="163"/>
      <c r="AN9" s="163"/>
      <c r="AO9" s="163"/>
      <c r="AP9" s="163"/>
      <c r="AQ9" s="170"/>
      <c r="AR9" s="163"/>
      <c r="AS9" s="163"/>
      <c r="AT9" s="163"/>
      <c r="AU9" s="163"/>
      <c r="AV9" s="163"/>
      <c r="AW9" s="163"/>
      <c r="AX9" s="163"/>
      <c r="AY9" s="163"/>
    </row>
    <row r="10" spans="1:51" ht="3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</row>
    <row r="11" spans="1:51" s="173" customFormat="1" ht="26.25" customHeight="1" x14ac:dyDescent="0.25">
      <c r="A11" s="172" t="s">
        <v>335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72" t="s">
        <v>335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</row>
    <row r="12" spans="1:51" ht="23.25" customHeight="1" x14ac:dyDescent="0.2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</row>
    <row r="13" spans="1:51" ht="38.25" customHeight="1" x14ac:dyDescent="0.25">
      <c r="A13" s="573" t="s">
        <v>35</v>
      </c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573"/>
      <c r="AS13" s="573"/>
      <c r="AT13" s="573"/>
      <c r="AU13" s="573"/>
      <c r="AV13" s="573"/>
      <c r="AW13" s="163"/>
      <c r="AX13" s="163"/>
      <c r="AY13" s="163"/>
    </row>
    <row r="14" spans="1:51" s="173" customFormat="1" ht="13.5" customHeight="1" x14ac:dyDescent="0.25">
      <c r="A14" s="574" t="s">
        <v>36</v>
      </c>
      <c r="B14" s="574"/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74"/>
      <c r="W14" s="574"/>
      <c r="X14" s="574"/>
      <c r="Y14" s="574"/>
      <c r="Z14" s="574"/>
      <c r="AA14" s="574"/>
      <c r="AB14" s="574"/>
      <c r="AC14" s="574"/>
      <c r="AD14" s="574"/>
      <c r="AE14" s="574"/>
      <c r="AF14" s="574"/>
      <c r="AG14" s="574"/>
      <c r="AH14" s="574"/>
      <c r="AI14" s="574"/>
      <c r="AJ14" s="574"/>
      <c r="AK14" s="574"/>
      <c r="AL14" s="574"/>
      <c r="AM14" s="574"/>
      <c r="AN14" s="574"/>
      <c r="AO14" s="574"/>
      <c r="AP14" s="574"/>
      <c r="AQ14" s="574"/>
      <c r="AR14" s="574"/>
      <c r="AS14" s="574"/>
      <c r="AT14" s="574"/>
      <c r="AU14" s="574"/>
      <c r="AV14" s="574"/>
      <c r="AW14" s="164"/>
      <c r="AX14" s="164"/>
      <c r="AY14" s="164"/>
    </row>
    <row r="15" spans="1:51" s="173" customFormat="1" ht="26.25" customHeight="1" x14ac:dyDescent="0.25">
      <c r="A15" s="575" t="s">
        <v>38</v>
      </c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575"/>
      <c r="AS15" s="575"/>
      <c r="AT15" s="575"/>
      <c r="AU15" s="575"/>
      <c r="AV15" s="575"/>
      <c r="AW15" s="164"/>
      <c r="AX15" s="164"/>
      <c r="AY15" s="164"/>
    </row>
    <row r="16" spans="1:51" s="173" customFormat="1" ht="17.25" customHeight="1" x14ac:dyDescent="0.25">
      <c r="A16" s="576" t="s">
        <v>235</v>
      </c>
      <c r="B16" s="576"/>
      <c r="C16" s="576"/>
      <c r="D16" s="576"/>
      <c r="E16" s="576"/>
      <c r="F16" s="175"/>
      <c r="G16" s="577" t="s">
        <v>236</v>
      </c>
      <c r="H16" s="578"/>
      <c r="I16" s="578"/>
      <c r="J16" s="578"/>
      <c r="K16" s="578"/>
      <c r="L16" s="578"/>
      <c r="M16" s="578"/>
      <c r="N16" s="578"/>
      <c r="O16" s="578"/>
      <c r="P16" s="578"/>
      <c r="Q16" s="578"/>
      <c r="R16" s="578"/>
      <c r="S16" s="578"/>
      <c r="T16" s="578"/>
      <c r="U16" s="578"/>
      <c r="V16" s="578"/>
      <c r="W16" s="578"/>
      <c r="X16" s="578"/>
      <c r="Y16" s="578"/>
      <c r="Z16" s="578"/>
      <c r="AA16" s="578"/>
      <c r="AB16" s="578"/>
      <c r="AC16" s="578"/>
      <c r="AD16" s="578"/>
      <c r="AE16" s="578"/>
      <c r="AF16" s="578"/>
      <c r="AG16" s="578"/>
      <c r="AH16" s="578"/>
      <c r="AI16" s="578"/>
      <c r="AJ16" s="578"/>
      <c r="AK16" s="578"/>
      <c r="AL16" s="578"/>
      <c r="AM16" s="578"/>
      <c r="AN16" s="578"/>
      <c r="AO16" s="578"/>
      <c r="AP16" s="578"/>
      <c r="AQ16" s="578"/>
      <c r="AR16" s="578"/>
      <c r="AS16" s="578"/>
      <c r="AT16" s="578"/>
      <c r="AU16" s="578"/>
      <c r="AV16" s="578"/>
      <c r="AW16" s="164"/>
      <c r="AX16" s="164"/>
      <c r="AY16" s="164"/>
    </row>
    <row r="17" spans="1:51" ht="19.5" customHeight="1" x14ac:dyDescent="0.25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  <c r="AO17" s="572"/>
      <c r="AP17" s="572"/>
      <c r="AQ17" s="572"/>
      <c r="AR17" s="572"/>
      <c r="AS17" s="572"/>
      <c r="AT17" s="572"/>
      <c r="AU17" s="572"/>
      <c r="AV17" s="176"/>
      <c r="AW17" s="163"/>
      <c r="AX17" s="163"/>
      <c r="AY17" s="163"/>
    </row>
    <row r="18" spans="1:51" s="173" customFormat="1" ht="19.5" customHeight="1" x14ac:dyDescent="0.25">
      <c r="O18" s="581" t="s">
        <v>226</v>
      </c>
      <c r="P18" s="581"/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77"/>
      <c r="AW18" s="164"/>
      <c r="AX18" s="164"/>
      <c r="AY18" s="164"/>
    </row>
    <row r="19" spans="1:51" ht="13.5" customHeight="1" x14ac:dyDescent="0.2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</row>
    <row r="20" spans="1:51" s="173" customFormat="1" ht="13.5" customHeight="1" x14ac:dyDescent="0.25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 t="s">
        <v>227</v>
      </c>
      <c r="P20" s="178"/>
      <c r="Q20" s="178"/>
      <c r="R20" s="178"/>
      <c r="S20" s="178"/>
      <c r="T20" s="178"/>
      <c r="U20" s="178"/>
      <c r="V20" s="178"/>
      <c r="W20" s="178" t="s">
        <v>264</v>
      </c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</row>
    <row r="21" spans="1:51" s="173" customFormat="1" ht="13.5" customHeight="1" x14ac:dyDescent="0.2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</row>
    <row r="22" spans="1:51" s="173" customFormat="1" ht="13.5" customHeight="1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 t="s">
        <v>228</v>
      </c>
      <c r="P22" s="178"/>
      <c r="Q22" s="178"/>
      <c r="R22" s="178"/>
      <c r="S22" s="178"/>
      <c r="T22" s="178"/>
      <c r="U22" s="178"/>
      <c r="V22" s="178"/>
      <c r="W22" s="178" t="s">
        <v>229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</row>
    <row r="23" spans="1:51" s="173" customFormat="1" ht="13.5" customHeight="1" x14ac:dyDescent="0.2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</row>
    <row r="24" spans="1:51" s="173" customFormat="1" ht="13.5" customHeight="1" x14ac:dyDescent="0.2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 t="s">
        <v>230</v>
      </c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582" t="s">
        <v>39</v>
      </c>
      <c r="AB24" s="582"/>
      <c r="AC24" s="582"/>
      <c r="AD24" s="582"/>
      <c r="AE24" s="582"/>
      <c r="AF24" s="164" t="s">
        <v>231</v>
      </c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</row>
    <row r="25" spans="1:51" ht="13.5" customHeight="1" x14ac:dyDescent="0.25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</row>
    <row r="26" spans="1:51" s="173" customFormat="1" ht="13.5" customHeight="1" x14ac:dyDescent="0.2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 t="s">
        <v>232</v>
      </c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583">
        <v>42713</v>
      </c>
      <c r="AD26" s="584"/>
      <c r="AE26" s="584"/>
      <c r="AF26" s="584"/>
      <c r="AG26" s="584"/>
      <c r="AH26" s="178"/>
      <c r="AI26" s="585" t="s">
        <v>40</v>
      </c>
      <c r="AJ26" s="585"/>
      <c r="AK26" s="584">
        <v>1554</v>
      </c>
      <c r="AL26" s="584"/>
      <c r="AM26" s="584"/>
      <c r="AN26" s="584"/>
      <c r="AO26" s="584"/>
      <c r="AP26" s="584"/>
      <c r="AQ26" s="178"/>
      <c r="AR26" s="178"/>
      <c r="AS26" s="178"/>
      <c r="AT26" s="178"/>
      <c r="AU26" s="178"/>
      <c r="AV26" s="178"/>
      <c r="AW26" s="178"/>
      <c r="AX26" s="178"/>
      <c r="AY26" s="178"/>
    </row>
    <row r="27" spans="1:51" ht="13.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</row>
    <row r="28" spans="1:51" s="173" customFormat="1" ht="13.5" customHeight="1" x14ac:dyDescent="0.2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 t="s">
        <v>233</v>
      </c>
      <c r="P28" s="178"/>
      <c r="Q28" s="178"/>
      <c r="R28" s="178"/>
      <c r="S28" s="579" t="s">
        <v>337</v>
      </c>
      <c r="T28" s="579"/>
      <c r="U28" s="579"/>
      <c r="V28" s="579"/>
      <c r="W28" s="579"/>
      <c r="X28" s="178"/>
      <c r="Y28" s="178"/>
      <c r="Z28" s="178"/>
      <c r="AA28" s="178" t="s">
        <v>234</v>
      </c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580" t="s">
        <v>336</v>
      </c>
      <c r="AO28" s="580"/>
      <c r="AP28" s="580"/>
      <c r="AQ28" s="580"/>
      <c r="AR28" s="580"/>
      <c r="AS28" s="178"/>
      <c r="AT28" s="178"/>
      <c r="AU28" s="178"/>
      <c r="AV28" s="178"/>
      <c r="AW28" s="178"/>
      <c r="AX28" s="178"/>
      <c r="AY28" s="178"/>
    </row>
    <row r="29" spans="1:51" ht="13.5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</row>
    <row r="30" spans="1:51" ht="13.5" customHeight="1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</row>
    <row r="31" spans="1:51" ht="13.5" customHeight="1" x14ac:dyDescent="0.25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</row>
    <row r="32" spans="1:51" ht="13.5" customHeight="1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</row>
    <row r="33" spans="1:51" ht="13.5" customHeight="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</row>
    <row r="34" spans="1:51" ht="13.5" customHeight="1" x14ac:dyDescent="0.25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</row>
    <row r="35" spans="1:51" ht="13.5" customHeight="1" x14ac:dyDescent="0.2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</row>
    <row r="36" spans="1:51" ht="13.5" customHeight="1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</row>
    <row r="37" spans="1:51" ht="13.5" customHeight="1" x14ac:dyDescent="0.2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</row>
    <row r="38" spans="1:51" ht="13.5" customHeight="1" x14ac:dyDescent="0.25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</row>
    <row r="39" spans="1:51" ht="13.5" customHeight="1" x14ac:dyDescent="0.2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</row>
    <row r="40" spans="1:51" ht="13.5" customHeight="1" x14ac:dyDescent="0.25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</row>
    <row r="41" spans="1:51" ht="13.5" customHeight="1" x14ac:dyDescent="0.25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</row>
    <row r="42" spans="1:51" ht="13.5" customHeight="1" x14ac:dyDescent="0.25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</row>
    <row r="43" spans="1:51" ht="13.5" customHeight="1" x14ac:dyDescent="0.25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</row>
    <row r="44" spans="1:51" ht="13.5" customHeight="1" x14ac:dyDescent="0.25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</row>
    <row r="45" spans="1:51" ht="13.5" customHeight="1" x14ac:dyDescent="0.25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</row>
    <row r="46" spans="1:51" ht="13.5" customHeight="1" x14ac:dyDescent="0.25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</row>
    <row r="47" spans="1:51" ht="13.5" customHeight="1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</row>
    <row r="48" spans="1:51" ht="13.5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</row>
    <row r="49" spans="1:51" ht="13.5" customHeight="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</row>
    <row r="50" spans="1:51" ht="13.5" customHeight="1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</row>
    <row r="51" spans="1:51" ht="13.5" customHeight="1" x14ac:dyDescent="0.25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</row>
    <row r="52" spans="1:51" ht="13.5" customHeight="1" x14ac:dyDescent="0.25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</row>
    <row r="53" spans="1:51" ht="13.5" customHeight="1" x14ac:dyDescent="0.25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</row>
    <row r="54" spans="1:51" ht="13.5" customHeight="1" x14ac:dyDescent="0.25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</row>
    <row r="55" spans="1:51" ht="13.5" customHeight="1" x14ac:dyDescent="0.25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</row>
  </sheetData>
  <mergeCells count="14">
    <mergeCell ref="S28:W28"/>
    <mergeCell ref="AN28:AR28"/>
    <mergeCell ref="O18:AB18"/>
    <mergeCell ref="AA24:AE24"/>
    <mergeCell ref="AC26:AG26"/>
    <mergeCell ref="AI26:AJ26"/>
    <mergeCell ref="AK26:AP26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="90" zoomScaleNormal="90" workbookViewId="0">
      <selection activeCell="A2" sqref="A2:BA2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590" t="s">
        <v>263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  <c r="BB2" s="586"/>
      <c r="BC2" s="586"/>
      <c r="BD2" s="586"/>
      <c r="BE2" s="586"/>
      <c r="BF2" s="586"/>
      <c r="BG2" s="586"/>
      <c r="BH2" s="586"/>
      <c r="BI2" s="586"/>
      <c r="BJ2" s="586"/>
      <c r="BK2" s="587"/>
    </row>
    <row r="3" spans="1:63" ht="13.5" customHeight="1" x14ac:dyDescent="0.15">
      <c r="A3" s="599" t="s">
        <v>117</v>
      </c>
      <c r="B3" s="593" t="s">
        <v>18</v>
      </c>
      <c r="C3" s="594"/>
      <c r="D3" s="594"/>
      <c r="E3" s="595"/>
      <c r="F3" s="591" t="s">
        <v>118</v>
      </c>
      <c r="G3" s="593" t="s">
        <v>19</v>
      </c>
      <c r="H3" s="594"/>
      <c r="I3" s="595"/>
      <c r="J3" s="591" t="s">
        <v>119</v>
      </c>
      <c r="K3" s="593" t="s">
        <v>20</v>
      </c>
      <c r="L3" s="594"/>
      <c r="M3" s="594"/>
      <c r="N3" s="595"/>
      <c r="O3" s="593" t="s">
        <v>21</v>
      </c>
      <c r="P3" s="594"/>
      <c r="Q3" s="594"/>
      <c r="R3" s="595"/>
      <c r="S3" s="591" t="s">
        <v>120</v>
      </c>
      <c r="T3" s="593" t="s">
        <v>22</v>
      </c>
      <c r="U3" s="594"/>
      <c r="V3" s="595"/>
      <c r="W3" s="591" t="s">
        <v>121</v>
      </c>
      <c r="X3" s="593" t="s">
        <v>23</v>
      </c>
      <c r="Y3" s="594"/>
      <c r="Z3" s="595"/>
      <c r="AA3" s="591" t="s">
        <v>122</v>
      </c>
      <c r="AB3" s="593" t="s">
        <v>24</v>
      </c>
      <c r="AC3" s="594"/>
      <c r="AD3" s="594"/>
      <c r="AE3" s="595"/>
      <c r="AF3" s="591" t="s">
        <v>123</v>
      </c>
      <c r="AG3" s="593" t="s">
        <v>25</v>
      </c>
      <c r="AH3" s="594"/>
      <c r="AI3" s="595"/>
      <c r="AJ3" s="591" t="s">
        <v>124</v>
      </c>
      <c r="AK3" s="593" t="s">
        <v>26</v>
      </c>
      <c r="AL3" s="594"/>
      <c r="AM3" s="594"/>
      <c r="AN3" s="595"/>
      <c r="AO3" s="593" t="s">
        <v>27</v>
      </c>
      <c r="AP3" s="594"/>
      <c r="AQ3" s="594"/>
      <c r="AR3" s="595"/>
      <c r="AS3" s="591" t="s">
        <v>125</v>
      </c>
      <c r="AT3" s="593" t="s">
        <v>28</v>
      </c>
      <c r="AU3" s="594"/>
      <c r="AV3" s="595"/>
      <c r="AW3" s="591" t="s">
        <v>126</v>
      </c>
      <c r="AX3" s="593" t="s">
        <v>29</v>
      </c>
      <c r="AY3" s="594"/>
      <c r="AZ3" s="594"/>
      <c r="BA3" s="595"/>
      <c r="BB3" s="589"/>
      <c r="BC3" s="604"/>
      <c r="BD3" s="589"/>
      <c r="BE3" s="588"/>
      <c r="BF3" s="588"/>
      <c r="BG3" s="588"/>
      <c r="BH3" s="589"/>
      <c r="BI3" s="589"/>
      <c r="BJ3" s="589"/>
      <c r="BK3" s="589"/>
    </row>
    <row r="4" spans="1:63" ht="13.5" customHeight="1" x14ac:dyDescent="0.15">
      <c r="A4" s="600"/>
      <c r="B4" s="596"/>
      <c r="C4" s="597"/>
      <c r="D4" s="597"/>
      <c r="E4" s="598"/>
      <c r="F4" s="592"/>
      <c r="G4" s="596"/>
      <c r="H4" s="597"/>
      <c r="I4" s="598"/>
      <c r="J4" s="592"/>
      <c r="K4" s="596"/>
      <c r="L4" s="597"/>
      <c r="M4" s="597"/>
      <c r="N4" s="598"/>
      <c r="O4" s="596"/>
      <c r="P4" s="597"/>
      <c r="Q4" s="597"/>
      <c r="R4" s="598"/>
      <c r="S4" s="592"/>
      <c r="T4" s="596"/>
      <c r="U4" s="597"/>
      <c r="V4" s="598"/>
      <c r="W4" s="592"/>
      <c r="X4" s="596"/>
      <c r="Y4" s="597"/>
      <c r="Z4" s="598"/>
      <c r="AA4" s="592"/>
      <c r="AB4" s="596"/>
      <c r="AC4" s="597"/>
      <c r="AD4" s="597"/>
      <c r="AE4" s="598"/>
      <c r="AF4" s="592"/>
      <c r="AG4" s="596"/>
      <c r="AH4" s="597"/>
      <c r="AI4" s="598"/>
      <c r="AJ4" s="592"/>
      <c r="AK4" s="596"/>
      <c r="AL4" s="597"/>
      <c r="AM4" s="597"/>
      <c r="AN4" s="598"/>
      <c r="AO4" s="596"/>
      <c r="AP4" s="597"/>
      <c r="AQ4" s="597"/>
      <c r="AR4" s="598"/>
      <c r="AS4" s="592"/>
      <c r="AT4" s="596"/>
      <c r="AU4" s="597"/>
      <c r="AV4" s="598"/>
      <c r="AW4" s="592"/>
      <c r="AX4" s="596"/>
      <c r="AY4" s="597"/>
      <c r="AZ4" s="597"/>
      <c r="BA4" s="598"/>
      <c r="BB4" s="589"/>
      <c r="BC4" s="604"/>
      <c r="BD4" s="589"/>
      <c r="BE4" s="588"/>
      <c r="BF4" s="588"/>
      <c r="BG4" s="588"/>
      <c r="BH4" s="589"/>
      <c r="BI4" s="589"/>
      <c r="BJ4" s="589"/>
      <c r="BK4" s="589"/>
    </row>
    <row r="5" spans="1:63" ht="13.5" customHeight="1" x14ac:dyDescent="0.15">
      <c r="A5" s="600"/>
      <c r="B5" s="4"/>
      <c r="C5" s="4"/>
      <c r="D5" s="4"/>
      <c r="E5" s="5"/>
      <c r="F5" s="592"/>
      <c r="G5" s="4"/>
      <c r="H5" s="4"/>
      <c r="I5" s="5"/>
      <c r="J5" s="592"/>
      <c r="K5" s="4"/>
      <c r="L5" s="4"/>
      <c r="M5" s="4"/>
      <c r="N5" s="4"/>
      <c r="O5" s="4"/>
      <c r="P5" s="4"/>
      <c r="Q5" s="4"/>
      <c r="R5" s="5"/>
      <c r="S5" s="592"/>
      <c r="T5" s="4"/>
      <c r="U5" s="4"/>
      <c r="V5" s="5"/>
      <c r="W5" s="592"/>
      <c r="X5" s="4"/>
      <c r="Y5" s="4"/>
      <c r="Z5" s="5"/>
      <c r="AA5" s="592"/>
      <c r="AB5" s="4"/>
      <c r="AC5" s="4"/>
      <c r="AD5" s="4"/>
      <c r="AE5" s="5"/>
      <c r="AF5" s="592"/>
      <c r="AG5" s="4"/>
      <c r="AH5" s="4"/>
      <c r="AI5" s="5"/>
      <c r="AJ5" s="592"/>
      <c r="AK5" s="4"/>
      <c r="AL5" s="4"/>
      <c r="AM5" s="4"/>
      <c r="AN5" s="4"/>
      <c r="AO5" s="4"/>
      <c r="AP5" s="4"/>
      <c r="AQ5" s="4"/>
      <c r="AR5" s="5"/>
      <c r="AS5" s="592"/>
      <c r="AT5" s="4"/>
      <c r="AU5" s="4"/>
      <c r="AV5" s="5"/>
      <c r="AW5" s="592"/>
      <c r="AX5" s="4"/>
      <c r="AY5" s="4"/>
      <c r="AZ5" s="4"/>
      <c r="BA5" s="7"/>
      <c r="BB5" s="589"/>
      <c r="BC5" s="605"/>
      <c r="BD5" s="589"/>
      <c r="BE5" s="588"/>
      <c r="BF5" s="588"/>
      <c r="BG5" s="588"/>
      <c r="BH5" s="589"/>
      <c r="BI5" s="589"/>
      <c r="BJ5" s="589"/>
      <c r="BK5" s="589"/>
    </row>
    <row r="6" spans="1:63" ht="13.5" customHeight="1" x14ac:dyDescent="0.15">
      <c r="A6" s="600"/>
      <c r="B6" s="6"/>
      <c r="C6" s="6"/>
      <c r="D6" s="6"/>
      <c r="E6" s="7"/>
      <c r="F6" s="592"/>
      <c r="G6" s="6"/>
      <c r="H6" s="6"/>
      <c r="I6" s="7"/>
      <c r="J6" s="592"/>
      <c r="K6" s="6"/>
      <c r="L6" s="6"/>
      <c r="M6" s="6"/>
      <c r="N6" s="6"/>
      <c r="O6" s="6"/>
      <c r="P6" s="6"/>
      <c r="Q6" s="6"/>
      <c r="R6" s="7"/>
      <c r="S6" s="592"/>
      <c r="T6" s="6"/>
      <c r="U6" s="6"/>
      <c r="V6" s="7"/>
      <c r="W6" s="592"/>
      <c r="X6" s="6"/>
      <c r="Y6" s="6"/>
      <c r="Z6" s="7"/>
      <c r="AA6" s="592"/>
      <c r="AB6" s="6"/>
      <c r="AC6" s="6"/>
      <c r="AD6" s="6"/>
      <c r="AE6" s="7"/>
      <c r="AF6" s="592"/>
      <c r="AG6" s="6"/>
      <c r="AH6" s="6"/>
      <c r="AI6" s="7"/>
      <c r="AJ6" s="592"/>
      <c r="AK6" s="6"/>
      <c r="AL6" s="6"/>
      <c r="AM6" s="6"/>
      <c r="AN6" s="6"/>
      <c r="AO6" s="6"/>
      <c r="AP6" s="6"/>
      <c r="AQ6" s="6"/>
      <c r="AR6" s="7"/>
      <c r="AS6" s="592"/>
      <c r="AT6" s="6"/>
      <c r="AU6" s="6"/>
      <c r="AV6" s="7"/>
      <c r="AW6" s="592"/>
      <c r="AX6" s="6"/>
      <c r="AY6" s="6"/>
      <c r="AZ6" s="6"/>
      <c r="BA6" s="7"/>
      <c r="BB6" s="589"/>
      <c r="BC6" s="605"/>
      <c r="BD6" s="589"/>
      <c r="BE6" s="588"/>
      <c r="BF6" s="588"/>
      <c r="BG6" s="588"/>
      <c r="BH6" s="589"/>
      <c r="BI6" s="589"/>
      <c r="BJ6" s="589"/>
      <c r="BK6" s="589"/>
    </row>
    <row r="7" spans="1:63" ht="13.5" customHeight="1" x14ac:dyDescent="0.15">
      <c r="A7" s="600"/>
      <c r="B7" s="6">
        <v>1</v>
      </c>
      <c r="C7" s="6">
        <v>8</v>
      </c>
      <c r="D7" s="6">
        <v>15</v>
      </c>
      <c r="E7" s="6">
        <v>22</v>
      </c>
      <c r="F7" s="592"/>
      <c r="G7" s="6">
        <v>6</v>
      </c>
      <c r="H7" s="6">
        <v>13</v>
      </c>
      <c r="I7" s="6">
        <v>20</v>
      </c>
      <c r="J7" s="592"/>
      <c r="K7" s="6">
        <v>3</v>
      </c>
      <c r="L7" s="7">
        <v>10</v>
      </c>
      <c r="M7" s="6">
        <v>17</v>
      </c>
      <c r="N7" s="6">
        <v>24</v>
      </c>
      <c r="O7" s="6">
        <v>1</v>
      </c>
      <c r="P7" s="6">
        <v>8</v>
      </c>
      <c r="Q7" s="6">
        <v>15</v>
      </c>
      <c r="R7" s="6">
        <v>22</v>
      </c>
      <c r="S7" s="592"/>
      <c r="T7" s="6">
        <v>5</v>
      </c>
      <c r="U7" s="6">
        <v>12</v>
      </c>
      <c r="V7" s="6">
        <v>19</v>
      </c>
      <c r="W7" s="592"/>
      <c r="X7" s="6">
        <v>2</v>
      </c>
      <c r="Y7" s="6">
        <v>9</v>
      </c>
      <c r="Z7" s="6">
        <v>16</v>
      </c>
      <c r="AA7" s="592"/>
      <c r="AB7" s="6">
        <v>2</v>
      </c>
      <c r="AC7" s="6">
        <v>9</v>
      </c>
      <c r="AD7" s="6">
        <v>16</v>
      </c>
      <c r="AE7" s="6">
        <v>23</v>
      </c>
      <c r="AF7" s="592"/>
      <c r="AG7" s="6">
        <v>6</v>
      </c>
      <c r="AH7" s="6">
        <v>13</v>
      </c>
      <c r="AI7" s="6">
        <v>20</v>
      </c>
      <c r="AJ7" s="592"/>
      <c r="AK7" s="6">
        <v>4</v>
      </c>
      <c r="AL7" s="6">
        <v>11</v>
      </c>
      <c r="AM7" s="6">
        <v>18</v>
      </c>
      <c r="AN7" s="6">
        <v>25</v>
      </c>
      <c r="AO7" s="6">
        <v>1</v>
      </c>
      <c r="AP7" s="6">
        <v>8</v>
      </c>
      <c r="AQ7" s="6">
        <v>15</v>
      </c>
      <c r="AR7" s="6">
        <v>22</v>
      </c>
      <c r="AS7" s="592"/>
      <c r="AT7" s="6">
        <v>6</v>
      </c>
      <c r="AU7" s="6">
        <v>13</v>
      </c>
      <c r="AV7" s="6">
        <v>20</v>
      </c>
      <c r="AW7" s="592"/>
      <c r="AX7" s="6">
        <v>3</v>
      </c>
      <c r="AY7" s="6">
        <v>10</v>
      </c>
      <c r="AZ7" s="6">
        <v>17</v>
      </c>
      <c r="BA7" s="6">
        <v>24</v>
      </c>
      <c r="BB7" s="589"/>
      <c r="BC7" s="605"/>
      <c r="BD7" s="589"/>
      <c r="BE7" s="588"/>
      <c r="BF7" s="588"/>
      <c r="BG7" s="588"/>
      <c r="BH7" s="589"/>
      <c r="BI7" s="589"/>
      <c r="BJ7" s="589"/>
      <c r="BK7" s="589"/>
    </row>
    <row r="8" spans="1:63" ht="13.5" customHeight="1" x14ac:dyDescent="0.15">
      <c r="A8" s="600"/>
      <c r="B8" s="6">
        <v>7</v>
      </c>
      <c r="C8" s="6">
        <v>14</v>
      </c>
      <c r="D8" s="6">
        <v>21</v>
      </c>
      <c r="E8" s="6">
        <v>28</v>
      </c>
      <c r="F8" s="592"/>
      <c r="G8" s="6">
        <v>12</v>
      </c>
      <c r="H8" s="6">
        <v>19</v>
      </c>
      <c r="I8" s="6">
        <v>26</v>
      </c>
      <c r="J8" s="592"/>
      <c r="K8" s="6">
        <v>9</v>
      </c>
      <c r="L8" s="6">
        <v>16</v>
      </c>
      <c r="M8" s="6">
        <v>23</v>
      </c>
      <c r="N8" s="6">
        <v>30</v>
      </c>
      <c r="O8" s="6">
        <v>7</v>
      </c>
      <c r="P8" s="6">
        <v>14</v>
      </c>
      <c r="Q8" s="6">
        <v>21</v>
      </c>
      <c r="R8" s="6">
        <v>28</v>
      </c>
      <c r="S8" s="592"/>
      <c r="T8" s="6">
        <v>11</v>
      </c>
      <c r="U8" s="6">
        <v>18</v>
      </c>
      <c r="V8" s="6">
        <v>25</v>
      </c>
      <c r="W8" s="592"/>
      <c r="X8" s="6">
        <v>8</v>
      </c>
      <c r="Y8" s="6">
        <v>15</v>
      </c>
      <c r="Z8" s="6">
        <v>22</v>
      </c>
      <c r="AA8" s="592"/>
      <c r="AB8" s="6">
        <v>8</v>
      </c>
      <c r="AC8" s="6">
        <v>15</v>
      </c>
      <c r="AD8" s="6">
        <v>22</v>
      </c>
      <c r="AE8" s="6">
        <v>29</v>
      </c>
      <c r="AF8" s="592"/>
      <c r="AG8" s="6">
        <v>12</v>
      </c>
      <c r="AH8" s="6">
        <v>19</v>
      </c>
      <c r="AI8" s="6">
        <v>26</v>
      </c>
      <c r="AJ8" s="592"/>
      <c r="AK8" s="6">
        <v>10</v>
      </c>
      <c r="AL8" s="6">
        <v>17</v>
      </c>
      <c r="AM8" s="6">
        <v>24</v>
      </c>
      <c r="AN8" s="6">
        <v>31</v>
      </c>
      <c r="AO8" s="6">
        <v>7</v>
      </c>
      <c r="AP8" s="6">
        <v>14</v>
      </c>
      <c r="AQ8" s="6">
        <v>21</v>
      </c>
      <c r="AR8" s="6">
        <v>28</v>
      </c>
      <c r="AS8" s="592"/>
      <c r="AT8" s="6">
        <v>12</v>
      </c>
      <c r="AU8" s="6">
        <v>19</v>
      </c>
      <c r="AV8" s="6">
        <v>26</v>
      </c>
      <c r="AW8" s="592"/>
      <c r="AX8" s="6">
        <v>9</v>
      </c>
      <c r="AY8" s="6">
        <v>16</v>
      </c>
      <c r="AZ8" s="6">
        <v>23</v>
      </c>
      <c r="BA8" s="6">
        <v>31</v>
      </c>
      <c r="BB8" s="589"/>
      <c r="BC8" s="605"/>
      <c r="BD8" s="589"/>
      <c r="BE8" s="588"/>
      <c r="BF8" s="588"/>
      <c r="BG8" s="588"/>
      <c r="BH8" s="589"/>
      <c r="BI8" s="589"/>
      <c r="BJ8" s="589"/>
      <c r="BK8" s="589"/>
    </row>
    <row r="9" spans="1:63" ht="13.5" customHeight="1" x14ac:dyDescent="0.15">
      <c r="A9" s="600"/>
      <c r="B9" s="6"/>
      <c r="C9" s="6"/>
      <c r="D9" s="6"/>
      <c r="E9" s="6"/>
      <c r="F9" s="592"/>
      <c r="G9" s="6"/>
      <c r="H9" s="6"/>
      <c r="I9" s="6"/>
      <c r="J9" s="592"/>
      <c r="K9" s="6"/>
      <c r="L9" s="6"/>
      <c r="M9" s="6"/>
      <c r="N9" s="6"/>
      <c r="O9" s="6"/>
      <c r="P9" s="6"/>
      <c r="Q9" s="6"/>
      <c r="R9" s="6"/>
      <c r="S9" s="592"/>
      <c r="T9" s="6"/>
      <c r="U9" s="6"/>
      <c r="V9" s="6"/>
      <c r="W9" s="592"/>
      <c r="X9" s="6"/>
      <c r="Y9" s="6"/>
      <c r="Z9" s="6"/>
      <c r="AA9" s="592"/>
      <c r="AB9" s="6"/>
      <c r="AC9" s="6"/>
      <c r="AD9" s="6"/>
      <c r="AE9" s="6"/>
      <c r="AF9" s="592"/>
      <c r="AG9" s="6"/>
      <c r="AH9" s="6"/>
      <c r="AI9" s="6"/>
      <c r="AJ9" s="592"/>
      <c r="AK9" s="6"/>
      <c r="AL9" s="6"/>
      <c r="AM9" s="6"/>
      <c r="AN9" s="6"/>
      <c r="AO9" s="6"/>
      <c r="AP9" s="6"/>
      <c r="AQ9" s="6"/>
      <c r="AR9" s="6"/>
      <c r="AS9" s="592"/>
      <c r="AT9" s="6"/>
      <c r="AU9" s="6"/>
      <c r="AV9" s="6"/>
      <c r="AW9" s="592"/>
      <c r="AX9" s="6"/>
      <c r="AY9" s="6"/>
      <c r="AZ9" s="6"/>
      <c r="BA9" s="6"/>
      <c r="BB9" s="589"/>
      <c r="BC9" s="605"/>
      <c r="BD9" s="589"/>
      <c r="BE9" s="588"/>
      <c r="BF9" s="588"/>
      <c r="BG9" s="588"/>
      <c r="BH9" s="589"/>
      <c r="BI9" s="589"/>
      <c r="BJ9" s="589"/>
      <c r="BK9" s="589"/>
    </row>
    <row r="10" spans="1:63" ht="13.5" customHeight="1" x14ac:dyDescent="0.15">
      <c r="A10" s="600"/>
      <c r="B10" s="6"/>
      <c r="C10" s="6"/>
      <c r="D10" s="6"/>
      <c r="E10" s="6"/>
      <c r="F10" s="592"/>
      <c r="G10" s="6"/>
      <c r="H10" s="6"/>
      <c r="I10" s="6"/>
      <c r="J10" s="592"/>
      <c r="K10" s="6"/>
      <c r="L10" s="6"/>
      <c r="M10" s="6"/>
      <c r="N10" s="6"/>
      <c r="O10" s="6"/>
      <c r="P10" s="6"/>
      <c r="Q10" s="6"/>
      <c r="R10" s="6"/>
      <c r="S10" s="592"/>
      <c r="T10" s="6"/>
      <c r="U10" s="6"/>
      <c r="V10" s="6"/>
      <c r="W10" s="592"/>
      <c r="X10" s="6"/>
      <c r="Y10" s="6"/>
      <c r="Z10" s="6"/>
      <c r="AA10" s="592"/>
      <c r="AB10" s="6"/>
      <c r="AC10" s="6"/>
      <c r="AD10" s="6"/>
      <c r="AE10" s="6"/>
      <c r="AF10" s="592"/>
      <c r="AG10" s="6"/>
      <c r="AH10" s="6"/>
      <c r="AI10" s="6"/>
      <c r="AJ10" s="592"/>
      <c r="AK10" s="6"/>
      <c r="AL10" s="6"/>
      <c r="AM10" s="6"/>
      <c r="AN10" s="6"/>
      <c r="AO10" s="6"/>
      <c r="AP10" s="6"/>
      <c r="AQ10" s="6"/>
      <c r="AR10" s="6"/>
      <c r="AS10" s="592"/>
      <c r="AT10" s="6"/>
      <c r="AU10" s="6"/>
      <c r="AV10" s="6"/>
      <c r="AW10" s="592"/>
      <c r="AX10" s="6"/>
      <c r="AY10" s="6"/>
      <c r="AZ10" s="6"/>
      <c r="BA10" s="6"/>
      <c r="BB10" s="589"/>
      <c r="BC10" s="605"/>
      <c r="BD10" s="589"/>
      <c r="BE10" s="588"/>
      <c r="BF10" s="588"/>
      <c r="BG10" s="588"/>
      <c r="BH10" s="589"/>
      <c r="BI10" s="589"/>
      <c r="BJ10" s="589"/>
      <c r="BK10" s="589"/>
    </row>
    <row r="11" spans="1:63" ht="13.5" customHeight="1" x14ac:dyDescent="0.15">
      <c r="A11" s="600"/>
      <c r="B11" s="6"/>
      <c r="C11" s="6"/>
      <c r="D11" s="6"/>
      <c r="E11" s="6"/>
      <c r="F11" s="592"/>
      <c r="G11" s="6"/>
      <c r="H11" s="6"/>
      <c r="I11" s="6"/>
      <c r="J11" s="592"/>
      <c r="K11" s="6"/>
      <c r="L11" s="6"/>
      <c r="M11" s="6"/>
      <c r="N11" s="6"/>
      <c r="O11" s="6"/>
      <c r="P11" s="6"/>
      <c r="Q11" s="8"/>
      <c r="R11" s="6"/>
      <c r="S11" s="602"/>
      <c r="T11" s="6"/>
      <c r="U11" s="6"/>
      <c r="V11" s="6"/>
      <c r="W11" s="592"/>
      <c r="X11" s="6"/>
      <c r="Y11" s="6"/>
      <c r="Z11" s="6"/>
      <c r="AA11" s="592"/>
      <c r="AB11" s="6"/>
      <c r="AC11" s="6"/>
      <c r="AD11" s="6"/>
      <c r="AE11" s="6"/>
      <c r="AF11" s="592"/>
      <c r="AG11" s="6"/>
      <c r="AH11" s="6"/>
      <c r="AI11" s="6"/>
      <c r="AJ11" s="592"/>
      <c r="AK11" s="6"/>
      <c r="AL11" s="6"/>
      <c r="AM11" s="6"/>
      <c r="AN11" s="6"/>
      <c r="AO11" s="6"/>
      <c r="AP11" s="6"/>
      <c r="AQ11" s="6"/>
      <c r="AR11" s="6"/>
      <c r="AS11" s="592"/>
      <c r="AT11" s="6"/>
      <c r="AU11" s="6"/>
      <c r="AV11" s="6"/>
      <c r="AW11" s="592"/>
      <c r="AX11" s="6"/>
      <c r="AY11" s="6"/>
      <c r="AZ11" s="6"/>
      <c r="BA11" s="6"/>
      <c r="BB11" s="589"/>
      <c r="BC11" s="605"/>
      <c r="BD11" s="589"/>
      <c r="BE11" s="588"/>
      <c r="BF11" s="588"/>
      <c r="BG11" s="588"/>
      <c r="BH11" s="589"/>
      <c r="BI11" s="589"/>
      <c r="BJ11" s="589"/>
      <c r="BK11" s="589"/>
    </row>
    <row r="12" spans="1:63" ht="13.5" customHeight="1" thickBot="1" x14ac:dyDescent="0.25">
      <c r="A12" s="601"/>
      <c r="B12" s="6"/>
      <c r="C12" s="6"/>
      <c r="D12" s="6"/>
      <c r="E12" s="6"/>
      <c r="F12" s="592"/>
      <c r="G12" s="59"/>
      <c r="H12" s="6"/>
      <c r="I12" s="6"/>
      <c r="J12" s="592"/>
      <c r="K12" s="6"/>
      <c r="L12" s="6"/>
      <c r="M12" s="6"/>
      <c r="N12" s="6"/>
      <c r="O12" s="6"/>
      <c r="P12" s="6"/>
      <c r="Q12" s="6"/>
      <c r="R12" s="6"/>
      <c r="S12" s="592"/>
      <c r="T12" s="6"/>
      <c r="U12" s="6"/>
      <c r="V12" s="6"/>
      <c r="W12" s="592"/>
      <c r="X12" s="6"/>
      <c r="Y12" s="6"/>
      <c r="Z12" s="6"/>
      <c r="AA12" s="592"/>
      <c r="AB12" s="6"/>
      <c r="AC12" s="6"/>
      <c r="AD12" s="6"/>
      <c r="AE12" s="6"/>
      <c r="AF12" s="592"/>
      <c r="AG12" s="6"/>
      <c r="AH12" s="6"/>
      <c r="AI12" s="6"/>
      <c r="AJ12" s="592"/>
      <c r="AK12" s="6"/>
      <c r="AL12" s="6"/>
      <c r="AM12" s="6"/>
      <c r="AN12" s="6"/>
      <c r="AO12" s="6"/>
      <c r="AP12" s="6"/>
      <c r="AQ12" s="6"/>
      <c r="AR12" s="6"/>
      <c r="AS12" s="592"/>
      <c r="AT12" s="6"/>
      <c r="AU12" s="6"/>
      <c r="AV12" s="6"/>
      <c r="AW12" s="592"/>
      <c r="AX12" s="6"/>
      <c r="AY12" s="6"/>
      <c r="AZ12" s="6"/>
      <c r="BA12" s="6"/>
      <c r="BB12" s="589"/>
      <c r="BC12" s="605"/>
      <c r="BD12" s="589"/>
      <c r="BE12" s="588"/>
      <c r="BF12" s="588"/>
      <c r="BG12" s="588"/>
      <c r="BH12" s="589"/>
      <c r="BI12" s="589"/>
      <c r="BJ12" s="589"/>
      <c r="BK12" s="589"/>
    </row>
    <row r="13" spans="1:63" ht="17.25" customHeight="1" thickBot="1" x14ac:dyDescent="0.2">
      <c r="A13" s="62"/>
      <c r="B13" s="63" t="s">
        <v>161</v>
      </c>
      <c r="C13" s="63" t="s">
        <v>162</v>
      </c>
      <c r="D13" s="63" t="s">
        <v>163</v>
      </c>
      <c r="E13" s="63" t="s">
        <v>164</v>
      </c>
      <c r="F13" s="63" t="s">
        <v>165</v>
      </c>
      <c r="G13" s="63" t="s">
        <v>166</v>
      </c>
      <c r="H13" s="63" t="s">
        <v>167</v>
      </c>
      <c r="I13" s="63" t="s">
        <v>154</v>
      </c>
      <c r="J13" s="63" t="s">
        <v>168</v>
      </c>
      <c r="K13" s="63" t="s">
        <v>169</v>
      </c>
      <c r="L13" s="63" t="s">
        <v>170</v>
      </c>
      <c r="M13" s="63" t="s">
        <v>171</v>
      </c>
      <c r="N13" s="63" t="s">
        <v>172</v>
      </c>
      <c r="O13" s="63" t="s">
        <v>173</v>
      </c>
      <c r="P13" s="63" t="s">
        <v>174</v>
      </c>
      <c r="Q13" s="63" t="s">
        <v>175</v>
      </c>
      <c r="R13" s="63" t="s">
        <v>176</v>
      </c>
      <c r="S13" s="63" t="s">
        <v>177</v>
      </c>
      <c r="T13" s="63" t="s">
        <v>178</v>
      </c>
      <c r="U13" s="63" t="s">
        <v>179</v>
      </c>
      <c r="V13" s="63" t="s">
        <v>180</v>
      </c>
      <c r="W13" s="63" t="s">
        <v>181</v>
      </c>
      <c r="X13" s="63" t="s">
        <v>182</v>
      </c>
      <c r="Y13" s="63" t="s">
        <v>183</v>
      </c>
      <c r="Z13" s="63" t="s">
        <v>184</v>
      </c>
      <c r="AA13" s="63" t="s">
        <v>185</v>
      </c>
      <c r="AB13" s="63" t="s">
        <v>186</v>
      </c>
      <c r="AC13" s="63" t="s">
        <v>187</v>
      </c>
      <c r="AD13" s="63" t="s">
        <v>188</v>
      </c>
      <c r="AE13" s="63" t="s">
        <v>189</v>
      </c>
      <c r="AF13" s="63" t="s">
        <v>190</v>
      </c>
      <c r="AG13" s="63" t="s">
        <v>191</v>
      </c>
      <c r="AH13" s="63" t="s">
        <v>192</v>
      </c>
      <c r="AI13" s="63" t="s">
        <v>193</v>
      </c>
      <c r="AJ13" s="63" t="s">
        <v>194</v>
      </c>
      <c r="AK13" s="63" t="s">
        <v>195</v>
      </c>
      <c r="AL13" s="63" t="s">
        <v>196</v>
      </c>
      <c r="AM13" s="63" t="s">
        <v>197</v>
      </c>
      <c r="AN13" s="63" t="s">
        <v>198</v>
      </c>
      <c r="AO13" s="63" t="s">
        <v>199</v>
      </c>
      <c r="AP13" s="63" t="s">
        <v>200</v>
      </c>
      <c r="AQ13" s="63" t="s">
        <v>201</v>
      </c>
      <c r="AR13" s="63" t="s">
        <v>202</v>
      </c>
      <c r="AS13" s="63" t="s">
        <v>203</v>
      </c>
      <c r="AT13" s="63" t="s">
        <v>204</v>
      </c>
      <c r="AU13" s="63" t="s">
        <v>205</v>
      </c>
      <c r="AV13" s="63" t="s">
        <v>206</v>
      </c>
      <c r="AW13" s="63" t="s">
        <v>207</v>
      </c>
      <c r="AX13" s="63" t="s">
        <v>208</v>
      </c>
      <c r="AY13" s="63" t="s">
        <v>209</v>
      </c>
      <c r="AZ13" s="63" t="s">
        <v>210</v>
      </c>
      <c r="BA13" s="64" t="s">
        <v>211</v>
      </c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</row>
    <row r="14" spans="1:63" ht="13.5" customHeight="1" x14ac:dyDescent="0.15">
      <c r="A14" s="60">
        <v>1</v>
      </c>
      <c r="B14" s="12"/>
      <c r="C14" s="12"/>
      <c r="D14" s="12"/>
      <c r="E14" s="13"/>
      <c r="F14" s="13"/>
      <c r="G14" s="61">
        <v>17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 t="s">
        <v>127</v>
      </c>
      <c r="T14" s="14" t="s">
        <v>127</v>
      </c>
      <c r="U14" s="13"/>
      <c r="V14" s="13"/>
      <c r="W14" s="13"/>
      <c r="X14" s="13"/>
      <c r="Y14" s="14"/>
      <c r="Z14" s="13"/>
      <c r="AA14" s="14"/>
      <c r="AB14" s="14">
        <v>22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4" t="s">
        <v>128</v>
      </c>
      <c r="AR14" s="14" t="s">
        <v>128</v>
      </c>
      <c r="AS14" s="17" t="s">
        <v>127</v>
      </c>
      <c r="AT14" s="17" t="s">
        <v>127</v>
      </c>
      <c r="AU14" s="17" t="s">
        <v>127</v>
      </c>
      <c r="AV14" s="17" t="s">
        <v>127</v>
      </c>
      <c r="AW14" s="17" t="s">
        <v>127</v>
      </c>
      <c r="AX14" s="17" t="s">
        <v>127</v>
      </c>
      <c r="AY14" s="17" t="s">
        <v>127</v>
      </c>
      <c r="AZ14" s="17" t="s">
        <v>127</v>
      </c>
      <c r="BA14" s="17" t="s">
        <v>127</v>
      </c>
      <c r="BB14" s="128"/>
      <c r="BC14" s="15"/>
      <c r="BD14" s="15"/>
      <c r="BE14" s="603"/>
      <c r="BF14" s="603"/>
      <c r="BG14" s="15"/>
      <c r="BH14" s="15"/>
      <c r="BI14" s="15"/>
      <c r="BJ14" s="15"/>
      <c r="BK14" s="15"/>
    </row>
    <row r="15" spans="1:63" ht="13.5" customHeight="1" x14ac:dyDescent="0.15">
      <c r="A15" s="53">
        <v>2</v>
      </c>
      <c r="B15" s="12"/>
      <c r="C15" s="12"/>
      <c r="D15" s="9"/>
      <c r="E15" s="13"/>
      <c r="F15" s="13"/>
      <c r="G15" s="10">
        <v>16</v>
      </c>
      <c r="H15" s="13"/>
      <c r="I15" s="11"/>
      <c r="J15" s="11"/>
      <c r="K15" s="11"/>
      <c r="L15" s="11"/>
      <c r="M15" s="11"/>
      <c r="N15" s="11"/>
      <c r="O15" s="11"/>
      <c r="P15" s="11"/>
      <c r="Q15" s="14"/>
      <c r="R15" s="14" t="s">
        <v>128</v>
      </c>
      <c r="S15" s="14" t="s">
        <v>127</v>
      </c>
      <c r="T15" s="14" t="s">
        <v>127</v>
      </c>
      <c r="U15" s="15"/>
      <c r="V15" s="13"/>
      <c r="W15" s="13"/>
      <c r="X15" s="13"/>
      <c r="Y15" s="14"/>
      <c r="Z15" s="13"/>
      <c r="AA15" s="14"/>
      <c r="AB15" s="14">
        <v>18</v>
      </c>
      <c r="AC15" s="13"/>
      <c r="AD15" s="13"/>
      <c r="AE15" s="13"/>
      <c r="AF15" s="11"/>
      <c r="AG15" s="11"/>
      <c r="AH15" s="11"/>
      <c r="AI15" s="11"/>
      <c r="AJ15" s="15"/>
      <c r="AK15" s="11"/>
      <c r="AL15" s="11"/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6" t="s">
        <v>128</v>
      </c>
      <c r="AS15" s="17" t="s">
        <v>127</v>
      </c>
      <c r="AT15" s="17" t="s">
        <v>127</v>
      </c>
      <c r="AU15" s="17" t="s">
        <v>127</v>
      </c>
      <c r="AV15" s="17" t="s">
        <v>127</v>
      </c>
      <c r="AW15" s="17" t="s">
        <v>127</v>
      </c>
      <c r="AX15" s="17" t="s">
        <v>127</v>
      </c>
      <c r="AY15" s="17" t="s">
        <v>127</v>
      </c>
      <c r="AZ15" s="17" t="s">
        <v>127</v>
      </c>
      <c r="BA15" s="17" t="s">
        <v>127</v>
      </c>
      <c r="BB15" s="128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3" ht="13.5" customHeight="1" x14ac:dyDescent="0.15">
      <c r="A16" s="54">
        <v>3</v>
      </c>
      <c r="B16" s="9"/>
      <c r="C16" s="9"/>
      <c r="D16" s="9"/>
      <c r="E16" s="11"/>
      <c r="F16" s="11"/>
      <c r="G16" s="10">
        <v>16</v>
      </c>
      <c r="H16" s="11"/>
      <c r="I16" s="11"/>
      <c r="J16" s="11"/>
      <c r="K16" s="11"/>
      <c r="L16" s="11"/>
      <c r="M16" s="11"/>
      <c r="N16" s="11"/>
      <c r="O16" s="11"/>
      <c r="P16" s="11"/>
      <c r="Q16" s="14"/>
      <c r="R16" s="14" t="s">
        <v>128</v>
      </c>
      <c r="S16" s="14" t="s">
        <v>127</v>
      </c>
      <c r="T16" s="14" t="s">
        <v>127</v>
      </c>
      <c r="U16" s="11"/>
      <c r="V16" s="11"/>
      <c r="W16" s="11"/>
      <c r="X16" s="11"/>
      <c r="Y16" s="16"/>
      <c r="Z16" s="11"/>
      <c r="AA16" s="16"/>
      <c r="AB16" s="16">
        <v>15</v>
      </c>
      <c r="AC16" s="11"/>
      <c r="AD16" s="11"/>
      <c r="AE16" s="11"/>
      <c r="AF16" s="11"/>
      <c r="AG16" s="11"/>
      <c r="AH16" s="11"/>
      <c r="AI16" s="11"/>
      <c r="AJ16" s="11">
        <v>0</v>
      </c>
      <c r="AK16" s="11">
        <v>0</v>
      </c>
      <c r="AL16" s="11">
        <v>0</v>
      </c>
      <c r="AM16" s="11">
        <v>0</v>
      </c>
      <c r="AN16" s="11">
        <v>8</v>
      </c>
      <c r="AO16" s="11">
        <v>8</v>
      </c>
      <c r="AP16" s="11">
        <v>8</v>
      </c>
      <c r="AQ16" s="11">
        <v>8</v>
      </c>
      <c r="AR16" s="11">
        <v>8</v>
      </c>
      <c r="AS16" s="18" t="s">
        <v>128</v>
      </c>
      <c r="AT16" s="17" t="s">
        <v>127</v>
      </c>
      <c r="AU16" s="17" t="s">
        <v>127</v>
      </c>
      <c r="AV16" s="17" t="s">
        <v>127</v>
      </c>
      <c r="AW16" s="17" t="s">
        <v>127</v>
      </c>
      <c r="AX16" s="17" t="s">
        <v>127</v>
      </c>
      <c r="AY16" s="17" t="s">
        <v>127</v>
      </c>
      <c r="AZ16" s="17" t="s">
        <v>127</v>
      </c>
      <c r="BA16" s="17" t="s">
        <v>127</v>
      </c>
      <c r="BB16" s="128"/>
      <c r="BC16" s="15"/>
      <c r="BD16" s="15"/>
      <c r="BE16" s="603"/>
      <c r="BF16" s="603"/>
      <c r="BG16" s="15"/>
      <c r="BH16" s="15"/>
      <c r="BI16" s="15"/>
      <c r="BJ16" s="15"/>
      <c r="BK16" s="15"/>
    </row>
    <row r="17" spans="1:63" ht="13.5" customHeight="1" x14ac:dyDescent="0.15">
      <c r="A17" s="54">
        <v>4</v>
      </c>
      <c r="B17" s="9"/>
      <c r="C17" s="9"/>
      <c r="D17" s="9"/>
      <c r="E17" s="11"/>
      <c r="F17" s="11"/>
      <c r="G17" s="10">
        <v>12</v>
      </c>
      <c r="H17" s="11"/>
      <c r="I17" s="11"/>
      <c r="J17" s="11"/>
      <c r="K17" s="11"/>
      <c r="L17" s="11"/>
      <c r="M17" s="11"/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4" t="s">
        <v>127</v>
      </c>
      <c r="T17" s="14" t="s">
        <v>127</v>
      </c>
      <c r="U17" s="11">
        <v>8</v>
      </c>
      <c r="V17" s="11">
        <v>8</v>
      </c>
      <c r="W17" s="11">
        <v>8</v>
      </c>
      <c r="X17" s="11">
        <v>8</v>
      </c>
      <c r="Y17" s="16"/>
      <c r="Z17" s="11"/>
      <c r="AA17" s="11"/>
      <c r="AB17" s="16">
        <v>7</v>
      </c>
      <c r="AC17" s="11"/>
      <c r="AD17" s="11"/>
      <c r="AE17" s="11"/>
      <c r="AF17" s="11">
        <v>8</v>
      </c>
      <c r="AG17" s="13">
        <v>8</v>
      </c>
      <c r="AH17" s="14" t="s">
        <v>128</v>
      </c>
      <c r="AI17" s="16" t="s">
        <v>129</v>
      </c>
      <c r="AJ17" s="11" t="s">
        <v>129</v>
      </c>
      <c r="AK17" s="11" t="s">
        <v>129</v>
      </c>
      <c r="AL17" s="11" t="s">
        <v>129</v>
      </c>
      <c r="AM17" s="16" t="s">
        <v>30</v>
      </c>
      <c r="AN17" s="16" t="s">
        <v>30</v>
      </c>
      <c r="AO17" s="16" t="s">
        <v>30</v>
      </c>
      <c r="AP17" s="16" t="s">
        <v>30</v>
      </c>
      <c r="AQ17" s="16" t="s">
        <v>30</v>
      </c>
      <c r="AR17" s="16" t="s">
        <v>30</v>
      </c>
      <c r="AS17" s="19"/>
      <c r="AT17" s="19"/>
      <c r="AU17" s="19"/>
      <c r="AV17" s="19"/>
      <c r="AW17" s="19"/>
      <c r="AX17" s="19"/>
      <c r="AY17" s="19"/>
      <c r="AZ17" s="19"/>
      <c r="BA17" s="19"/>
      <c r="BB17" s="128"/>
      <c r="BC17" s="15"/>
      <c r="BD17" s="15"/>
      <c r="BE17" s="603"/>
      <c r="BF17" s="603"/>
      <c r="BG17" s="15"/>
      <c r="BH17" s="15"/>
      <c r="BI17" s="15"/>
      <c r="BJ17" s="15"/>
      <c r="BK17" s="15"/>
    </row>
    <row r="18" spans="1:63" ht="13.5" customHeight="1" x14ac:dyDescent="0.15">
      <c r="A18" s="606"/>
      <c r="B18" s="606"/>
      <c r="C18" s="606"/>
      <c r="D18" s="606"/>
      <c r="E18" s="606"/>
      <c r="F18" s="21"/>
      <c r="G18" s="606"/>
      <c r="H18" s="606"/>
      <c r="I18" s="606"/>
      <c r="J18" s="606"/>
      <c r="K18" s="606"/>
      <c r="L18" s="606"/>
      <c r="M18" s="606"/>
      <c r="N18" s="21"/>
      <c r="O18" s="606"/>
      <c r="P18" s="606"/>
      <c r="Q18" s="606"/>
      <c r="R18" s="606"/>
      <c r="S18" s="606"/>
      <c r="T18" s="606"/>
      <c r="U18" s="606"/>
      <c r="V18" s="22"/>
      <c r="W18" s="606"/>
      <c r="X18" s="606"/>
      <c r="Y18" s="606"/>
      <c r="Z18" s="606"/>
      <c r="AA18" s="606"/>
      <c r="AB18" s="606"/>
      <c r="AC18" s="606"/>
      <c r="AD18" s="21"/>
      <c r="AE18" s="606"/>
      <c r="AF18" s="606"/>
      <c r="AG18" s="606"/>
      <c r="AH18" s="606"/>
      <c r="AI18" s="606"/>
      <c r="AJ18" s="606"/>
      <c r="AK18" s="606"/>
      <c r="AL18" s="21"/>
      <c r="AM18" s="606"/>
      <c r="AN18" s="606"/>
      <c r="AO18" s="606"/>
      <c r="AP18" s="606"/>
      <c r="AQ18" s="606"/>
      <c r="AR18" s="606"/>
      <c r="AS18" s="606"/>
      <c r="AT18" s="21"/>
      <c r="AU18" s="606"/>
      <c r="AV18" s="606"/>
      <c r="AW18" s="606"/>
      <c r="AX18" s="606"/>
      <c r="AY18" s="606"/>
      <c r="AZ18" s="606"/>
      <c r="BA18" s="606"/>
      <c r="BB18" s="20"/>
      <c r="BC18" s="606"/>
      <c r="BD18" s="606"/>
      <c r="BE18" s="606"/>
      <c r="BF18" s="606"/>
      <c r="BG18" s="606"/>
      <c r="BH18" s="606"/>
      <c r="BI18" s="606"/>
      <c r="BJ18" s="606"/>
      <c r="BK18" s="21"/>
    </row>
    <row r="19" spans="1:63" ht="13.5" customHeight="1" x14ac:dyDescent="0.15">
      <c r="A19" s="610" t="s">
        <v>31</v>
      </c>
      <c r="B19" s="610"/>
      <c r="C19" s="610"/>
      <c r="D19" s="610"/>
      <c r="E19" s="610"/>
      <c r="F19" s="57"/>
      <c r="G19" s="609" t="s">
        <v>149</v>
      </c>
      <c r="H19" s="609"/>
      <c r="I19" s="609"/>
      <c r="J19" s="609"/>
      <c r="K19" s="609"/>
      <c r="L19" s="609"/>
      <c r="M19" s="609"/>
      <c r="N19" s="609"/>
      <c r="O19" s="609"/>
      <c r="P19" s="609"/>
      <c r="Q19" s="609"/>
      <c r="R19" s="609"/>
      <c r="S19" s="609"/>
      <c r="T19" s="609"/>
      <c r="U19" s="609"/>
      <c r="V19" s="609"/>
      <c r="W19" s="2"/>
      <c r="X19" s="57" t="s">
        <v>150</v>
      </c>
      <c r="Y19" s="611" t="s">
        <v>151</v>
      </c>
      <c r="Z19" s="611"/>
      <c r="AA19" s="611"/>
      <c r="AB19" s="611"/>
      <c r="AC19" s="611"/>
      <c r="AD19" s="611"/>
      <c r="AE19" s="611"/>
      <c r="AF19" s="2"/>
      <c r="AG19" s="2"/>
      <c r="AH19" s="2"/>
      <c r="AI19" s="2"/>
      <c r="AJ19" s="2"/>
      <c r="AK19" s="2"/>
      <c r="AL19" s="2"/>
      <c r="AM19" s="2"/>
      <c r="AN19" s="58"/>
      <c r="AO19" s="2"/>
      <c r="AP19" s="2"/>
      <c r="AQ19" s="350"/>
      <c r="AR19" s="611"/>
      <c r="AS19" s="611"/>
      <c r="AT19" s="611"/>
      <c r="AU19" s="611"/>
      <c r="AV19" s="611"/>
      <c r="AW19" s="611"/>
      <c r="AX19" s="611"/>
      <c r="AY19" s="611"/>
      <c r="AZ19" s="611"/>
      <c r="BA19" s="611"/>
      <c r="BB19" s="611"/>
      <c r="BC19" s="611"/>
      <c r="BD19" s="611"/>
      <c r="BE19" s="611"/>
      <c r="BF19" s="611"/>
      <c r="BG19" s="611"/>
      <c r="BH19" s="611"/>
      <c r="BI19" s="21"/>
      <c r="BJ19" s="21"/>
      <c r="BK19" s="21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5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56"/>
      <c r="BA20" s="56"/>
      <c r="BB20" s="2"/>
      <c r="BC20" s="56"/>
      <c r="BD20" s="56"/>
      <c r="BE20" s="2"/>
      <c r="BF20" s="56"/>
      <c r="BG20" s="56"/>
      <c r="BH20" s="2"/>
    </row>
    <row r="21" spans="1:63" ht="13.5" customHeight="1" x14ac:dyDescent="0.15">
      <c r="A21" s="2"/>
      <c r="B21" s="2"/>
      <c r="C21" s="2"/>
      <c r="D21" s="2"/>
      <c r="E21" s="2"/>
      <c r="F21" s="57" t="s">
        <v>152</v>
      </c>
      <c r="G21" s="609" t="s">
        <v>153</v>
      </c>
      <c r="H21" s="609"/>
      <c r="I21" s="609"/>
      <c r="J21" s="609"/>
      <c r="K21" s="609"/>
      <c r="L21" s="609"/>
      <c r="M21" s="609"/>
      <c r="N21" s="609"/>
      <c r="O21" s="609"/>
      <c r="P21" s="609"/>
      <c r="Q21" s="2"/>
      <c r="R21" s="2"/>
      <c r="S21" s="2"/>
      <c r="T21" s="56"/>
      <c r="U21" s="2"/>
      <c r="V21" s="2"/>
      <c r="W21" s="2"/>
      <c r="X21" s="57" t="s">
        <v>154</v>
      </c>
      <c r="Y21" s="609" t="s">
        <v>155</v>
      </c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2"/>
      <c r="AQ21" s="57" t="s">
        <v>30</v>
      </c>
      <c r="AR21" s="611" t="s">
        <v>156</v>
      </c>
      <c r="AS21" s="611"/>
      <c r="AT21" s="611"/>
      <c r="AU21" s="611"/>
      <c r="AV21" s="611"/>
      <c r="AW21" s="611"/>
      <c r="AX21" s="611"/>
      <c r="AY21" s="611"/>
      <c r="AZ21" s="611"/>
      <c r="BA21" s="611"/>
      <c r="BB21" s="611"/>
      <c r="BC21" s="611"/>
      <c r="BD21" s="611"/>
      <c r="BE21" s="611"/>
      <c r="BF21" s="56"/>
      <c r="BG21" s="56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56"/>
      <c r="BA22" s="56"/>
      <c r="BB22" s="2"/>
      <c r="BC22" s="56"/>
      <c r="BD22" s="56"/>
      <c r="BE22" s="2"/>
      <c r="BF22" s="56"/>
      <c r="BG22" s="56"/>
      <c r="BH22" s="2"/>
    </row>
    <row r="23" spans="1:63" ht="13.5" customHeight="1" x14ac:dyDescent="0.15">
      <c r="A23" s="2"/>
      <c r="B23" s="2"/>
      <c r="C23" s="2"/>
      <c r="D23" s="2"/>
      <c r="E23" s="2"/>
      <c r="F23" s="57" t="s">
        <v>157</v>
      </c>
      <c r="G23" s="609" t="s">
        <v>158</v>
      </c>
      <c r="H23" s="609"/>
      <c r="I23" s="609"/>
      <c r="J23" s="609"/>
      <c r="K23" s="609"/>
      <c r="L23" s="609"/>
      <c r="M23" s="609"/>
      <c r="N23" s="609"/>
      <c r="O23" s="609"/>
      <c r="P23" s="609"/>
      <c r="Q23" s="2"/>
      <c r="R23" s="2"/>
      <c r="S23" s="2"/>
      <c r="T23" s="56"/>
      <c r="U23" s="2"/>
      <c r="V23" s="2"/>
      <c r="W23" s="2"/>
      <c r="X23" s="57" t="s">
        <v>148</v>
      </c>
      <c r="Y23" s="609" t="s">
        <v>159</v>
      </c>
      <c r="Z23" s="609"/>
      <c r="AA23" s="609"/>
      <c r="AB23" s="609"/>
      <c r="AC23" s="609"/>
      <c r="AD23" s="609"/>
      <c r="AE23" s="609"/>
      <c r="AF23" s="609"/>
      <c r="AG23" s="609"/>
      <c r="AH23" s="609"/>
      <c r="AI23" s="609"/>
      <c r="AJ23" s="609"/>
      <c r="AK23" s="609"/>
      <c r="AL23" s="609"/>
      <c r="AM23" s="609"/>
      <c r="AN23" s="609"/>
      <c r="AO23" s="609"/>
      <c r="AP23" s="2"/>
      <c r="AQ23" s="57" t="s">
        <v>14</v>
      </c>
      <c r="AR23" s="609" t="s">
        <v>160</v>
      </c>
      <c r="AS23" s="609"/>
      <c r="AT23" s="609"/>
      <c r="AU23" s="609"/>
      <c r="AV23" s="609"/>
      <c r="AW23" s="609"/>
      <c r="AX23" s="609"/>
      <c r="AY23" s="609"/>
      <c r="AZ23" s="609"/>
      <c r="BA23" s="609"/>
      <c r="BB23" s="2"/>
      <c r="BC23" s="56"/>
      <c r="BD23" s="56"/>
      <c r="BE23" s="2"/>
      <c r="BF23" s="56"/>
      <c r="BG23" s="56"/>
      <c r="BH23" s="2"/>
    </row>
    <row r="26" spans="1:63" s="131" customFormat="1" ht="13.5" customHeight="1" x14ac:dyDescent="0.2">
      <c r="A26" s="607" t="s">
        <v>133</v>
      </c>
      <c r="B26" s="607"/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07"/>
      <c r="AC26" s="607"/>
      <c r="AD26" s="607"/>
      <c r="AE26" s="607"/>
      <c r="AF26" s="607"/>
      <c r="AG26" s="607"/>
      <c r="AH26" s="607"/>
      <c r="AI26" s="607"/>
      <c r="AJ26" s="607"/>
      <c r="AK26" s="607"/>
      <c r="AL26" s="607"/>
      <c r="AM26" s="607"/>
      <c r="AN26" s="607"/>
      <c r="AO26" s="607"/>
      <c r="AP26" s="607"/>
      <c r="AQ26" s="607"/>
      <c r="AR26" s="607"/>
      <c r="AS26" s="607"/>
      <c r="AT26" s="607"/>
      <c r="AU26" s="607"/>
      <c r="AV26" s="607"/>
      <c r="AW26" s="607"/>
      <c r="AX26" s="607"/>
      <c r="AY26" s="607"/>
      <c r="AZ26" s="607"/>
      <c r="BA26" s="129"/>
      <c r="BB26" s="130"/>
      <c r="BC26" s="129"/>
      <c r="BD26" s="129"/>
      <c r="BE26" s="130"/>
      <c r="BF26" s="129"/>
      <c r="BG26" s="129"/>
      <c r="BH26" s="130"/>
    </row>
    <row r="27" spans="1:63" ht="13.5" customHeight="1" x14ac:dyDescent="0.15">
      <c r="A27" s="608"/>
      <c r="B27" s="608"/>
      <c r="C27" s="608"/>
      <c r="D27" s="608"/>
      <c r="E27" s="608"/>
      <c r="F27" s="608"/>
      <c r="G27" s="608"/>
      <c r="H27" s="608"/>
      <c r="I27" s="608"/>
      <c r="J27" s="608"/>
      <c r="K27" s="608"/>
      <c r="L27" s="608"/>
      <c r="M27" s="608"/>
      <c r="N27" s="608"/>
      <c r="O27" s="608"/>
      <c r="P27" s="608"/>
      <c r="Q27" s="608"/>
      <c r="R27" s="608"/>
      <c r="S27" s="608"/>
      <c r="T27" s="608"/>
      <c r="U27" s="608"/>
      <c r="V27" s="608"/>
      <c r="W27" s="608"/>
      <c r="X27" s="608"/>
      <c r="Y27" s="608"/>
      <c r="Z27" s="608"/>
      <c r="AA27" s="608"/>
      <c r="AB27" s="608"/>
      <c r="AC27" s="608"/>
      <c r="AD27" s="608"/>
      <c r="AE27" s="608"/>
      <c r="AF27" s="608"/>
      <c r="AG27" s="608"/>
      <c r="AH27" s="608"/>
      <c r="AI27" s="608"/>
      <c r="AJ27" s="608"/>
      <c r="AK27" s="608"/>
      <c r="AL27" s="608"/>
      <c r="AM27" s="608"/>
      <c r="AN27" s="608"/>
      <c r="AO27" s="608"/>
      <c r="AP27" s="608"/>
      <c r="AQ27" s="608"/>
      <c r="AR27" s="608"/>
      <c r="AS27" s="608"/>
      <c r="AT27" s="608"/>
      <c r="AU27" s="608"/>
      <c r="AV27" s="608"/>
      <c r="AW27" s="608"/>
      <c r="AX27" s="608"/>
      <c r="AY27" s="608"/>
      <c r="AZ27" s="608"/>
      <c r="BA27" s="608"/>
      <c r="BB27" s="608"/>
      <c r="BC27" s="608"/>
      <c r="BD27" s="608"/>
      <c r="BE27" s="608"/>
      <c r="BF27" s="608"/>
      <c r="BG27" s="608"/>
      <c r="BH27" s="608"/>
    </row>
    <row r="28" spans="1:63" s="131" customFormat="1" ht="13.5" customHeight="1" x14ac:dyDescent="0.2">
      <c r="A28" s="612" t="s">
        <v>134</v>
      </c>
      <c r="B28" s="613"/>
      <c r="C28" s="613"/>
      <c r="D28" s="613"/>
      <c r="E28" s="613"/>
      <c r="F28" s="613"/>
      <c r="G28" s="613"/>
      <c r="H28" s="613"/>
      <c r="I28" s="613"/>
      <c r="J28" s="613"/>
      <c r="K28" s="613"/>
      <c r="L28" s="613"/>
      <c r="M28" s="613"/>
      <c r="N28" s="613"/>
      <c r="O28" s="613"/>
      <c r="P28" s="613"/>
      <c r="Q28" s="613"/>
      <c r="R28" s="613"/>
      <c r="S28" s="613" t="s">
        <v>32</v>
      </c>
      <c r="T28" s="613"/>
      <c r="U28" s="613"/>
      <c r="V28" s="613"/>
      <c r="W28" s="613"/>
      <c r="X28" s="613"/>
      <c r="Y28" s="613"/>
      <c r="Z28" s="613"/>
      <c r="AA28" s="613"/>
      <c r="AB28" s="613" t="s">
        <v>135</v>
      </c>
      <c r="AC28" s="613"/>
      <c r="AD28" s="613"/>
      <c r="AE28" s="613"/>
      <c r="AF28" s="613"/>
      <c r="AG28" s="613"/>
      <c r="AH28" s="613"/>
      <c r="AI28" s="613"/>
      <c r="AJ28" s="613"/>
      <c r="AK28" s="613"/>
      <c r="AL28" s="613"/>
      <c r="AM28" s="613"/>
      <c r="AN28" s="613"/>
      <c r="AO28" s="613"/>
      <c r="AP28" s="613"/>
      <c r="AQ28" s="613"/>
      <c r="AR28" s="613"/>
      <c r="AS28" s="613"/>
      <c r="AT28" s="613"/>
      <c r="AU28" s="613"/>
      <c r="AV28" s="613"/>
      <c r="AW28" s="620" t="s">
        <v>33</v>
      </c>
      <c r="AX28" s="621"/>
      <c r="AY28" s="621"/>
      <c r="AZ28" s="621"/>
      <c r="BA28" s="621"/>
      <c r="BB28" s="622"/>
      <c r="BC28" s="613" t="s">
        <v>34</v>
      </c>
      <c r="BD28" s="613"/>
      <c r="BE28" s="613"/>
      <c r="BF28" s="613" t="s">
        <v>15</v>
      </c>
      <c r="BG28" s="613"/>
      <c r="BH28" s="613"/>
    </row>
    <row r="29" spans="1:63" s="131" customFormat="1" ht="33" customHeight="1" x14ac:dyDescent="0.2">
      <c r="A29" s="612"/>
      <c r="B29" s="613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13"/>
      <c r="R29" s="613"/>
      <c r="S29" s="613"/>
      <c r="T29" s="613"/>
      <c r="U29" s="613"/>
      <c r="V29" s="613"/>
      <c r="W29" s="613"/>
      <c r="X29" s="613"/>
      <c r="Y29" s="613"/>
      <c r="Z29" s="613"/>
      <c r="AA29" s="613"/>
      <c r="AB29" s="613" t="s">
        <v>12</v>
      </c>
      <c r="AC29" s="613"/>
      <c r="AD29" s="613"/>
      <c r="AE29" s="613"/>
      <c r="AF29" s="613"/>
      <c r="AG29" s="613"/>
      <c r="AH29" s="613"/>
      <c r="AI29" s="613" t="s">
        <v>136</v>
      </c>
      <c r="AJ29" s="613"/>
      <c r="AK29" s="613"/>
      <c r="AL29" s="613"/>
      <c r="AM29" s="613"/>
      <c r="AN29" s="613"/>
      <c r="AO29" s="613"/>
      <c r="AP29" s="613" t="s">
        <v>17</v>
      </c>
      <c r="AQ29" s="613"/>
      <c r="AR29" s="613"/>
      <c r="AS29" s="613"/>
      <c r="AT29" s="613"/>
      <c r="AU29" s="613"/>
      <c r="AV29" s="613"/>
      <c r="AW29" s="623"/>
      <c r="AX29" s="624"/>
      <c r="AY29" s="624"/>
      <c r="AZ29" s="624"/>
      <c r="BA29" s="624"/>
      <c r="BB29" s="625"/>
      <c r="BC29" s="613"/>
      <c r="BD29" s="614"/>
      <c r="BE29" s="613"/>
      <c r="BF29" s="613"/>
      <c r="BG29" s="614"/>
      <c r="BH29" s="613"/>
    </row>
    <row r="30" spans="1:63" s="131" customFormat="1" ht="13.5" customHeight="1" x14ac:dyDescent="0.2">
      <c r="A30" s="612"/>
      <c r="B30" s="613"/>
      <c r="C30" s="613"/>
      <c r="D30" s="613"/>
      <c r="E30" s="613"/>
      <c r="F30" s="613"/>
      <c r="G30" s="613" t="s">
        <v>137</v>
      </c>
      <c r="H30" s="613"/>
      <c r="I30" s="613"/>
      <c r="J30" s="613"/>
      <c r="K30" s="613"/>
      <c r="L30" s="613"/>
      <c r="M30" s="613" t="s">
        <v>138</v>
      </c>
      <c r="N30" s="613"/>
      <c r="O30" s="613"/>
      <c r="P30" s="613"/>
      <c r="Q30" s="613"/>
      <c r="R30" s="613"/>
      <c r="S30" s="613" t="s">
        <v>15</v>
      </c>
      <c r="T30" s="613"/>
      <c r="U30" s="613"/>
      <c r="V30" s="613" t="s">
        <v>137</v>
      </c>
      <c r="W30" s="613"/>
      <c r="X30" s="613"/>
      <c r="Y30" s="613" t="s">
        <v>138</v>
      </c>
      <c r="Z30" s="613"/>
      <c r="AA30" s="613"/>
      <c r="AB30" s="613" t="s">
        <v>15</v>
      </c>
      <c r="AC30" s="613"/>
      <c r="AD30" s="613"/>
      <c r="AE30" s="613" t="s">
        <v>137</v>
      </c>
      <c r="AF30" s="613"/>
      <c r="AG30" s="613" t="s">
        <v>138</v>
      </c>
      <c r="AH30" s="613"/>
      <c r="AI30" s="613" t="s">
        <v>15</v>
      </c>
      <c r="AJ30" s="613"/>
      <c r="AK30" s="613"/>
      <c r="AL30" s="613" t="s">
        <v>137</v>
      </c>
      <c r="AM30" s="613"/>
      <c r="AN30" s="613" t="s">
        <v>138</v>
      </c>
      <c r="AO30" s="613"/>
      <c r="AP30" s="613" t="s">
        <v>15</v>
      </c>
      <c r="AQ30" s="613"/>
      <c r="AR30" s="613"/>
      <c r="AS30" s="613" t="s">
        <v>137</v>
      </c>
      <c r="AT30" s="613"/>
      <c r="AU30" s="613" t="s">
        <v>138</v>
      </c>
      <c r="AV30" s="613"/>
      <c r="AW30" s="626"/>
      <c r="AX30" s="627"/>
      <c r="AY30" s="627"/>
      <c r="AZ30" s="627"/>
      <c r="BA30" s="627"/>
      <c r="BB30" s="628"/>
      <c r="BC30" s="613"/>
      <c r="BD30" s="613"/>
      <c r="BE30" s="613"/>
      <c r="BF30" s="613"/>
      <c r="BG30" s="613"/>
      <c r="BH30" s="613"/>
    </row>
    <row r="31" spans="1:63" s="131" customFormat="1" ht="20.25" customHeight="1" x14ac:dyDescent="0.2">
      <c r="A31" s="612"/>
      <c r="B31" s="615"/>
      <c r="C31" s="615"/>
      <c r="D31" s="616" t="s">
        <v>140</v>
      </c>
      <c r="E31" s="616"/>
      <c r="F31" s="616"/>
      <c r="G31" s="615" t="s">
        <v>139</v>
      </c>
      <c r="H31" s="615"/>
      <c r="I31" s="615"/>
      <c r="J31" s="616" t="s">
        <v>140</v>
      </c>
      <c r="K31" s="616"/>
      <c r="L31" s="616"/>
      <c r="M31" s="615" t="s">
        <v>139</v>
      </c>
      <c r="N31" s="615"/>
      <c r="O31" s="615"/>
      <c r="P31" s="616" t="s">
        <v>140</v>
      </c>
      <c r="Q31" s="616"/>
      <c r="R31" s="616"/>
      <c r="S31" s="615" t="s">
        <v>139</v>
      </c>
      <c r="T31" s="615"/>
      <c r="U31" s="615"/>
      <c r="V31" s="615" t="s">
        <v>139</v>
      </c>
      <c r="W31" s="615"/>
      <c r="X31" s="615"/>
      <c r="Y31" s="615" t="s">
        <v>139</v>
      </c>
      <c r="Z31" s="615"/>
      <c r="AA31" s="615"/>
      <c r="AB31" s="615" t="s">
        <v>139</v>
      </c>
      <c r="AC31" s="615"/>
      <c r="AD31" s="615"/>
      <c r="AE31" s="615" t="s">
        <v>139</v>
      </c>
      <c r="AF31" s="615"/>
      <c r="AG31" s="615" t="s">
        <v>139</v>
      </c>
      <c r="AH31" s="615"/>
      <c r="AI31" s="615" t="s">
        <v>139</v>
      </c>
      <c r="AJ31" s="615"/>
      <c r="AK31" s="615"/>
      <c r="AL31" s="615" t="s">
        <v>139</v>
      </c>
      <c r="AM31" s="615"/>
      <c r="AN31" s="615" t="s">
        <v>139</v>
      </c>
      <c r="AO31" s="615"/>
      <c r="AP31" s="615" t="s">
        <v>139</v>
      </c>
      <c r="AQ31" s="615"/>
      <c r="AR31" s="615"/>
      <c r="AS31" s="615" t="s">
        <v>139</v>
      </c>
      <c r="AT31" s="615"/>
      <c r="AU31" s="615" t="s">
        <v>139</v>
      </c>
      <c r="AV31" s="615"/>
      <c r="AW31" s="617" t="s">
        <v>139</v>
      </c>
      <c r="AX31" s="618"/>
      <c r="AY31" s="618"/>
      <c r="AZ31" s="618"/>
      <c r="BA31" s="618"/>
      <c r="BB31" s="619"/>
      <c r="BC31" s="615" t="s">
        <v>139</v>
      </c>
      <c r="BD31" s="615"/>
      <c r="BE31" s="615"/>
      <c r="BF31" s="615" t="s">
        <v>139</v>
      </c>
      <c r="BG31" s="615"/>
      <c r="BH31" s="615"/>
    </row>
    <row r="32" spans="1:63" s="131" customFormat="1" ht="13.5" customHeight="1" x14ac:dyDescent="0.2">
      <c r="A32" s="132" t="s">
        <v>141</v>
      </c>
      <c r="B32" s="629">
        <f>G32+M32</f>
        <v>39</v>
      </c>
      <c r="C32" s="629"/>
      <c r="D32" s="630">
        <f>B32*36</f>
        <v>1404</v>
      </c>
      <c r="E32" s="630"/>
      <c r="F32" s="630"/>
      <c r="G32" s="629">
        <v>17</v>
      </c>
      <c r="H32" s="629"/>
      <c r="I32" s="629"/>
      <c r="J32" s="630">
        <f>G32*36</f>
        <v>612</v>
      </c>
      <c r="K32" s="630"/>
      <c r="L32" s="630"/>
      <c r="M32" s="629">
        <v>22</v>
      </c>
      <c r="N32" s="629"/>
      <c r="O32" s="629"/>
      <c r="P32" s="630">
        <f>M32*36</f>
        <v>792</v>
      </c>
      <c r="Q32" s="630"/>
      <c r="R32" s="630"/>
      <c r="S32" s="629">
        <v>2</v>
      </c>
      <c r="T32" s="629"/>
      <c r="U32" s="629"/>
      <c r="V32" s="629"/>
      <c r="W32" s="629"/>
      <c r="X32" s="629"/>
      <c r="Y32" s="629">
        <v>2</v>
      </c>
      <c r="Z32" s="629"/>
      <c r="AA32" s="629"/>
      <c r="AB32" s="629"/>
      <c r="AC32" s="629"/>
      <c r="AD32" s="629"/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  <c r="AO32" s="629"/>
      <c r="AP32" s="629"/>
      <c r="AQ32" s="629"/>
      <c r="AR32" s="629"/>
      <c r="AS32" s="629"/>
      <c r="AT32" s="629"/>
      <c r="AU32" s="629"/>
      <c r="AV32" s="629"/>
      <c r="AW32" s="631"/>
      <c r="AX32" s="632"/>
      <c r="AY32" s="632"/>
      <c r="AZ32" s="632"/>
      <c r="BA32" s="632"/>
      <c r="BB32" s="633"/>
      <c r="BC32" s="629" t="s">
        <v>142</v>
      </c>
      <c r="BD32" s="629"/>
      <c r="BE32" s="629"/>
      <c r="BF32" s="629">
        <f>B32+S32+AB32+AI32+AP32+AW32+AZ32+BC32</f>
        <v>52</v>
      </c>
      <c r="BG32" s="629"/>
      <c r="BH32" s="629"/>
    </row>
    <row r="33" spans="1:60" s="131" customFormat="1" ht="13.5" customHeight="1" x14ac:dyDescent="0.2">
      <c r="A33" s="132" t="s">
        <v>143</v>
      </c>
      <c r="B33" s="629">
        <f t="shared" ref="B33:B35" si="0">G33+M33</f>
        <v>34</v>
      </c>
      <c r="C33" s="629"/>
      <c r="D33" s="630">
        <f t="shared" ref="D33:D35" si="1">B33*36</f>
        <v>1224</v>
      </c>
      <c r="E33" s="630"/>
      <c r="F33" s="630"/>
      <c r="G33" s="629">
        <v>16</v>
      </c>
      <c r="H33" s="629"/>
      <c r="I33" s="629"/>
      <c r="J33" s="630">
        <f t="shared" ref="J33:J35" si="2">G33*36</f>
        <v>576</v>
      </c>
      <c r="K33" s="630"/>
      <c r="L33" s="630"/>
      <c r="M33" s="629">
        <v>18</v>
      </c>
      <c r="N33" s="629"/>
      <c r="O33" s="629"/>
      <c r="P33" s="630">
        <f t="shared" ref="P33:P35" si="3">M33*36</f>
        <v>648</v>
      </c>
      <c r="Q33" s="630"/>
      <c r="R33" s="630"/>
      <c r="S33" s="629">
        <v>2</v>
      </c>
      <c r="T33" s="629"/>
      <c r="U33" s="629"/>
      <c r="V33" s="629">
        <v>1</v>
      </c>
      <c r="W33" s="629"/>
      <c r="X33" s="629"/>
      <c r="Y33" s="629" t="s">
        <v>145</v>
      </c>
      <c r="Z33" s="629"/>
      <c r="AA33" s="629"/>
      <c r="AB33" s="629">
        <v>5</v>
      </c>
      <c r="AC33" s="629"/>
      <c r="AD33" s="629"/>
      <c r="AE33" s="629"/>
      <c r="AF33" s="629"/>
      <c r="AG33" s="629">
        <v>5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/>
      <c r="AS33" s="629"/>
      <c r="AT33" s="629"/>
      <c r="AU33" s="629"/>
      <c r="AV33" s="629"/>
      <c r="AW33" s="631"/>
      <c r="AX33" s="632"/>
      <c r="AY33" s="632"/>
      <c r="AZ33" s="632"/>
      <c r="BA33" s="632"/>
      <c r="BB33" s="633"/>
      <c r="BC33" s="629" t="s">
        <v>142</v>
      </c>
      <c r="BD33" s="629"/>
      <c r="BE33" s="629"/>
      <c r="BF33" s="629">
        <f t="shared" ref="BF33:BF35" si="4">B33+S33+AB33+AI33+AP33+AW33+AZ33+BC33</f>
        <v>52</v>
      </c>
      <c r="BG33" s="629"/>
      <c r="BH33" s="629"/>
    </row>
    <row r="34" spans="1:60" s="131" customFormat="1" ht="13.5" customHeight="1" x14ac:dyDescent="0.2">
      <c r="A34" s="132" t="s">
        <v>30</v>
      </c>
      <c r="B34" s="629">
        <f t="shared" si="0"/>
        <v>31</v>
      </c>
      <c r="C34" s="629"/>
      <c r="D34" s="630">
        <f t="shared" si="1"/>
        <v>1116</v>
      </c>
      <c r="E34" s="630"/>
      <c r="F34" s="630"/>
      <c r="G34" s="629">
        <v>16</v>
      </c>
      <c r="H34" s="629"/>
      <c r="I34" s="629"/>
      <c r="J34" s="630">
        <f t="shared" si="2"/>
        <v>576</v>
      </c>
      <c r="K34" s="630"/>
      <c r="L34" s="630"/>
      <c r="M34" s="629">
        <v>15</v>
      </c>
      <c r="N34" s="629"/>
      <c r="O34" s="629"/>
      <c r="P34" s="630">
        <f t="shared" si="3"/>
        <v>540</v>
      </c>
      <c r="Q34" s="630"/>
      <c r="R34" s="630"/>
      <c r="S34" s="629" t="s">
        <v>144</v>
      </c>
      <c r="T34" s="629"/>
      <c r="U34" s="629"/>
      <c r="V34" s="629" t="s">
        <v>145</v>
      </c>
      <c r="W34" s="629"/>
      <c r="X34" s="629"/>
      <c r="Y34" s="629" t="s">
        <v>145</v>
      </c>
      <c r="Z34" s="629"/>
      <c r="AA34" s="629"/>
      <c r="AB34" s="629">
        <v>4</v>
      </c>
      <c r="AC34" s="629"/>
      <c r="AD34" s="629"/>
      <c r="AE34" s="629"/>
      <c r="AF34" s="629"/>
      <c r="AG34" s="629">
        <v>4</v>
      </c>
      <c r="AH34" s="629"/>
      <c r="AI34" s="629">
        <v>5</v>
      </c>
      <c r="AJ34" s="629"/>
      <c r="AK34" s="629"/>
      <c r="AL34" s="629"/>
      <c r="AM34" s="629"/>
      <c r="AN34" s="629">
        <v>5</v>
      </c>
      <c r="AO34" s="629"/>
      <c r="AP34" s="629"/>
      <c r="AQ34" s="629"/>
      <c r="AR34" s="629"/>
      <c r="AS34" s="629"/>
      <c r="AT34" s="629"/>
      <c r="AU34" s="629"/>
      <c r="AV34" s="629"/>
      <c r="AW34" s="631"/>
      <c r="AX34" s="632"/>
      <c r="AY34" s="632"/>
      <c r="AZ34" s="632"/>
      <c r="BA34" s="632"/>
      <c r="BB34" s="633"/>
      <c r="BC34" s="629" t="s">
        <v>146</v>
      </c>
      <c r="BD34" s="629"/>
      <c r="BE34" s="629"/>
      <c r="BF34" s="629">
        <f t="shared" si="4"/>
        <v>52</v>
      </c>
      <c r="BG34" s="629"/>
      <c r="BH34" s="629"/>
    </row>
    <row r="35" spans="1:60" s="131" customFormat="1" ht="13.5" customHeight="1" x14ac:dyDescent="0.2">
      <c r="A35" s="132" t="s">
        <v>147</v>
      </c>
      <c r="B35" s="629">
        <f t="shared" si="0"/>
        <v>19</v>
      </c>
      <c r="C35" s="629"/>
      <c r="D35" s="630">
        <f t="shared" si="1"/>
        <v>684</v>
      </c>
      <c r="E35" s="630"/>
      <c r="F35" s="630"/>
      <c r="G35" s="629">
        <v>12</v>
      </c>
      <c r="H35" s="629"/>
      <c r="I35" s="629"/>
      <c r="J35" s="630">
        <f t="shared" si="2"/>
        <v>432</v>
      </c>
      <c r="K35" s="630"/>
      <c r="L35" s="630"/>
      <c r="M35" s="629">
        <v>7</v>
      </c>
      <c r="N35" s="629"/>
      <c r="O35" s="629"/>
      <c r="P35" s="630">
        <f t="shared" si="3"/>
        <v>252</v>
      </c>
      <c r="Q35" s="630"/>
      <c r="R35" s="630"/>
      <c r="S35" s="629">
        <v>1</v>
      </c>
      <c r="T35" s="629"/>
      <c r="U35" s="629"/>
      <c r="V35" s="629"/>
      <c r="W35" s="629"/>
      <c r="X35" s="629"/>
      <c r="Y35" s="629" t="s">
        <v>145</v>
      </c>
      <c r="Z35" s="629"/>
      <c r="AA35" s="629"/>
      <c r="AB35" s="629">
        <v>5</v>
      </c>
      <c r="AC35" s="629"/>
      <c r="AD35" s="629"/>
      <c r="AE35" s="629">
        <v>5</v>
      </c>
      <c r="AF35" s="629"/>
      <c r="AG35" s="629"/>
      <c r="AH35" s="629"/>
      <c r="AI35" s="629">
        <v>6</v>
      </c>
      <c r="AJ35" s="629"/>
      <c r="AK35" s="629"/>
      <c r="AL35" s="629"/>
      <c r="AM35" s="629"/>
      <c r="AN35" s="629">
        <v>6</v>
      </c>
      <c r="AO35" s="629"/>
      <c r="AP35" s="629">
        <v>4</v>
      </c>
      <c r="AQ35" s="629"/>
      <c r="AR35" s="629"/>
      <c r="AS35" s="629"/>
      <c r="AT35" s="629"/>
      <c r="AU35" s="629">
        <v>4</v>
      </c>
      <c r="AV35" s="629"/>
      <c r="AW35" s="631">
        <v>6</v>
      </c>
      <c r="AX35" s="632"/>
      <c r="AY35" s="632"/>
      <c r="AZ35" s="632"/>
      <c r="BA35" s="632"/>
      <c r="BB35" s="633"/>
      <c r="BC35" s="629">
        <v>2</v>
      </c>
      <c r="BD35" s="629"/>
      <c r="BE35" s="629"/>
      <c r="BF35" s="629">
        <f t="shared" si="4"/>
        <v>43</v>
      </c>
      <c r="BG35" s="629"/>
      <c r="BH35" s="629"/>
    </row>
    <row r="36" spans="1:60" s="131" customFormat="1" ht="13.5" customHeight="1" x14ac:dyDescent="0.2">
      <c r="A36" s="133" t="s">
        <v>15</v>
      </c>
      <c r="B36" s="634">
        <f>B32+B33+B34+B35</f>
        <v>123</v>
      </c>
      <c r="C36" s="634"/>
      <c r="D36" s="638">
        <f>B36*36</f>
        <v>4428</v>
      </c>
      <c r="E36" s="638"/>
      <c r="F36" s="638"/>
      <c r="G36" s="638"/>
      <c r="H36" s="638"/>
      <c r="I36" s="638"/>
      <c r="J36" s="638">
        <v>2196</v>
      </c>
      <c r="K36" s="638"/>
      <c r="L36" s="638"/>
      <c r="M36" s="638"/>
      <c r="N36" s="638"/>
      <c r="O36" s="638"/>
      <c r="P36" s="638">
        <v>2232</v>
      </c>
      <c r="Q36" s="638"/>
      <c r="R36" s="638"/>
      <c r="S36" s="634">
        <f>S32+S33+S34+S35</f>
        <v>7</v>
      </c>
      <c r="T36" s="634"/>
      <c r="U36" s="634"/>
      <c r="V36" s="634"/>
      <c r="W36" s="634"/>
      <c r="X36" s="634"/>
      <c r="Y36" s="634"/>
      <c r="Z36" s="634"/>
      <c r="AA36" s="634"/>
      <c r="AB36" s="634">
        <f>AB32+AB33+AB34+AB35</f>
        <v>14</v>
      </c>
      <c r="AC36" s="634"/>
      <c r="AD36" s="634"/>
      <c r="AE36" s="634"/>
      <c r="AF36" s="634"/>
      <c r="AG36" s="634"/>
      <c r="AH36" s="634"/>
      <c r="AI36" s="634">
        <f>AI32+AI33+AI34+AI35</f>
        <v>11</v>
      </c>
      <c r="AJ36" s="634"/>
      <c r="AK36" s="634"/>
      <c r="AL36" s="634"/>
      <c r="AM36" s="634"/>
      <c r="AN36" s="634"/>
      <c r="AO36" s="634"/>
      <c r="AP36" s="634">
        <f>AP32+AP33+AP34+AP35</f>
        <v>4</v>
      </c>
      <c r="AQ36" s="634"/>
      <c r="AR36" s="634"/>
      <c r="AS36" s="634"/>
      <c r="AT36" s="634"/>
      <c r="AU36" s="634"/>
      <c r="AV36" s="634"/>
      <c r="AW36" s="635">
        <f>AW32+AW33+AW34+AW35</f>
        <v>6</v>
      </c>
      <c r="AX36" s="636"/>
      <c r="AY36" s="636"/>
      <c r="AZ36" s="636"/>
      <c r="BA36" s="636"/>
      <c r="BB36" s="637"/>
      <c r="BC36" s="634">
        <f>BC32+BC33+BC34+BC35</f>
        <v>34</v>
      </c>
      <c r="BD36" s="634"/>
      <c r="BE36" s="634"/>
      <c r="BF36" s="634">
        <f t="shared" ref="BF36" si="5">B36+S36+AB36+AI36+AP36+AW36+AZ36+BC36</f>
        <v>199</v>
      </c>
      <c r="BG36" s="634"/>
      <c r="BH36" s="634"/>
    </row>
    <row r="37" spans="1:60" s="131" customFormat="1" ht="13.5" customHeight="1" x14ac:dyDescent="0.2"/>
  </sheetData>
  <mergeCells count="208"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AW35:BB35"/>
    <mergeCell ref="AW36:BB36"/>
    <mergeCell ref="B33:C33"/>
    <mergeCell ref="D33:F33"/>
    <mergeCell ref="G33:I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W34:BB34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G34:AH34"/>
    <mergeCell ref="AI34:AK34"/>
    <mergeCell ref="AL34:AM34"/>
    <mergeCell ref="J33:L33"/>
    <mergeCell ref="M33:O33"/>
    <mergeCell ref="AN32:AO32"/>
    <mergeCell ref="AP32:AR32"/>
    <mergeCell ref="AS32:AT32"/>
    <mergeCell ref="AL33:AM33"/>
    <mergeCell ref="AN33:AO33"/>
    <mergeCell ref="BC33:BE33"/>
    <mergeCell ref="BF33:BH33"/>
    <mergeCell ref="AW32:BB32"/>
    <mergeCell ref="AW33:BB33"/>
    <mergeCell ref="AP33:AR33"/>
    <mergeCell ref="AS33:AT33"/>
    <mergeCell ref="AU33:AV33"/>
    <mergeCell ref="AE33:AF33"/>
    <mergeCell ref="AG33:AH33"/>
    <mergeCell ref="AI33:AK33"/>
    <mergeCell ref="P33:R33"/>
    <mergeCell ref="S33:U33"/>
    <mergeCell ref="V33:X33"/>
    <mergeCell ref="Y33:AA33"/>
    <mergeCell ref="AB33:AD33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Y30:AA30"/>
    <mergeCell ref="AB30:AD30"/>
    <mergeCell ref="AE30:AF30"/>
    <mergeCell ref="AG30:AH30"/>
    <mergeCell ref="AI30:AK30"/>
    <mergeCell ref="AW31:BB31"/>
    <mergeCell ref="AW28:BB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T3:V4"/>
    <mergeCell ref="A18:E18"/>
    <mergeCell ref="G18:M18"/>
    <mergeCell ref="O18:U18"/>
    <mergeCell ref="W18:AC18"/>
    <mergeCell ref="AE18:AK18"/>
    <mergeCell ref="AM18:AS18"/>
    <mergeCell ref="A26:AZ26"/>
    <mergeCell ref="A27:BH27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B3:BB12"/>
    <mergeCell ref="AU18:BA18"/>
    <mergeCell ref="BC18:BE18"/>
    <mergeCell ref="BF18:BJ18"/>
    <mergeCell ref="BE17:BF17"/>
    <mergeCell ref="BK3:BK12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B2:BK2"/>
    <mergeCell ref="BE3:BF12"/>
    <mergeCell ref="BG3:BG12"/>
    <mergeCell ref="BJ3:BJ1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</mergeCells>
  <pageMargins left="0.19685039370078741" right="0.19685039370078741" top="0.98425196850393704" bottom="0.98425196850393704" header="0" footer="0"/>
  <pageSetup paperSize="9" scale="75" fitToWidth="2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6"/>
  <sheetViews>
    <sheetView tabSelected="1" zoomScale="70" zoomScaleNormal="70" workbookViewId="0">
      <selection activeCell="Y51" sqref="Y51"/>
    </sheetView>
  </sheetViews>
  <sheetFormatPr defaultColWidth="9.33203125" defaultRowHeight="15" x14ac:dyDescent="0.2"/>
  <cols>
    <col min="1" max="1" width="15.5" style="33" customWidth="1"/>
    <col min="2" max="2" width="51" style="123" customWidth="1"/>
    <col min="3" max="3" width="9.33203125" style="155"/>
    <col min="4" max="6" width="9.33203125" style="50"/>
    <col min="7" max="7" width="11" style="50" customWidth="1"/>
    <col min="8" max="8" width="17.33203125" style="55" bestFit="1" customWidth="1"/>
    <col min="9" max="9" width="9.33203125" style="33"/>
    <col min="10" max="10" width="9.33203125" style="124"/>
    <col min="11" max="12" width="9.33203125" style="50"/>
    <col min="13" max="13" width="9.33203125" style="55"/>
    <col min="14" max="15" width="9.33203125" style="33"/>
    <col min="16" max="18" width="9.33203125" style="55"/>
    <col min="19" max="20" width="9.33203125" style="33"/>
    <col min="21" max="21" width="12" style="47" customWidth="1"/>
    <col min="22" max="22" width="13.1640625" style="48" customWidth="1"/>
    <col min="23" max="23" width="8" style="126" customWidth="1"/>
    <col min="24" max="24" width="12.6640625" style="50" customWidth="1"/>
    <col min="25" max="25" width="7.83203125" style="50" customWidth="1"/>
    <col min="26" max="26" width="12.1640625" style="50" customWidth="1"/>
    <col min="27" max="27" width="7.83203125" style="50" customWidth="1"/>
    <col min="28" max="28" width="14.1640625" style="50" customWidth="1"/>
    <col min="29" max="29" width="8.83203125" style="50" customWidth="1"/>
    <col min="30" max="30" width="14.5" style="50" customWidth="1"/>
    <col min="31" max="31" width="8.33203125" style="50" customWidth="1"/>
    <col min="32" max="32" width="13.5" style="50" customWidth="1"/>
    <col min="33" max="33" width="8.6640625" style="50" customWidth="1"/>
    <col min="34" max="34" width="15.6640625" style="50" customWidth="1"/>
    <col min="35" max="36" width="9.33203125" style="27"/>
    <col min="37" max="37" width="11.33203125" style="27" bestFit="1" customWidth="1"/>
    <col min="38" max="16384" width="9.33203125" style="27"/>
  </cols>
  <sheetData>
    <row r="1" spans="1:38" s="113" customFormat="1" x14ac:dyDescent="0.2">
      <c r="A1" s="639" t="s">
        <v>47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0"/>
      <c r="AD1" s="640"/>
      <c r="AE1" s="640"/>
      <c r="AF1" s="640"/>
      <c r="AG1" s="640"/>
      <c r="AH1" s="640"/>
      <c r="AI1" s="540"/>
      <c r="AJ1" s="540"/>
      <c r="AK1" s="540"/>
      <c r="AL1" s="540"/>
    </row>
    <row r="2" spans="1:38" ht="15.75" thickBot="1" x14ac:dyDescent="0.25">
      <c r="A2" s="641"/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  <c r="AC2" s="642"/>
      <c r="AD2" s="642"/>
      <c r="AE2" s="642"/>
      <c r="AF2" s="642"/>
      <c r="AG2" s="642"/>
      <c r="AH2" s="642"/>
      <c r="AI2" s="50"/>
      <c r="AJ2" s="50"/>
      <c r="AK2" s="50"/>
      <c r="AL2" s="50"/>
    </row>
    <row r="3" spans="1:38" ht="19.5" customHeight="1" x14ac:dyDescent="0.2">
      <c r="A3" s="643" t="s">
        <v>13</v>
      </c>
      <c r="B3" s="644" t="s">
        <v>76</v>
      </c>
      <c r="C3" s="651" t="s">
        <v>274</v>
      </c>
      <c r="D3" s="651"/>
      <c r="E3" s="651"/>
      <c r="F3" s="651"/>
      <c r="G3" s="651"/>
      <c r="H3" s="645" t="s">
        <v>48</v>
      </c>
      <c r="I3" s="651" t="s">
        <v>41</v>
      </c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44"/>
      <c r="U3" s="646" t="s">
        <v>49</v>
      </c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8"/>
      <c r="AH3" s="649"/>
      <c r="AI3" s="50"/>
      <c r="AJ3" s="50"/>
      <c r="AK3" s="50"/>
      <c r="AL3" s="50"/>
    </row>
    <row r="4" spans="1:38" ht="60.95" customHeight="1" x14ac:dyDescent="0.2">
      <c r="A4" s="643"/>
      <c r="B4" s="644"/>
      <c r="C4" s="651"/>
      <c r="D4" s="651"/>
      <c r="E4" s="651"/>
      <c r="F4" s="651"/>
      <c r="G4" s="651"/>
      <c r="H4" s="645"/>
      <c r="I4" s="653" t="s">
        <v>78</v>
      </c>
      <c r="J4" s="651" t="s">
        <v>46</v>
      </c>
      <c r="K4" s="651"/>
      <c r="L4" s="651"/>
      <c r="M4" s="651"/>
      <c r="N4" s="651"/>
      <c r="O4" s="651"/>
      <c r="P4" s="651"/>
      <c r="Q4" s="658" t="s">
        <v>276</v>
      </c>
      <c r="R4" s="659"/>
      <c r="S4" s="660"/>
      <c r="T4" s="653" t="s">
        <v>33</v>
      </c>
      <c r="U4" s="650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44"/>
      <c r="AH4" s="652"/>
      <c r="AI4" s="50"/>
      <c r="AJ4" s="50"/>
      <c r="AK4" s="50"/>
      <c r="AL4" s="50"/>
    </row>
    <row r="5" spans="1:38" ht="21" customHeight="1" thickBot="1" x14ac:dyDescent="0.3">
      <c r="A5" s="643"/>
      <c r="B5" s="644"/>
      <c r="C5" s="651"/>
      <c r="D5" s="651"/>
      <c r="E5" s="651"/>
      <c r="F5" s="651"/>
      <c r="G5" s="651"/>
      <c r="H5" s="645"/>
      <c r="I5" s="653"/>
      <c r="J5" s="656" t="s">
        <v>82</v>
      </c>
      <c r="K5" s="644" t="s">
        <v>79</v>
      </c>
      <c r="L5" s="687"/>
      <c r="M5" s="687"/>
      <c r="N5" s="688"/>
      <c r="O5" s="657" t="s">
        <v>80</v>
      </c>
      <c r="P5" s="657"/>
      <c r="Q5" s="661"/>
      <c r="R5" s="662"/>
      <c r="S5" s="663"/>
      <c r="T5" s="653"/>
      <c r="U5" s="654" t="s">
        <v>50</v>
      </c>
      <c r="V5" s="655"/>
      <c r="W5" s="664" t="s">
        <v>51</v>
      </c>
      <c r="X5" s="665"/>
      <c r="Y5" s="665"/>
      <c r="Z5" s="666"/>
      <c r="AA5" s="664" t="s">
        <v>52</v>
      </c>
      <c r="AB5" s="665"/>
      <c r="AC5" s="665"/>
      <c r="AD5" s="666"/>
      <c r="AE5" s="664" t="s">
        <v>53</v>
      </c>
      <c r="AF5" s="665"/>
      <c r="AG5" s="665"/>
      <c r="AH5" s="667"/>
      <c r="AI5" s="50"/>
      <c r="AJ5" s="50"/>
      <c r="AK5" s="50"/>
      <c r="AL5" s="50"/>
    </row>
    <row r="6" spans="1:38" ht="199.5" x14ac:dyDescent="0.2">
      <c r="A6" s="643"/>
      <c r="B6" s="644"/>
      <c r="C6" s="536" t="s">
        <v>54</v>
      </c>
      <c r="D6" s="536" t="s">
        <v>55</v>
      </c>
      <c r="E6" s="536" t="s">
        <v>77</v>
      </c>
      <c r="F6" s="536" t="s">
        <v>270</v>
      </c>
      <c r="G6" s="536" t="s">
        <v>83</v>
      </c>
      <c r="H6" s="645"/>
      <c r="I6" s="653"/>
      <c r="J6" s="656"/>
      <c r="K6" s="440" t="s">
        <v>310</v>
      </c>
      <c r="L6" s="536" t="s">
        <v>42</v>
      </c>
      <c r="M6" s="533" t="s">
        <v>43</v>
      </c>
      <c r="N6" s="533" t="s">
        <v>275</v>
      </c>
      <c r="O6" s="533" t="s">
        <v>44</v>
      </c>
      <c r="P6" s="533" t="s">
        <v>45</v>
      </c>
      <c r="Q6" s="533" t="s">
        <v>277</v>
      </c>
      <c r="R6" s="533" t="s">
        <v>278</v>
      </c>
      <c r="S6" s="533" t="s">
        <v>279</v>
      </c>
      <c r="T6" s="653"/>
      <c r="U6" s="335" t="s">
        <v>215</v>
      </c>
      <c r="V6" s="335" t="s">
        <v>216</v>
      </c>
      <c r="W6" s="333" t="s">
        <v>280</v>
      </c>
      <c r="X6" s="334" t="s">
        <v>298</v>
      </c>
      <c r="Y6" s="333" t="s">
        <v>281</v>
      </c>
      <c r="Z6" s="336" t="s">
        <v>261</v>
      </c>
      <c r="AA6" s="333" t="s">
        <v>282</v>
      </c>
      <c r="AB6" s="336" t="s">
        <v>299</v>
      </c>
      <c r="AC6" s="333" t="s">
        <v>283</v>
      </c>
      <c r="AD6" s="336" t="s">
        <v>260</v>
      </c>
      <c r="AE6" s="333" t="s">
        <v>284</v>
      </c>
      <c r="AF6" s="336" t="s">
        <v>262</v>
      </c>
      <c r="AG6" s="337" t="s">
        <v>285</v>
      </c>
      <c r="AH6" s="336" t="s">
        <v>300</v>
      </c>
      <c r="AI6" s="50"/>
      <c r="AJ6" s="50"/>
      <c r="AK6" s="50"/>
      <c r="AL6" s="50"/>
    </row>
    <row r="7" spans="1:38" ht="16.5" thickBot="1" x14ac:dyDescent="0.25">
      <c r="A7" s="537">
        <v>1</v>
      </c>
      <c r="B7" s="537">
        <v>2</v>
      </c>
      <c r="C7" s="349">
        <v>3</v>
      </c>
      <c r="D7" s="535">
        <v>4</v>
      </c>
      <c r="E7" s="535">
        <v>5</v>
      </c>
      <c r="F7" s="535">
        <v>6</v>
      </c>
      <c r="G7" s="537">
        <v>7</v>
      </c>
      <c r="H7" s="83">
        <v>8</v>
      </c>
      <c r="I7" s="537">
        <v>9</v>
      </c>
      <c r="J7" s="535">
        <v>10</v>
      </c>
      <c r="K7" s="441">
        <v>11</v>
      </c>
      <c r="L7" s="83">
        <v>12</v>
      </c>
      <c r="M7" s="537">
        <v>13</v>
      </c>
      <c r="N7" s="537">
        <v>14</v>
      </c>
      <c r="O7" s="537">
        <v>15</v>
      </c>
      <c r="P7" s="537">
        <v>16</v>
      </c>
      <c r="Q7" s="537">
        <v>17</v>
      </c>
      <c r="R7" s="537">
        <v>18</v>
      </c>
      <c r="S7" s="537">
        <v>19</v>
      </c>
      <c r="T7" s="537">
        <v>20</v>
      </c>
      <c r="U7" s="322">
        <v>21</v>
      </c>
      <c r="V7" s="315">
        <v>22</v>
      </c>
      <c r="W7" s="534">
        <v>23</v>
      </c>
      <c r="X7" s="97">
        <v>24</v>
      </c>
      <c r="Y7" s="534">
        <v>25</v>
      </c>
      <c r="Z7" s="97">
        <v>26</v>
      </c>
      <c r="AA7" s="534">
        <v>27</v>
      </c>
      <c r="AB7" s="97">
        <v>28</v>
      </c>
      <c r="AC7" s="534">
        <v>29</v>
      </c>
      <c r="AD7" s="97">
        <v>30</v>
      </c>
      <c r="AE7" s="104">
        <v>31</v>
      </c>
      <c r="AF7" s="97">
        <v>32</v>
      </c>
      <c r="AG7" s="94">
        <v>33</v>
      </c>
      <c r="AH7" s="97">
        <v>34</v>
      </c>
      <c r="AI7" s="50"/>
      <c r="AJ7" s="50"/>
      <c r="AK7" s="50"/>
      <c r="AL7" s="50"/>
    </row>
    <row r="8" spans="1:38" ht="78" customHeight="1" thickBot="1" x14ac:dyDescent="0.25">
      <c r="A8" s="268"/>
      <c r="B8" s="148" t="s">
        <v>81</v>
      </c>
      <c r="C8" s="106">
        <v>17</v>
      </c>
      <c r="D8" s="66"/>
      <c r="E8" s="66">
        <v>38</v>
      </c>
      <c r="F8" s="66" t="s">
        <v>320</v>
      </c>
      <c r="G8" s="80">
        <v>24</v>
      </c>
      <c r="H8" s="379">
        <f t="shared" ref="H8:M8" si="0">H10+H25+H31+H35+H52+H81</f>
        <v>5940</v>
      </c>
      <c r="I8" s="379">
        <f t="shared" si="0"/>
        <v>418</v>
      </c>
      <c r="J8" s="379">
        <f t="shared" si="0"/>
        <v>4010</v>
      </c>
      <c r="K8" s="442">
        <f t="shared" si="0"/>
        <v>3016</v>
      </c>
      <c r="L8" s="379">
        <f t="shared" si="0"/>
        <v>1926</v>
      </c>
      <c r="M8" s="379">
        <f t="shared" si="0"/>
        <v>1972</v>
      </c>
      <c r="N8" s="379" t="str">
        <f>N9</f>
        <v>32*/60</v>
      </c>
      <c r="O8" s="106">
        <f>O58+O64+O74+O75</f>
        <v>504</v>
      </c>
      <c r="P8" s="80">
        <f>P59+P65+P69+P76+P77+P80</f>
        <v>540</v>
      </c>
      <c r="Q8" s="330">
        <f>Q10+Q25+Q31+Q35+Q52+Q81</f>
        <v>116</v>
      </c>
      <c r="R8" s="330">
        <f>R10+R25+R31+R35+R52+R81</f>
        <v>34</v>
      </c>
      <c r="S8" s="330">
        <f>S10+S25+S31+S35+S52+S81</f>
        <v>102</v>
      </c>
      <c r="T8" s="377">
        <f>T10+T25+T31+T35+T52+T81</f>
        <v>216</v>
      </c>
      <c r="U8" s="343">
        <f t="shared" ref="U8:AH8" si="1">U10+U25+U31+U35+U54+U61+U67+U71+U80+U81</f>
        <v>612</v>
      </c>
      <c r="V8" s="343">
        <f t="shared" si="1"/>
        <v>792</v>
      </c>
      <c r="W8" s="377">
        <f t="shared" si="1"/>
        <v>84</v>
      </c>
      <c r="X8" s="378">
        <f t="shared" si="1"/>
        <v>492</v>
      </c>
      <c r="Y8" s="377">
        <f t="shared" si="1"/>
        <v>74</v>
      </c>
      <c r="Z8" s="378">
        <f t="shared" si="1"/>
        <v>754</v>
      </c>
      <c r="AA8" s="377">
        <f t="shared" si="1"/>
        <v>80</v>
      </c>
      <c r="AB8" s="378">
        <f t="shared" si="1"/>
        <v>496</v>
      </c>
      <c r="AC8" s="377">
        <f t="shared" si="1"/>
        <v>76</v>
      </c>
      <c r="AD8" s="378">
        <f t="shared" si="1"/>
        <v>788</v>
      </c>
      <c r="AE8" s="377">
        <f t="shared" si="1"/>
        <v>66</v>
      </c>
      <c r="AF8" s="378">
        <f t="shared" si="1"/>
        <v>546</v>
      </c>
      <c r="AG8" s="377">
        <f t="shared" si="1"/>
        <v>38</v>
      </c>
      <c r="AH8" s="378">
        <f t="shared" si="1"/>
        <v>790</v>
      </c>
      <c r="AI8" s="50"/>
      <c r="AJ8" s="541">
        <f>L8+M8+114</f>
        <v>4012</v>
      </c>
      <c r="AK8" s="541">
        <f>I8+J8+O8+P8+S8+T8+Q8+R8</f>
        <v>5940</v>
      </c>
      <c r="AL8" s="541">
        <f>U8+V8+X8+Z8+AB8+AD8+AF8+AH8+S8+Q8+R8+W8+Y8+AA8+AC8+AE8+AG8</f>
        <v>5940</v>
      </c>
    </row>
    <row r="9" spans="1:38" ht="53.1" customHeight="1" thickBot="1" x14ac:dyDescent="0.25">
      <c r="A9" s="268"/>
      <c r="B9" s="148" t="s">
        <v>286</v>
      </c>
      <c r="C9" s="106">
        <v>17</v>
      </c>
      <c r="D9" s="66"/>
      <c r="E9" s="66">
        <v>28</v>
      </c>
      <c r="F9" s="66" t="s">
        <v>320</v>
      </c>
      <c r="G9" s="80">
        <v>24</v>
      </c>
      <c r="H9" s="343">
        <f>I10+J10+I25+J25+I31+J31+I35+J35+I55+J55+I56+J56+I57+J57+I62+J62+I63+J63+I68+J68+I72+J72+I73+J73</f>
        <v>4428</v>
      </c>
      <c r="I9" s="331">
        <f>I10+I25+I31+I35+I55+I56+I57+I62+I63+I68+I72+I73</f>
        <v>418</v>
      </c>
      <c r="J9" s="331">
        <f>J10+J25+J31+J35+J55+J56+J57+J62+J63+J68+J72+J73</f>
        <v>4010</v>
      </c>
      <c r="K9" s="443"/>
      <c r="L9" s="331">
        <f>L10+L25+L31+L35+L55+L56+L57+L62+L63+L68+L72+L73</f>
        <v>1926</v>
      </c>
      <c r="M9" s="331">
        <f>M10+M25+M31+M35+M55+M56+M57+M62+M63+M68+M72+M73</f>
        <v>1972</v>
      </c>
      <c r="N9" s="330" t="s">
        <v>318</v>
      </c>
      <c r="O9" s="106">
        <f>O10+O25+O31+O35+O55+O56+O57+O62+O63+O68+O72+O73</f>
        <v>0</v>
      </c>
      <c r="P9" s="80">
        <f>P10+P25+P31+P35+P55+P56+P57+P62+P63+P68+P72+P73</f>
        <v>0</v>
      </c>
      <c r="Q9" s="72"/>
      <c r="R9" s="66"/>
      <c r="S9" s="73"/>
      <c r="T9" s="112">
        <f>T10+T25+T31+T35+T55+T56+T57+T62+T63+T68+T72+T73</f>
        <v>0</v>
      </c>
      <c r="U9" s="377">
        <f t="shared" ref="U9:AH9" si="2">U10+U25+U31+U35+U55+U56+U62+U63+U68+U57+U72+U73</f>
        <v>612</v>
      </c>
      <c r="V9" s="343">
        <f t="shared" si="2"/>
        <v>792</v>
      </c>
      <c r="W9" s="377">
        <f t="shared" si="2"/>
        <v>84</v>
      </c>
      <c r="X9" s="378">
        <f t="shared" si="2"/>
        <v>492</v>
      </c>
      <c r="Y9" s="377">
        <f t="shared" si="2"/>
        <v>74</v>
      </c>
      <c r="Z9" s="378">
        <f t="shared" si="2"/>
        <v>574</v>
      </c>
      <c r="AA9" s="377">
        <f t="shared" si="2"/>
        <v>80</v>
      </c>
      <c r="AB9" s="378">
        <f t="shared" si="2"/>
        <v>496</v>
      </c>
      <c r="AC9" s="377">
        <f t="shared" si="2"/>
        <v>76</v>
      </c>
      <c r="AD9" s="378">
        <f t="shared" si="2"/>
        <v>464</v>
      </c>
      <c r="AE9" s="377">
        <f t="shared" si="2"/>
        <v>66</v>
      </c>
      <c r="AF9" s="378">
        <f t="shared" si="2"/>
        <v>366</v>
      </c>
      <c r="AG9" s="377">
        <f t="shared" si="2"/>
        <v>38</v>
      </c>
      <c r="AH9" s="378">
        <f t="shared" si="2"/>
        <v>214</v>
      </c>
      <c r="AI9" s="50"/>
      <c r="AJ9" s="50">
        <f>U9+V9+X9+Z9+AB9+AD9+AF9+AH9</f>
        <v>4010</v>
      </c>
      <c r="AK9" s="50"/>
      <c r="AL9" s="50">
        <f>W9+Y9+AA9+AC9+AE9+AG9</f>
        <v>418</v>
      </c>
    </row>
    <row r="10" spans="1:38" ht="21.95" customHeight="1" thickBot="1" x14ac:dyDescent="0.25">
      <c r="A10" s="527" t="s">
        <v>321</v>
      </c>
      <c r="B10" s="281" t="s">
        <v>219</v>
      </c>
      <c r="C10" s="524">
        <v>4</v>
      </c>
      <c r="D10" s="269">
        <v>0</v>
      </c>
      <c r="E10" s="162">
        <v>8</v>
      </c>
      <c r="F10" s="162">
        <v>1</v>
      </c>
      <c r="G10" s="542">
        <v>2</v>
      </c>
      <c r="H10" s="309">
        <f>H11+H12+H13+H14+H15+H16+H17+H18+H19+H20+H21+H22+H23+H24</f>
        <v>1476</v>
      </c>
      <c r="I10" s="282"/>
      <c r="J10" s="270">
        <f>J11+J12+J13+J14+J15+J16+J17+J18+J19+J20+J21+J22+J23+J24</f>
        <v>1404</v>
      </c>
      <c r="K10" s="443">
        <f>K11+K12+K13+K14+K15+K16+K17+K18+K19+K20+K21+K22+K23+K24</f>
        <v>675</v>
      </c>
      <c r="L10" s="270">
        <f>L11+L12+L13+L14+L15+L16+L17+L18+L19+L20+L21+L22+L23+L24</f>
        <v>697</v>
      </c>
      <c r="M10" s="270">
        <f>M11+M12+M13+M14+M15+M16+M17+M18+M19+M20+M21+M22+M23+M24</f>
        <v>675</v>
      </c>
      <c r="N10" s="270" t="str">
        <f>N24</f>
        <v>32*</v>
      </c>
      <c r="O10" s="289"/>
      <c r="P10" s="290"/>
      <c r="Q10" s="270">
        <f>Q11+Q12+Q13+Q14+Q15+Q16+Q17+Q18+Q19+Q20+Q21+Q22+Q23+Q24</f>
        <v>40</v>
      </c>
      <c r="R10" s="270">
        <f>R11+R12+R13+R14+R15+R16+R17+R18+R19+R20+R21+R22+R23+R24</f>
        <v>8</v>
      </c>
      <c r="S10" s="270">
        <f>S11+S12+S13+S14+S15+S16+S17+S18+S19+S20+S21+S22+S23+S24</f>
        <v>24</v>
      </c>
      <c r="T10" s="309"/>
      <c r="U10" s="522">
        <f>U11+U12+U13+U14+U15+U16+U17+U18+U19+U20+U21+U22+U23+U24</f>
        <v>612</v>
      </c>
      <c r="V10" s="309">
        <f>V11+V12+V13+V14+V15+V16+V17+V18+V19+V20+V21+V22+V23+V24</f>
        <v>792</v>
      </c>
      <c r="W10" s="526">
        <f t="shared" ref="W10:AH10" si="3">W11+W12+W13+W14+W15+W16+W17+W18+W22+W23+W24</f>
        <v>0</v>
      </c>
      <c r="X10" s="80">
        <f t="shared" si="3"/>
        <v>0</v>
      </c>
      <c r="Y10" s="106">
        <f t="shared" si="3"/>
        <v>0</v>
      </c>
      <c r="Z10" s="80">
        <f t="shared" si="3"/>
        <v>0</v>
      </c>
      <c r="AA10" s="72">
        <f t="shared" si="3"/>
        <v>0</v>
      </c>
      <c r="AB10" s="73">
        <f t="shared" si="3"/>
        <v>0</v>
      </c>
      <c r="AC10" s="106">
        <f t="shared" si="3"/>
        <v>0</v>
      </c>
      <c r="AD10" s="80">
        <f t="shared" si="3"/>
        <v>0</v>
      </c>
      <c r="AE10" s="72">
        <f t="shared" si="3"/>
        <v>0</v>
      </c>
      <c r="AF10" s="73">
        <f t="shared" si="3"/>
        <v>0</v>
      </c>
      <c r="AG10" s="106">
        <f t="shared" si="3"/>
        <v>0</v>
      </c>
      <c r="AH10" s="80">
        <f t="shared" si="3"/>
        <v>0</v>
      </c>
      <c r="AI10" s="50"/>
      <c r="AJ10" s="50"/>
      <c r="AK10" s="50"/>
      <c r="AL10" s="50"/>
    </row>
    <row r="11" spans="1:38" ht="19.5" customHeight="1" x14ac:dyDescent="0.2">
      <c r="A11" s="528" t="s">
        <v>322</v>
      </c>
      <c r="B11" s="455" t="s">
        <v>56</v>
      </c>
      <c r="C11" s="158">
        <v>2</v>
      </c>
      <c r="D11" s="158"/>
      <c r="E11" s="456"/>
      <c r="F11" s="456"/>
      <c r="G11" s="457"/>
      <c r="H11" s="458">
        <f>J11+Q11+R11+S11</f>
        <v>72</v>
      </c>
      <c r="I11" s="543"/>
      <c r="J11" s="459">
        <f>U11+V11</f>
        <v>54</v>
      </c>
      <c r="K11" s="460">
        <f>M11</f>
        <v>36</v>
      </c>
      <c r="L11" s="461">
        <f>J11-M11</f>
        <v>18</v>
      </c>
      <c r="M11" s="462">
        <v>36</v>
      </c>
      <c r="N11" s="463"/>
      <c r="O11" s="464"/>
      <c r="P11" s="465"/>
      <c r="Q11" s="466">
        <v>10</v>
      </c>
      <c r="R11" s="467">
        <v>2</v>
      </c>
      <c r="S11" s="466">
        <v>6</v>
      </c>
      <c r="T11" s="468"/>
      <c r="U11" s="544">
        <v>24</v>
      </c>
      <c r="V11" s="545">
        <v>30</v>
      </c>
      <c r="W11" s="258"/>
      <c r="X11" s="28"/>
      <c r="Y11" s="257"/>
      <c r="Z11" s="256"/>
      <c r="AA11" s="25"/>
      <c r="AB11" s="28"/>
      <c r="AC11" s="257"/>
      <c r="AD11" s="256"/>
      <c r="AE11" s="25"/>
      <c r="AF11" s="28"/>
      <c r="AG11" s="257"/>
      <c r="AH11" s="88"/>
      <c r="AI11" s="50"/>
      <c r="AJ11" s="50"/>
      <c r="AK11" s="50"/>
      <c r="AL11" s="50"/>
    </row>
    <row r="12" spans="1:38" ht="20.45" customHeight="1" x14ac:dyDescent="0.2">
      <c r="A12" s="529" t="s">
        <v>323</v>
      </c>
      <c r="B12" s="469" t="s">
        <v>57</v>
      </c>
      <c r="C12" s="525"/>
      <c r="D12" s="525"/>
      <c r="E12" s="470">
        <v>2</v>
      </c>
      <c r="F12" s="470"/>
      <c r="G12" s="471"/>
      <c r="H12" s="458">
        <f>J12+Q12+R12+S12</f>
        <v>108</v>
      </c>
      <c r="I12" s="546"/>
      <c r="J12" s="459">
        <f>U12+V12</f>
        <v>108</v>
      </c>
      <c r="K12" s="472">
        <f>M12</f>
        <v>97</v>
      </c>
      <c r="L12" s="461">
        <f>J12-M12</f>
        <v>11</v>
      </c>
      <c r="M12" s="473">
        <v>97</v>
      </c>
      <c r="N12" s="474"/>
      <c r="O12" s="439"/>
      <c r="P12" s="161"/>
      <c r="Q12" s="324"/>
      <c r="R12" s="475"/>
      <c r="S12" s="324"/>
      <c r="T12" s="476"/>
      <c r="U12" s="477">
        <v>44</v>
      </c>
      <c r="V12" s="478">
        <v>64</v>
      </c>
      <c r="W12" s="258"/>
      <c r="X12" s="28"/>
      <c r="Y12" s="257"/>
      <c r="Z12" s="256"/>
      <c r="AA12" s="25"/>
      <c r="AB12" s="28"/>
      <c r="AC12" s="257"/>
      <c r="AD12" s="256"/>
      <c r="AE12" s="25"/>
      <c r="AF12" s="28"/>
      <c r="AG12" s="257"/>
      <c r="AH12" s="88"/>
      <c r="AI12" s="50"/>
      <c r="AJ12" s="50"/>
      <c r="AK12" s="50"/>
      <c r="AL12" s="50"/>
    </row>
    <row r="13" spans="1:38" ht="19.5" customHeight="1" x14ac:dyDescent="0.2">
      <c r="A13" s="529" t="s">
        <v>324</v>
      </c>
      <c r="B13" s="469" t="s">
        <v>1</v>
      </c>
      <c r="C13" s="525"/>
      <c r="D13" s="525"/>
      <c r="E13" s="470">
        <v>2</v>
      </c>
      <c r="F13" s="470"/>
      <c r="G13" s="471"/>
      <c r="H13" s="458">
        <f t="shared" ref="H13:H23" si="4">J13+Q13+R13+S13</f>
        <v>136</v>
      </c>
      <c r="I13" s="546"/>
      <c r="J13" s="459">
        <f t="shared" ref="J13:J24" si="5">U13+V13</f>
        <v>136</v>
      </c>
      <c r="K13" s="472">
        <f t="shared" ref="K13:K23" si="6">M13</f>
        <v>16</v>
      </c>
      <c r="L13" s="461">
        <f t="shared" ref="L13:L23" si="7">J13-M13</f>
        <v>120</v>
      </c>
      <c r="M13" s="473">
        <v>16</v>
      </c>
      <c r="N13" s="474"/>
      <c r="O13" s="439"/>
      <c r="P13" s="161"/>
      <c r="Q13" s="324"/>
      <c r="R13" s="475"/>
      <c r="S13" s="324"/>
      <c r="T13" s="476"/>
      <c r="U13" s="477">
        <v>68</v>
      </c>
      <c r="V13" s="478">
        <v>68</v>
      </c>
      <c r="W13" s="258"/>
      <c r="X13" s="28"/>
      <c r="Y13" s="257"/>
      <c r="Z13" s="256"/>
      <c r="AA13" s="25"/>
      <c r="AB13" s="28"/>
      <c r="AC13" s="257"/>
      <c r="AD13" s="256"/>
      <c r="AE13" s="25"/>
      <c r="AF13" s="28"/>
      <c r="AG13" s="257"/>
      <c r="AH13" s="88"/>
      <c r="AI13" s="50"/>
      <c r="AJ13" s="50"/>
      <c r="AK13" s="50"/>
      <c r="AL13" s="50"/>
    </row>
    <row r="14" spans="1:38" ht="18" customHeight="1" x14ac:dyDescent="0.2">
      <c r="A14" s="529" t="s">
        <v>325</v>
      </c>
      <c r="B14" s="479" t="s">
        <v>311</v>
      </c>
      <c r="C14" s="525"/>
      <c r="D14" s="525"/>
      <c r="E14" s="470">
        <v>2</v>
      </c>
      <c r="F14" s="470"/>
      <c r="G14" s="471"/>
      <c r="H14" s="458">
        <f t="shared" si="4"/>
        <v>72</v>
      </c>
      <c r="I14" s="546"/>
      <c r="J14" s="459">
        <f t="shared" si="5"/>
        <v>72</v>
      </c>
      <c r="K14" s="472">
        <f t="shared" si="6"/>
        <v>34</v>
      </c>
      <c r="L14" s="461">
        <f t="shared" si="7"/>
        <v>38</v>
      </c>
      <c r="M14" s="480">
        <v>34</v>
      </c>
      <c r="N14" s="474"/>
      <c r="O14" s="439"/>
      <c r="P14" s="161"/>
      <c r="Q14" s="324"/>
      <c r="R14" s="475"/>
      <c r="S14" s="324"/>
      <c r="T14" s="476"/>
      <c r="U14" s="477">
        <v>34</v>
      </c>
      <c r="V14" s="478">
        <v>38</v>
      </c>
      <c r="W14" s="258"/>
      <c r="X14" s="28"/>
      <c r="Y14" s="257"/>
      <c r="Z14" s="256"/>
      <c r="AA14" s="25"/>
      <c r="AB14" s="28"/>
      <c r="AC14" s="257"/>
      <c r="AD14" s="256"/>
      <c r="AE14" s="25"/>
      <c r="AF14" s="28"/>
      <c r="AG14" s="257"/>
      <c r="AH14" s="88"/>
      <c r="AI14" s="50"/>
      <c r="AJ14" s="50"/>
      <c r="AK14" s="50"/>
      <c r="AL14" s="50"/>
    </row>
    <row r="15" spans="1:38" ht="19.5" customHeight="1" x14ac:dyDescent="0.2">
      <c r="A15" s="529" t="s">
        <v>326</v>
      </c>
      <c r="B15" s="469" t="s">
        <v>312</v>
      </c>
      <c r="C15" s="525"/>
      <c r="D15" s="525"/>
      <c r="E15" s="470">
        <v>2</v>
      </c>
      <c r="F15" s="470"/>
      <c r="G15" s="471"/>
      <c r="H15" s="458">
        <f t="shared" si="4"/>
        <v>72</v>
      </c>
      <c r="I15" s="546"/>
      <c r="J15" s="459">
        <f t="shared" si="5"/>
        <v>72</v>
      </c>
      <c r="K15" s="472">
        <f t="shared" si="6"/>
        <v>34</v>
      </c>
      <c r="L15" s="461">
        <f t="shared" si="7"/>
        <v>38</v>
      </c>
      <c r="M15" s="531">
        <v>34</v>
      </c>
      <c r="N15" s="474"/>
      <c r="O15" s="439"/>
      <c r="P15" s="161"/>
      <c r="Q15" s="324"/>
      <c r="R15" s="475"/>
      <c r="S15" s="324"/>
      <c r="T15" s="476"/>
      <c r="U15" s="477">
        <v>34</v>
      </c>
      <c r="V15" s="478">
        <v>38</v>
      </c>
      <c r="W15" s="258"/>
      <c r="X15" s="28"/>
      <c r="Y15" s="257"/>
      <c r="Z15" s="256"/>
      <c r="AA15" s="25"/>
      <c r="AB15" s="28"/>
      <c r="AC15" s="257"/>
      <c r="AD15" s="256"/>
      <c r="AE15" s="25"/>
      <c r="AF15" s="28"/>
      <c r="AG15" s="257"/>
      <c r="AH15" s="88"/>
      <c r="AI15" s="50"/>
      <c r="AJ15" s="50"/>
      <c r="AK15" s="50"/>
      <c r="AL15" s="50"/>
    </row>
    <row r="16" spans="1:38" ht="20.45" customHeight="1" x14ac:dyDescent="0.2">
      <c r="A16" s="529" t="s">
        <v>327</v>
      </c>
      <c r="B16" s="469" t="s">
        <v>58</v>
      </c>
      <c r="C16" s="525"/>
      <c r="D16" s="525"/>
      <c r="E16" s="470">
        <v>2</v>
      </c>
      <c r="F16" s="470"/>
      <c r="G16" s="471"/>
      <c r="H16" s="458">
        <f t="shared" si="4"/>
        <v>72</v>
      </c>
      <c r="I16" s="546"/>
      <c r="J16" s="459">
        <f t="shared" si="5"/>
        <v>72</v>
      </c>
      <c r="K16" s="472">
        <f t="shared" si="6"/>
        <v>70</v>
      </c>
      <c r="L16" s="461">
        <f t="shared" si="7"/>
        <v>2</v>
      </c>
      <c r="M16" s="480">
        <v>70</v>
      </c>
      <c r="N16" s="474"/>
      <c r="O16" s="439"/>
      <c r="P16" s="161"/>
      <c r="Q16" s="324"/>
      <c r="R16" s="475"/>
      <c r="S16" s="324"/>
      <c r="T16" s="476"/>
      <c r="U16" s="477">
        <v>34</v>
      </c>
      <c r="V16" s="478">
        <v>38</v>
      </c>
      <c r="W16" s="258"/>
      <c r="X16" s="28"/>
      <c r="Y16" s="257"/>
      <c r="Z16" s="256"/>
      <c r="AA16" s="25"/>
      <c r="AB16" s="28"/>
      <c r="AC16" s="257"/>
      <c r="AD16" s="256"/>
      <c r="AE16" s="25"/>
      <c r="AF16" s="28"/>
      <c r="AG16" s="257"/>
      <c r="AH16" s="88"/>
      <c r="AI16" s="50"/>
      <c r="AJ16" s="50"/>
      <c r="AK16" s="50"/>
      <c r="AL16" s="50"/>
    </row>
    <row r="17" spans="1:38" ht="18" customHeight="1" x14ac:dyDescent="0.2">
      <c r="A17" s="529" t="s">
        <v>328</v>
      </c>
      <c r="B17" s="469" t="s">
        <v>5</v>
      </c>
      <c r="C17" s="525">
        <v>2</v>
      </c>
      <c r="D17" s="525"/>
      <c r="E17" s="470"/>
      <c r="F17" s="470"/>
      <c r="G17" s="471"/>
      <c r="H17" s="547">
        <f t="shared" si="4"/>
        <v>232</v>
      </c>
      <c r="I17" s="546"/>
      <c r="J17" s="459">
        <f t="shared" si="5"/>
        <v>214</v>
      </c>
      <c r="K17" s="472">
        <f t="shared" si="6"/>
        <v>32</v>
      </c>
      <c r="L17" s="461">
        <f>J17-M17</f>
        <v>182</v>
      </c>
      <c r="M17" s="548">
        <v>32</v>
      </c>
      <c r="N17" s="474"/>
      <c r="O17" s="439"/>
      <c r="P17" s="161"/>
      <c r="Q17" s="324">
        <v>10</v>
      </c>
      <c r="R17" s="475">
        <v>2</v>
      </c>
      <c r="S17" s="324">
        <v>6</v>
      </c>
      <c r="T17" s="476"/>
      <c r="U17" s="549">
        <v>102</v>
      </c>
      <c r="V17" s="478">
        <v>112</v>
      </c>
      <c r="W17" s="258"/>
      <c r="X17" s="28"/>
      <c r="Y17" s="257"/>
      <c r="Z17" s="256"/>
      <c r="AA17" s="25"/>
      <c r="AB17" s="28"/>
      <c r="AC17" s="257"/>
      <c r="AD17" s="256"/>
      <c r="AE17" s="25"/>
      <c r="AF17" s="28"/>
      <c r="AG17" s="257"/>
      <c r="AH17" s="88"/>
      <c r="AI17" s="50"/>
      <c r="AJ17" s="50"/>
      <c r="AK17" s="50"/>
      <c r="AL17" s="50"/>
    </row>
    <row r="18" spans="1:38" ht="17.100000000000001" customHeight="1" x14ac:dyDescent="0.2">
      <c r="A18" s="529" t="s">
        <v>329</v>
      </c>
      <c r="B18" s="469" t="s">
        <v>313</v>
      </c>
      <c r="C18" s="525"/>
      <c r="D18" s="525"/>
      <c r="E18" s="481">
        <v>2</v>
      </c>
      <c r="F18" s="481"/>
      <c r="G18" s="482">
        <v>1</v>
      </c>
      <c r="H18" s="458">
        <f t="shared" si="4"/>
        <v>144</v>
      </c>
      <c r="I18" s="546"/>
      <c r="J18" s="459">
        <f>U18+V18</f>
        <v>144</v>
      </c>
      <c r="K18" s="472">
        <f t="shared" si="6"/>
        <v>112</v>
      </c>
      <c r="L18" s="461">
        <f t="shared" si="7"/>
        <v>32</v>
      </c>
      <c r="M18" s="483">
        <v>112</v>
      </c>
      <c r="N18" s="484"/>
      <c r="O18" s="439"/>
      <c r="P18" s="161"/>
      <c r="Q18" s="324"/>
      <c r="R18" s="475"/>
      <c r="S18" s="324"/>
      <c r="T18" s="476"/>
      <c r="U18" s="310">
        <v>68</v>
      </c>
      <c r="V18" s="550">
        <v>76</v>
      </c>
      <c r="W18" s="258"/>
      <c r="X18" s="31"/>
      <c r="Y18" s="92"/>
      <c r="Z18" s="98"/>
      <c r="AA18" s="30"/>
      <c r="AB18" s="31"/>
      <c r="AC18" s="92"/>
      <c r="AD18" s="98"/>
      <c r="AE18" s="30"/>
      <c r="AF18" s="31"/>
      <c r="AG18" s="92"/>
      <c r="AH18" s="93"/>
      <c r="AI18" s="50"/>
      <c r="AJ18" s="50"/>
      <c r="AK18" s="50"/>
      <c r="AL18" s="50"/>
    </row>
    <row r="19" spans="1:38" ht="18.75" customHeight="1" x14ac:dyDescent="0.2">
      <c r="A19" s="529" t="s">
        <v>330</v>
      </c>
      <c r="B19" s="485" t="s">
        <v>3</v>
      </c>
      <c r="C19" s="266"/>
      <c r="D19" s="158">
        <v>1</v>
      </c>
      <c r="E19" s="551">
        <v>2</v>
      </c>
      <c r="F19" s="486"/>
      <c r="G19" s="487"/>
      <c r="H19" s="458">
        <f t="shared" si="4"/>
        <v>72</v>
      </c>
      <c r="I19" s="552"/>
      <c r="J19" s="459">
        <f t="shared" si="5"/>
        <v>72</v>
      </c>
      <c r="K19" s="472">
        <f t="shared" si="6"/>
        <v>66</v>
      </c>
      <c r="L19" s="461">
        <f t="shared" si="7"/>
        <v>6</v>
      </c>
      <c r="M19" s="532">
        <v>66</v>
      </c>
      <c r="N19" s="488"/>
      <c r="O19" s="327"/>
      <c r="P19" s="328"/>
      <c r="Q19" s="489"/>
      <c r="R19" s="490"/>
      <c r="S19" s="489"/>
      <c r="T19" s="491"/>
      <c r="U19" s="492">
        <v>34</v>
      </c>
      <c r="V19" s="493">
        <v>38</v>
      </c>
      <c r="W19" s="303"/>
      <c r="X19" s="28"/>
      <c r="Y19" s="257"/>
      <c r="Z19" s="256"/>
      <c r="AA19" s="25"/>
      <c r="AB19" s="28"/>
      <c r="AC19" s="257"/>
      <c r="AD19" s="256"/>
      <c r="AE19" s="25"/>
      <c r="AF19" s="28"/>
      <c r="AG19" s="257"/>
      <c r="AH19" s="88"/>
      <c r="AI19" s="50"/>
      <c r="AJ19" s="50"/>
      <c r="AK19" s="50"/>
      <c r="AL19" s="50"/>
    </row>
    <row r="20" spans="1:38" s="42" customFormat="1" ht="19.5" customHeight="1" x14ac:dyDescent="0.2">
      <c r="A20" s="529" t="s">
        <v>331</v>
      </c>
      <c r="B20" s="479" t="s">
        <v>319</v>
      </c>
      <c r="C20" s="525"/>
      <c r="D20" s="525"/>
      <c r="E20" s="470">
        <v>2</v>
      </c>
      <c r="F20" s="470"/>
      <c r="G20" s="471"/>
      <c r="H20" s="458">
        <f t="shared" si="4"/>
        <v>68</v>
      </c>
      <c r="I20" s="546"/>
      <c r="J20" s="459">
        <f t="shared" si="5"/>
        <v>68</v>
      </c>
      <c r="K20" s="472">
        <f t="shared" si="6"/>
        <v>46</v>
      </c>
      <c r="L20" s="461">
        <f t="shared" si="7"/>
        <v>22</v>
      </c>
      <c r="M20" s="483">
        <v>46</v>
      </c>
      <c r="N20" s="494"/>
      <c r="O20" s="439"/>
      <c r="P20" s="161"/>
      <c r="Q20" s="324"/>
      <c r="R20" s="475"/>
      <c r="S20" s="324"/>
      <c r="T20" s="476"/>
      <c r="U20" s="310">
        <v>34</v>
      </c>
      <c r="V20" s="495">
        <v>34</v>
      </c>
      <c r="W20" s="304"/>
      <c r="X20" s="28"/>
      <c r="Y20" s="257"/>
      <c r="Z20" s="256"/>
      <c r="AA20" s="25"/>
      <c r="AB20" s="28"/>
      <c r="AC20" s="257"/>
      <c r="AD20" s="256"/>
      <c r="AE20" s="25"/>
      <c r="AF20" s="28"/>
      <c r="AG20" s="257"/>
      <c r="AH20" s="88"/>
      <c r="AI20" s="50"/>
      <c r="AJ20" s="50"/>
      <c r="AK20" s="50"/>
      <c r="AL20" s="50"/>
    </row>
    <row r="21" spans="1:38" s="42" customFormat="1" ht="19.5" customHeight="1" x14ac:dyDescent="0.2">
      <c r="A21" s="529" t="s">
        <v>332</v>
      </c>
      <c r="B21" s="469" t="s">
        <v>314</v>
      </c>
      <c r="C21" s="525">
        <v>2</v>
      </c>
      <c r="D21" s="525"/>
      <c r="E21" s="470"/>
      <c r="F21" s="470"/>
      <c r="G21" s="471">
        <v>1</v>
      </c>
      <c r="H21" s="458">
        <f t="shared" si="4"/>
        <v>144</v>
      </c>
      <c r="I21" s="546"/>
      <c r="J21" s="459">
        <f t="shared" si="5"/>
        <v>126</v>
      </c>
      <c r="K21" s="472">
        <f t="shared" si="6"/>
        <v>26</v>
      </c>
      <c r="L21" s="461">
        <f t="shared" si="7"/>
        <v>100</v>
      </c>
      <c r="M21" s="483">
        <v>26</v>
      </c>
      <c r="N21" s="494"/>
      <c r="O21" s="439"/>
      <c r="P21" s="161"/>
      <c r="Q21" s="324">
        <v>10</v>
      </c>
      <c r="R21" s="475">
        <v>2</v>
      </c>
      <c r="S21" s="324">
        <v>6</v>
      </c>
      <c r="T21" s="476"/>
      <c r="U21" s="310">
        <v>34</v>
      </c>
      <c r="V21" s="495">
        <v>92</v>
      </c>
      <c r="W21" s="304"/>
      <c r="X21" s="28"/>
      <c r="Y21" s="257"/>
      <c r="Z21" s="256"/>
      <c r="AA21" s="25"/>
      <c r="AB21" s="28"/>
      <c r="AC21" s="257"/>
      <c r="AD21" s="256"/>
      <c r="AE21" s="25"/>
      <c r="AF21" s="28"/>
      <c r="AG21" s="257"/>
      <c r="AH21" s="88"/>
      <c r="AI21" s="50"/>
      <c r="AJ21" s="50"/>
      <c r="AK21" s="50"/>
      <c r="AL21" s="50"/>
    </row>
    <row r="22" spans="1:38" ht="20.45" customHeight="1" x14ac:dyDescent="0.2">
      <c r="A22" s="529" t="s">
        <v>333</v>
      </c>
      <c r="B22" s="496" t="s">
        <v>85</v>
      </c>
      <c r="C22" s="158">
        <v>2</v>
      </c>
      <c r="D22" s="158"/>
      <c r="E22" s="456"/>
      <c r="F22" s="456"/>
      <c r="G22" s="457">
        <v>1</v>
      </c>
      <c r="H22" s="458">
        <f t="shared" si="4"/>
        <v>180</v>
      </c>
      <c r="I22" s="553">
        <v>0</v>
      </c>
      <c r="J22" s="459">
        <f t="shared" si="5"/>
        <v>162</v>
      </c>
      <c r="K22" s="472">
        <f t="shared" si="6"/>
        <v>81</v>
      </c>
      <c r="L22" s="461">
        <f t="shared" si="7"/>
        <v>81</v>
      </c>
      <c r="M22" s="462">
        <v>81</v>
      </c>
      <c r="N22" s="463"/>
      <c r="O22" s="497"/>
      <c r="P22" s="498"/>
      <c r="Q22" s="489">
        <v>10</v>
      </c>
      <c r="R22" s="490">
        <v>2</v>
      </c>
      <c r="S22" s="489">
        <v>6</v>
      </c>
      <c r="T22" s="501">
        <v>0</v>
      </c>
      <c r="U22" s="492">
        <v>68</v>
      </c>
      <c r="V22" s="502">
        <v>94</v>
      </c>
      <c r="W22" s="260"/>
      <c r="X22" s="28"/>
      <c r="Y22" s="257"/>
      <c r="Z22" s="256"/>
      <c r="AA22" s="25"/>
      <c r="AB22" s="28"/>
      <c r="AC22" s="257"/>
      <c r="AD22" s="256"/>
      <c r="AE22" s="25"/>
      <c r="AF22" s="28"/>
      <c r="AG22" s="257"/>
      <c r="AH22" s="88"/>
      <c r="AI22" s="50"/>
      <c r="AJ22" s="50"/>
      <c r="AK22" s="50"/>
      <c r="AL22" s="50"/>
    </row>
    <row r="23" spans="1:38" ht="20.45" customHeight="1" x14ac:dyDescent="0.2">
      <c r="A23" s="530" t="s">
        <v>334</v>
      </c>
      <c r="B23" s="496" t="s">
        <v>86</v>
      </c>
      <c r="C23" s="158"/>
      <c r="D23" s="158"/>
      <c r="E23" s="456">
        <v>2</v>
      </c>
      <c r="F23" s="456"/>
      <c r="G23" s="457"/>
      <c r="H23" s="458">
        <f t="shared" si="4"/>
        <v>72</v>
      </c>
      <c r="I23" s="554"/>
      <c r="J23" s="459">
        <f t="shared" si="5"/>
        <v>72</v>
      </c>
      <c r="K23" s="472">
        <f t="shared" si="6"/>
        <v>25</v>
      </c>
      <c r="L23" s="461">
        <f t="shared" si="7"/>
        <v>47</v>
      </c>
      <c r="M23" s="555">
        <v>25</v>
      </c>
      <c r="N23" s="503"/>
      <c r="O23" s="497"/>
      <c r="P23" s="498"/>
      <c r="Q23" s="499"/>
      <c r="R23" s="500"/>
      <c r="S23" s="499"/>
      <c r="T23" s="501"/>
      <c r="U23" s="477">
        <v>34</v>
      </c>
      <c r="V23" s="504">
        <v>38</v>
      </c>
      <c r="W23" s="260"/>
      <c r="X23" s="28"/>
      <c r="Y23" s="257"/>
      <c r="Z23" s="256"/>
      <c r="AA23" s="25"/>
      <c r="AB23" s="28"/>
      <c r="AC23" s="257"/>
      <c r="AD23" s="256"/>
      <c r="AE23" s="25"/>
      <c r="AF23" s="28"/>
      <c r="AG23" s="257"/>
      <c r="AH23" s="88"/>
      <c r="AI23" s="50"/>
      <c r="AJ23" s="50"/>
      <c r="AK23" s="50"/>
      <c r="AL23" s="50"/>
    </row>
    <row r="24" spans="1:38" s="50" customFormat="1" ht="23.1" customHeight="1" thickBot="1" x14ac:dyDescent="0.25">
      <c r="A24" s="508"/>
      <c r="B24" s="509" t="s">
        <v>315</v>
      </c>
      <c r="C24" s="505"/>
      <c r="D24" s="505"/>
      <c r="E24" s="510"/>
      <c r="F24" s="510" t="s">
        <v>287</v>
      </c>
      <c r="G24" s="511"/>
      <c r="H24" s="512">
        <v>32</v>
      </c>
      <c r="I24" s="556"/>
      <c r="J24" s="521">
        <f t="shared" si="5"/>
        <v>32</v>
      </c>
      <c r="K24" s="513"/>
      <c r="L24" s="514"/>
      <c r="M24" s="514"/>
      <c r="N24" s="515" t="s">
        <v>316</v>
      </c>
      <c r="O24" s="516"/>
      <c r="P24" s="517"/>
      <c r="Q24" s="518"/>
      <c r="R24" s="506"/>
      <c r="S24" s="518"/>
      <c r="T24" s="507"/>
      <c r="U24" s="519"/>
      <c r="V24" s="520">
        <v>32</v>
      </c>
      <c r="W24" s="259"/>
      <c r="X24" s="537"/>
      <c r="Y24" s="534"/>
      <c r="Z24" s="97"/>
      <c r="AA24" s="538"/>
      <c r="AB24" s="537"/>
      <c r="AC24" s="534"/>
      <c r="AD24" s="97"/>
      <c r="AE24" s="538"/>
      <c r="AF24" s="537"/>
      <c r="AG24" s="534"/>
      <c r="AH24" s="91"/>
    </row>
    <row r="25" spans="1:38" s="41" customFormat="1" ht="36" customHeight="1" thickBot="1" x14ac:dyDescent="0.25">
      <c r="A25" s="557" t="s">
        <v>59</v>
      </c>
      <c r="B25" s="558" t="s">
        <v>60</v>
      </c>
      <c r="C25" s="106"/>
      <c r="D25" s="66"/>
      <c r="E25" s="68">
        <v>4</v>
      </c>
      <c r="F25" s="66"/>
      <c r="G25" s="80">
        <v>5</v>
      </c>
      <c r="H25" s="188">
        <f t="shared" ref="H25:M25" si="8">H26+H27+H28+H29+H30</f>
        <v>468</v>
      </c>
      <c r="I25" s="283">
        <f t="shared" si="8"/>
        <v>42</v>
      </c>
      <c r="J25" s="68">
        <f t="shared" si="8"/>
        <v>426</v>
      </c>
      <c r="K25" s="444">
        <f t="shared" si="8"/>
        <v>308</v>
      </c>
      <c r="L25" s="68">
        <f t="shared" si="8"/>
        <v>118</v>
      </c>
      <c r="M25" s="68">
        <f t="shared" si="8"/>
        <v>308</v>
      </c>
      <c r="N25" s="114">
        <f t="shared" ref="N25:V25" si="9">N26+N27+N28+N29+N30</f>
        <v>0</v>
      </c>
      <c r="O25" s="187">
        <f t="shared" si="9"/>
        <v>0</v>
      </c>
      <c r="P25" s="115">
        <f t="shared" si="9"/>
        <v>0</v>
      </c>
      <c r="Q25" s="283">
        <f t="shared" si="9"/>
        <v>0</v>
      </c>
      <c r="R25" s="68">
        <f t="shared" si="9"/>
        <v>0</v>
      </c>
      <c r="S25" s="114">
        <f>S26+S27+S28+S29+S30</f>
        <v>0</v>
      </c>
      <c r="T25" s="188">
        <f t="shared" si="9"/>
        <v>0</v>
      </c>
      <c r="U25" s="188">
        <f t="shared" si="9"/>
        <v>0</v>
      </c>
      <c r="V25" s="188">
        <f t="shared" si="9"/>
        <v>0</v>
      </c>
      <c r="W25" s="283">
        <f t="shared" ref="W25:AH25" si="10">W26+W27+W28+W29+W30</f>
        <v>12</v>
      </c>
      <c r="X25" s="114">
        <f t="shared" si="10"/>
        <v>100</v>
      </c>
      <c r="Y25" s="187">
        <f t="shared" si="10"/>
        <v>16</v>
      </c>
      <c r="Z25" s="115">
        <f t="shared" si="10"/>
        <v>140</v>
      </c>
      <c r="AA25" s="283">
        <f t="shared" si="10"/>
        <v>4</v>
      </c>
      <c r="AB25" s="114">
        <f t="shared" si="10"/>
        <v>60</v>
      </c>
      <c r="AC25" s="187">
        <f t="shared" si="10"/>
        <v>4</v>
      </c>
      <c r="AD25" s="115">
        <f t="shared" si="10"/>
        <v>56</v>
      </c>
      <c r="AE25" s="283">
        <f t="shared" si="10"/>
        <v>4</v>
      </c>
      <c r="AF25" s="114">
        <f t="shared" si="10"/>
        <v>44</v>
      </c>
      <c r="AG25" s="187">
        <f t="shared" si="10"/>
        <v>2</v>
      </c>
      <c r="AH25" s="115">
        <f t="shared" si="10"/>
        <v>26</v>
      </c>
      <c r="AI25" s="50"/>
      <c r="AJ25" s="50"/>
      <c r="AK25" s="50">
        <f>X25+Z25+AB25+AD25+AF25+AH25</f>
        <v>426</v>
      </c>
      <c r="AL25" s="50"/>
    </row>
    <row r="26" spans="1:38" ht="21" customHeight="1" x14ac:dyDescent="0.25">
      <c r="A26" s="116" t="s">
        <v>87</v>
      </c>
      <c r="B26" s="135" t="s">
        <v>0</v>
      </c>
      <c r="C26" s="105"/>
      <c r="D26" s="23"/>
      <c r="E26" s="400">
        <v>4</v>
      </c>
      <c r="F26" s="23"/>
      <c r="G26" s="107"/>
      <c r="H26" s="344">
        <f>I26+J26+Q26+R26+S26</f>
        <v>48</v>
      </c>
      <c r="I26" s="301">
        <f>W26+Y26+AA26+AC26+AE26+AG26</f>
        <v>6</v>
      </c>
      <c r="J26" s="117">
        <f t="shared" ref="J26:J30" si="11">X26+Z26+AB26+AD26+AF26+AH26</f>
        <v>42</v>
      </c>
      <c r="K26" s="445">
        <f>M26</f>
        <v>0</v>
      </c>
      <c r="L26" s="149">
        <f>J26-M26</f>
        <v>42</v>
      </c>
      <c r="M26" s="49"/>
      <c r="N26" s="32"/>
      <c r="O26" s="105"/>
      <c r="P26" s="107"/>
      <c r="Q26" s="288"/>
      <c r="R26" s="23"/>
      <c r="S26" s="32"/>
      <c r="T26" s="311"/>
      <c r="U26" s="311"/>
      <c r="V26" s="311"/>
      <c r="W26" s="45"/>
      <c r="X26" s="261"/>
      <c r="Y26" s="156">
        <v>6</v>
      </c>
      <c r="Z26" s="186">
        <v>42</v>
      </c>
      <c r="AA26" s="301"/>
      <c r="AB26" s="71"/>
      <c r="AC26" s="108"/>
      <c r="AD26" s="298"/>
      <c r="AE26" s="295"/>
      <c r="AF26" s="261"/>
      <c r="AG26" s="156"/>
      <c r="AH26" s="100"/>
      <c r="AI26" s="50"/>
      <c r="AJ26" s="50"/>
      <c r="AK26" s="50"/>
      <c r="AL26" s="50"/>
    </row>
    <row r="27" spans="1:38" ht="21" customHeight="1" x14ac:dyDescent="0.25">
      <c r="A27" s="118" t="s">
        <v>88</v>
      </c>
      <c r="B27" s="136" t="s">
        <v>1</v>
      </c>
      <c r="C27" s="92"/>
      <c r="D27" s="3"/>
      <c r="E27" s="235">
        <v>3</v>
      </c>
      <c r="F27" s="3"/>
      <c r="G27" s="98"/>
      <c r="H27" s="345">
        <f>I27+J27+Q27+R27+S27</f>
        <v>48</v>
      </c>
      <c r="I27" s="338">
        <f>W27+Y27+AA27+AC27+AE27+AG27</f>
        <v>6</v>
      </c>
      <c r="J27" s="119">
        <f t="shared" si="11"/>
        <v>42</v>
      </c>
      <c r="K27" s="446">
        <f>M27</f>
        <v>10</v>
      </c>
      <c r="L27" s="262">
        <f>J27-M27</f>
        <v>32</v>
      </c>
      <c r="M27" s="262">
        <v>10</v>
      </c>
      <c r="N27" s="31"/>
      <c r="O27" s="92"/>
      <c r="P27" s="98"/>
      <c r="Q27" s="30"/>
      <c r="R27" s="3"/>
      <c r="S27" s="28"/>
      <c r="T27" s="312"/>
      <c r="U27" s="312"/>
      <c r="V27" s="312"/>
      <c r="W27" s="25">
        <v>6</v>
      </c>
      <c r="X27" s="28">
        <v>42</v>
      </c>
      <c r="Y27" s="257"/>
      <c r="Z27" s="256"/>
      <c r="AA27" s="25"/>
      <c r="AB27" s="28"/>
      <c r="AC27" s="257"/>
      <c r="AD27" s="256"/>
      <c r="AE27" s="25"/>
      <c r="AF27" s="28"/>
      <c r="AG27" s="257"/>
      <c r="AH27" s="88"/>
      <c r="AI27" s="50"/>
      <c r="AJ27" s="50"/>
      <c r="AK27" s="50"/>
      <c r="AL27" s="50"/>
    </row>
    <row r="28" spans="1:38" ht="31.5" x14ac:dyDescent="0.25">
      <c r="A28" s="280" t="s">
        <v>89</v>
      </c>
      <c r="B28" s="136" t="s">
        <v>2</v>
      </c>
      <c r="C28" s="257"/>
      <c r="D28" s="3"/>
      <c r="E28" s="420">
        <v>8</v>
      </c>
      <c r="F28" s="3"/>
      <c r="G28" s="256" t="s">
        <v>309</v>
      </c>
      <c r="H28" s="345">
        <f>I28+J28+Q28+R28+S28</f>
        <v>168</v>
      </c>
      <c r="I28" s="338">
        <f>W28+Y28+AA28+AC28+AE28+AG28</f>
        <v>26</v>
      </c>
      <c r="J28" s="119">
        <f t="shared" si="11"/>
        <v>142</v>
      </c>
      <c r="K28" s="446">
        <f t="shared" ref="K28:K30" si="12">M28</f>
        <v>130</v>
      </c>
      <c r="L28" s="262">
        <f>J28-M28</f>
        <v>12</v>
      </c>
      <c r="M28" s="262">
        <v>130</v>
      </c>
      <c r="N28" s="31"/>
      <c r="O28" s="92"/>
      <c r="P28" s="98"/>
      <c r="Q28" s="30"/>
      <c r="R28" s="3"/>
      <c r="S28" s="28"/>
      <c r="T28" s="312"/>
      <c r="U28" s="312"/>
      <c r="V28" s="312"/>
      <c r="W28" s="30">
        <v>6</v>
      </c>
      <c r="X28" s="28">
        <v>26</v>
      </c>
      <c r="Y28" s="257">
        <v>6</v>
      </c>
      <c r="Z28" s="256">
        <v>30</v>
      </c>
      <c r="AA28" s="25">
        <v>4</v>
      </c>
      <c r="AB28" s="28">
        <v>28</v>
      </c>
      <c r="AC28" s="257">
        <v>4</v>
      </c>
      <c r="AD28" s="256">
        <v>26</v>
      </c>
      <c r="AE28" s="25">
        <v>4</v>
      </c>
      <c r="AF28" s="28">
        <v>20</v>
      </c>
      <c r="AG28" s="257">
        <v>2</v>
      </c>
      <c r="AH28" s="256">
        <v>12</v>
      </c>
      <c r="AI28" s="50"/>
      <c r="AJ28" s="50"/>
      <c r="AK28" s="50"/>
      <c r="AL28" s="50"/>
    </row>
    <row r="29" spans="1:38" s="41" customFormat="1" ht="25.5" customHeight="1" x14ac:dyDescent="0.25">
      <c r="A29" s="118" t="s">
        <v>90</v>
      </c>
      <c r="B29" s="559" t="s">
        <v>3</v>
      </c>
      <c r="C29" s="92"/>
      <c r="D29" s="3"/>
      <c r="E29" s="255" t="s">
        <v>214</v>
      </c>
      <c r="F29" s="3"/>
      <c r="G29" s="98"/>
      <c r="H29" s="345">
        <f>I29+J29+Q29+R29+S29</f>
        <v>168</v>
      </c>
      <c r="I29" s="338">
        <f>W29+Y29+AA29+AC29+AE29+AG29</f>
        <v>0</v>
      </c>
      <c r="J29" s="119">
        <f t="shared" si="11"/>
        <v>168</v>
      </c>
      <c r="K29" s="446">
        <f t="shared" si="12"/>
        <v>168</v>
      </c>
      <c r="L29" s="262">
        <f>J29-M29</f>
        <v>0</v>
      </c>
      <c r="M29" s="262">
        <v>168</v>
      </c>
      <c r="N29" s="31"/>
      <c r="O29" s="92"/>
      <c r="P29" s="98"/>
      <c r="Q29" s="30"/>
      <c r="R29" s="3"/>
      <c r="S29" s="31"/>
      <c r="T29" s="312"/>
      <c r="U29" s="312"/>
      <c r="V29" s="312"/>
      <c r="W29" s="30"/>
      <c r="X29" s="28">
        <v>32</v>
      </c>
      <c r="Y29" s="257"/>
      <c r="Z29" s="256">
        <v>36</v>
      </c>
      <c r="AA29" s="25"/>
      <c r="AB29" s="28">
        <v>32</v>
      </c>
      <c r="AC29" s="257"/>
      <c r="AD29" s="256">
        <v>30</v>
      </c>
      <c r="AE29" s="25"/>
      <c r="AF29" s="28">
        <v>24</v>
      </c>
      <c r="AG29" s="257"/>
      <c r="AH29" s="256">
        <v>14</v>
      </c>
      <c r="AI29" s="50"/>
      <c r="AJ29" s="50"/>
      <c r="AK29" s="50"/>
      <c r="AL29" s="50"/>
    </row>
    <row r="30" spans="1:38" s="41" customFormat="1" ht="20.25" customHeight="1" thickBot="1" x14ac:dyDescent="0.3">
      <c r="A30" s="560" t="s">
        <v>91</v>
      </c>
      <c r="B30" s="147" t="s">
        <v>4</v>
      </c>
      <c r="C30" s="89"/>
      <c r="D30" s="37"/>
      <c r="E30" s="401">
        <v>4</v>
      </c>
      <c r="F30" s="37"/>
      <c r="G30" s="96"/>
      <c r="H30" s="345">
        <f>I30+J30+Q30+R30+S30</f>
        <v>36</v>
      </c>
      <c r="I30" s="339">
        <f>W30+Y30+AA30+AC30+AE30+AG30</f>
        <v>4</v>
      </c>
      <c r="J30" s="120">
        <f t="shared" si="11"/>
        <v>32</v>
      </c>
      <c r="K30" s="446">
        <f t="shared" si="12"/>
        <v>0</v>
      </c>
      <c r="L30" s="150">
        <f>J30-M30</f>
        <v>32</v>
      </c>
      <c r="M30" s="78"/>
      <c r="N30" s="36"/>
      <c r="O30" s="89"/>
      <c r="P30" s="96"/>
      <c r="Q30" s="40"/>
      <c r="R30" s="37"/>
      <c r="S30" s="36"/>
      <c r="T30" s="317"/>
      <c r="U30" s="317"/>
      <c r="V30" s="317"/>
      <c r="W30" s="40"/>
      <c r="X30" s="537"/>
      <c r="Y30" s="534">
        <v>4</v>
      </c>
      <c r="Z30" s="97">
        <v>32</v>
      </c>
      <c r="AA30" s="538"/>
      <c r="AB30" s="537"/>
      <c r="AC30" s="534"/>
      <c r="AD30" s="299"/>
      <c r="AE30" s="296"/>
      <c r="AF30" s="537"/>
      <c r="AG30" s="534"/>
      <c r="AH30" s="97"/>
      <c r="AI30" s="50"/>
      <c r="AJ30" s="50"/>
      <c r="AK30" s="50"/>
      <c r="AL30" s="50"/>
    </row>
    <row r="31" spans="1:38" s="41" customFormat="1" ht="47.25" customHeight="1" thickBot="1" x14ac:dyDescent="0.25">
      <c r="A31" s="561" t="s">
        <v>61</v>
      </c>
      <c r="B31" s="562" t="s">
        <v>62</v>
      </c>
      <c r="C31" s="106">
        <v>1</v>
      </c>
      <c r="D31" s="68"/>
      <c r="E31" s="66">
        <v>2</v>
      </c>
      <c r="F31" s="66"/>
      <c r="G31" s="80">
        <v>0</v>
      </c>
      <c r="H31" s="188">
        <f t="shared" ref="H31:M31" si="13">H32+H33+H34</f>
        <v>236</v>
      </c>
      <c r="I31" s="283">
        <f t="shared" si="13"/>
        <v>28</v>
      </c>
      <c r="J31" s="68">
        <f t="shared" si="13"/>
        <v>172</v>
      </c>
      <c r="K31" s="444">
        <f t="shared" si="13"/>
        <v>96</v>
      </c>
      <c r="L31" s="68">
        <f t="shared" si="13"/>
        <v>76</v>
      </c>
      <c r="M31" s="68">
        <f t="shared" si="13"/>
        <v>96</v>
      </c>
      <c r="N31" s="114">
        <f t="shared" ref="N31:V31" si="14">N32+N33+N34</f>
        <v>0</v>
      </c>
      <c r="O31" s="187">
        <f t="shared" si="14"/>
        <v>0</v>
      </c>
      <c r="P31" s="115">
        <f t="shared" si="14"/>
        <v>0</v>
      </c>
      <c r="Q31" s="283">
        <f>Q32+Q33+Q34</f>
        <v>28</v>
      </c>
      <c r="R31" s="68">
        <f>R32+R33+R34</f>
        <v>2</v>
      </c>
      <c r="S31" s="114">
        <f>S32+S33+S34</f>
        <v>6</v>
      </c>
      <c r="T31" s="188">
        <f t="shared" si="14"/>
        <v>0</v>
      </c>
      <c r="U31" s="188">
        <f t="shared" si="14"/>
        <v>0</v>
      </c>
      <c r="V31" s="188">
        <f t="shared" si="14"/>
        <v>0</v>
      </c>
      <c r="W31" s="283">
        <f>W32+W33+W34</f>
        <v>28</v>
      </c>
      <c r="X31" s="114">
        <f>X32+X33+X34</f>
        <v>140</v>
      </c>
      <c r="Y31" s="187">
        <f>Y32+Y33+Y34</f>
        <v>0</v>
      </c>
      <c r="Z31" s="115">
        <f>Z32+Z33+Z34</f>
        <v>32</v>
      </c>
      <c r="AA31" s="283">
        <f t="shared" ref="AA31:AH31" si="15">AA32+AA33+AA34</f>
        <v>0</v>
      </c>
      <c r="AB31" s="114">
        <f t="shared" si="15"/>
        <v>0</v>
      </c>
      <c r="AC31" s="187">
        <f t="shared" si="15"/>
        <v>0</v>
      </c>
      <c r="AD31" s="115">
        <f t="shared" si="15"/>
        <v>0</v>
      </c>
      <c r="AE31" s="283">
        <f t="shared" si="15"/>
        <v>0</v>
      </c>
      <c r="AF31" s="114">
        <f t="shared" si="15"/>
        <v>0</v>
      </c>
      <c r="AG31" s="187">
        <f t="shared" si="15"/>
        <v>0</v>
      </c>
      <c r="AH31" s="115">
        <f t="shared" si="15"/>
        <v>0</v>
      </c>
      <c r="AI31" s="50"/>
      <c r="AJ31" s="50"/>
      <c r="AK31" s="50">
        <f>X31+Z31</f>
        <v>172</v>
      </c>
      <c r="AL31" s="50"/>
    </row>
    <row r="32" spans="1:38" ht="26.25" customHeight="1" x14ac:dyDescent="0.2">
      <c r="A32" s="69" t="s">
        <v>217</v>
      </c>
      <c r="B32" s="137" t="s">
        <v>5</v>
      </c>
      <c r="C32" s="86"/>
      <c r="D32" s="149"/>
      <c r="E32" s="394">
        <v>3</v>
      </c>
      <c r="F32" s="24"/>
      <c r="G32" s="95"/>
      <c r="H32" s="344">
        <f>I32+J32+Q32+R32+S32</f>
        <v>56</v>
      </c>
      <c r="I32" s="301">
        <f>W32+Y32+AA32+AC32+AE32+AG32</f>
        <v>8</v>
      </c>
      <c r="J32" s="117">
        <f t="shared" ref="J32:J34" si="16">X32+Z32+AB32+AD32+AF32+AH32</f>
        <v>48</v>
      </c>
      <c r="K32" s="445">
        <f>M32</f>
        <v>28</v>
      </c>
      <c r="L32" s="149">
        <f>J32-M32</f>
        <v>20</v>
      </c>
      <c r="M32" s="24">
        <v>28</v>
      </c>
      <c r="N32" s="52"/>
      <c r="O32" s="86"/>
      <c r="P32" s="95"/>
      <c r="Q32" s="45"/>
      <c r="R32" s="24"/>
      <c r="S32" s="52"/>
      <c r="T32" s="313"/>
      <c r="U32" s="313"/>
      <c r="V32" s="313"/>
      <c r="W32" s="45">
        <v>8</v>
      </c>
      <c r="X32" s="52">
        <v>48</v>
      </c>
      <c r="Y32" s="86"/>
      <c r="Z32" s="95"/>
      <c r="AA32" s="45"/>
      <c r="AB32" s="52"/>
      <c r="AC32" s="86"/>
      <c r="AD32" s="95"/>
      <c r="AE32" s="45"/>
      <c r="AF32" s="52"/>
      <c r="AG32" s="86"/>
      <c r="AH32" s="87"/>
      <c r="AI32" s="50"/>
      <c r="AJ32" s="50"/>
      <c r="AK32" s="50"/>
      <c r="AL32" s="50"/>
    </row>
    <row r="33" spans="1:38" ht="26.25" customHeight="1" x14ac:dyDescent="0.2">
      <c r="A33" s="179" t="s">
        <v>63</v>
      </c>
      <c r="B33" s="138" t="s">
        <v>237</v>
      </c>
      <c r="C33" s="393">
        <v>3</v>
      </c>
      <c r="D33" s="181"/>
      <c r="E33" s="182"/>
      <c r="F33" s="182"/>
      <c r="G33" s="183"/>
      <c r="H33" s="345">
        <f>I33+Q33+R33+J33+S33</f>
        <v>148</v>
      </c>
      <c r="I33" s="338">
        <f>W33+Y33+AA33+AC33+AE33+AG33</f>
        <v>20</v>
      </c>
      <c r="J33" s="119">
        <f t="shared" si="16"/>
        <v>92</v>
      </c>
      <c r="K33" s="446">
        <f>M33</f>
        <v>58</v>
      </c>
      <c r="L33" s="262">
        <f>J33-M33</f>
        <v>34</v>
      </c>
      <c r="M33" s="255">
        <v>58</v>
      </c>
      <c r="N33" s="28"/>
      <c r="O33" s="257"/>
      <c r="P33" s="256"/>
      <c r="Q33" s="231">
        <v>28</v>
      </c>
      <c r="R33" s="235">
        <v>2</v>
      </c>
      <c r="S33" s="228">
        <v>6</v>
      </c>
      <c r="T33" s="314"/>
      <c r="U33" s="314"/>
      <c r="V33" s="314"/>
      <c r="W33" s="25">
        <v>20</v>
      </c>
      <c r="X33" s="28">
        <v>92</v>
      </c>
      <c r="Y33" s="257"/>
      <c r="Z33" s="256"/>
      <c r="AA33" s="25"/>
      <c r="AB33" s="28"/>
      <c r="AC33" s="257"/>
      <c r="AD33" s="256"/>
      <c r="AE33" s="25"/>
      <c r="AF33" s="28"/>
      <c r="AG33" s="257"/>
      <c r="AH33" s="88"/>
      <c r="AI33" s="50"/>
      <c r="AJ33" s="50"/>
      <c r="AK33" s="50"/>
      <c r="AL33" s="50"/>
    </row>
    <row r="34" spans="1:38" ht="32.25" thickBot="1" x14ac:dyDescent="0.25">
      <c r="A34" s="388" t="s">
        <v>238</v>
      </c>
      <c r="B34" s="389" t="s">
        <v>6</v>
      </c>
      <c r="C34" s="89"/>
      <c r="D34" s="150"/>
      <c r="E34" s="401">
        <v>4</v>
      </c>
      <c r="F34" s="535"/>
      <c r="G34" s="97"/>
      <c r="H34" s="347">
        <f>I34+J34+Q34+R34+S34</f>
        <v>32</v>
      </c>
      <c r="I34" s="339">
        <f>W34+Y34+AA34+AC34+AE34+AG34</f>
        <v>0</v>
      </c>
      <c r="J34" s="120">
        <f t="shared" si="16"/>
        <v>32</v>
      </c>
      <c r="K34" s="446">
        <f>M34</f>
        <v>10</v>
      </c>
      <c r="L34" s="150">
        <f>J34-M34</f>
        <v>22</v>
      </c>
      <c r="M34" s="160">
        <v>10</v>
      </c>
      <c r="N34" s="537"/>
      <c r="O34" s="534"/>
      <c r="P34" s="97"/>
      <c r="Q34" s="538"/>
      <c r="R34" s="535"/>
      <c r="S34" s="537"/>
      <c r="T34" s="315"/>
      <c r="U34" s="315"/>
      <c r="V34" s="315"/>
      <c r="W34" s="538"/>
      <c r="X34" s="537"/>
      <c r="Y34" s="534"/>
      <c r="Z34" s="102">
        <v>32</v>
      </c>
      <c r="AA34" s="70"/>
      <c r="AB34" s="537"/>
      <c r="AC34" s="534"/>
      <c r="AD34" s="97"/>
      <c r="AE34" s="538"/>
      <c r="AF34" s="537"/>
      <c r="AG34" s="534"/>
      <c r="AH34" s="97"/>
      <c r="AI34" s="50"/>
      <c r="AJ34" s="50"/>
      <c r="AK34" s="50"/>
      <c r="AL34" s="50"/>
    </row>
    <row r="35" spans="1:38" s="41" customFormat="1" ht="36.75" customHeight="1" thickBot="1" x14ac:dyDescent="0.25">
      <c r="A35" s="65" t="s">
        <v>64</v>
      </c>
      <c r="B35" s="563" t="s">
        <v>65</v>
      </c>
      <c r="C35" s="106">
        <v>5</v>
      </c>
      <c r="D35" s="66"/>
      <c r="E35" s="66">
        <v>11</v>
      </c>
      <c r="F35" s="66">
        <v>1</v>
      </c>
      <c r="G35" s="80">
        <v>5</v>
      </c>
      <c r="H35" s="112">
        <f t="shared" ref="H35:M35" si="17">H36+H37+H38+H39+H40+H41+H42+H43+H44+H45+H46+H47+H48+H49+H50+H51</f>
        <v>1082</v>
      </c>
      <c r="I35" s="72">
        <f t="shared" si="17"/>
        <v>132</v>
      </c>
      <c r="J35" s="66">
        <f t="shared" si="17"/>
        <v>878</v>
      </c>
      <c r="K35" s="447">
        <f t="shared" si="17"/>
        <v>411</v>
      </c>
      <c r="L35" s="66">
        <f t="shared" si="17"/>
        <v>447</v>
      </c>
      <c r="M35" s="66">
        <f t="shared" si="17"/>
        <v>411</v>
      </c>
      <c r="N35" s="73">
        <f t="shared" ref="N35:V35" si="18">N36+N37+N38+N39+N40+N41+N42+N43+N44+N45+N46+N47+N48+N49</f>
        <v>20</v>
      </c>
      <c r="O35" s="106">
        <f t="shared" si="18"/>
        <v>0</v>
      </c>
      <c r="P35" s="80">
        <f t="shared" si="18"/>
        <v>0</v>
      </c>
      <c r="Q35" s="72">
        <f>Q36+Q37+Q38+Q39+Q40+Q41+Q42+Q43+Q44+Q45+Q46+Q47+Q48+Q49+Q50+Q51</f>
        <v>32</v>
      </c>
      <c r="R35" s="66">
        <f>R36+R37+R38+R39+R40+R41+R42+R43+R44+R45+R46+R47+R48+R49+R50+R51</f>
        <v>10</v>
      </c>
      <c r="S35" s="66">
        <f>S36+S37+S38+S39+S40+S41+S42+S43+S44+S45+S46+S47+S48+S49+S50+S51</f>
        <v>30</v>
      </c>
      <c r="T35" s="112">
        <f t="shared" si="18"/>
        <v>0</v>
      </c>
      <c r="U35" s="112">
        <f t="shared" si="18"/>
        <v>0</v>
      </c>
      <c r="V35" s="112">
        <f t="shared" si="18"/>
        <v>0</v>
      </c>
      <c r="W35" s="72">
        <f>W36+W37+W38+W39+W40+W41+W42+W43+W44+W45+W46+W47+W48+W49+W50</f>
        <v>44</v>
      </c>
      <c r="X35" s="73">
        <f>X36+X37+X38+X39+X40+X41+X42+X43+X44+X45+X46+X47+X48+X49+X50</f>
        <v>252</v>
      </c>
      <c r="Y35" s="106">
        <f>Y36+Y37+Y38+Y39+Y40+Y41+Y42+Y43+Y44+Y45+Y46+Y47+Y48+Y49+Y50+Y51</f>
        <v>34</v>
      </c>
      <c r="Z35" s="80">
        <f>Z36+Z37+Z38+Z39+Z40+Z41+Z42+Z43+Z44+Z45+Z46+Z47+Z48+Z49+Z50+Z51</f>
        <v>260</v>
      </c>
      <c r="AA35" s="72">
        <f t="shared" ref="AA35:AH35" si="19">AA36+AA37+AA38+AA39+AA40+AA41+AA42+AA43+AA44+AA45+AA46+AA47+AA48+AA49+AA50</f>
        <v>28</v>
      </c>
      <c r="AB35" s="73">
        <f t="shared" si="19"/>
        <v>188</v>
      </c>
      <c r="AC35" s="106">
        <f t="shared" si="19"/>
        <v>6</v>
      </c>
      <c r="AD35" s="80">
        <f t="shared" si="19"/>
        <v>64</v>
      </c>
      <c r="AE35" s="72">
        <f t="shared" si="19"/>
        <v>20</v>
      </c>
      <c r="AF35" s="73">
        <f t="shared" si="19"/>
        <v>114</v>
      </c>
      <c r="AG35" s="106">
        <f t="shared" si="19"/>
        <v>0</v>
      </c>
      <c r="AH35" s="80">
        <f t="shared" si="19"/>
        <v>0</v>
      </c>
      <c r="AI35" s="50"/>
      <c r="AJ35" s="50"/>
      <c r="AK35" s="50">
        <f>X35+Z35+AB35+AD35+AF35+AH35</f>
        <v>878</v>
      </c>
      <c r="AL35" s="50"/>
    </row>
    <row r="36" spans="1:38" ht="36.75" customHeight="1" x14ac:dyDescent="0.2">
      <c r="A36" s="38" t="s">
        <v>66</v>
      </c>
      <c r="B36" s="143" t="s">
        <v>7</v>
      </c>
      <c r="C36" s="86"/>
      <c r="D36" s="24"/>
      <c r="E36" s="407">
        <v>5</v>
      </c>
      <c r="F36" s="24"/>
      <c r="G36" s="95"/>
      <c r="H36" s="344">
        <f t="shared" ref="H36:H51" si="20">I36+J36+Q36+R36+S36</f>
        <v>48</v>
      </c>
      <c r="I36" s="301">
        <f>W36+Y36+AA36+AC36+AE36+AG36</f>
        <v>8</v>
      </c>
      <c r="J36" s="117">
        <f>X36+Z36+AB36+AD36+AF36+AH36</f>
        <v>40</v>
      </c>
      <c r="K36" s="445">
        <f>M36</f>
        <v>30</v>
      </c>
      <c r="L36" s="149">
        <f>J36-M36</f>
        <v>10</v>
      </c>
      <c r="M36" s="24">
        <v>30</v>
      </c>
      <c r="N36" s="52"/>
      <c r="O36" s="86"/>
      <c r="P36" s="95"/>
      <c r="Q36" s="45"/>
      <c r="R36" s="24"/>
      <c r="S36" s="52"/>
      <c r="T36" s="313"/>
      <c r="U36" s="313"/>
      <c r="V36" s="313"/>
      <c r="W36" s="45"/>
      <c r="X36" s="52"/>
      <c r="Y36" s="86"/>
      <c r="Z36" s="95"/>
      <c r="AA36" s="45">
        <v>8</v>
      </c>
      <c r="AB36" s="52">
        <v>40</v>
      </c>
      <c r="AC36" s="86"/>
      <c r="AD36" s="95"/>
      <c r="AE36" s="45"/>
      <c r="AF36" s="52"/>
      <c r="AG36" s="86"/>
      <c r="AH36" s="87"/>
      <c r="AI36" s="50"/>
      <c r="AJ36" s="50"/>
      <c r="AK36" s="50"/>
      <c r="AL36" s="50"/>
    </row>
    <row r="37" spans="1:38" ht="15.75" x14ac:dyDescent="0.2">
      <c r="A37" s="29" t="s">
        <v>92</v>
      </c>
      <c r="B37" s="139" t="s">
        <v>239</v>
      </c>
      <c r="C37" s="395">
        <v>4</v>
      </c>
      <c r="D37" s="255"/>
      <c r="E37" s="255"/>
      <c r="F37" s="255"/>
      <c r="G37" s="256"/>
      <c r="H37" s="345">
        <f t="shared" si="20"/>
        <v>129</v>
      </c>
      <c r="I37" s="338">
        <f>W37+Y37+AA37+AC37+AE37+AG37</f>
        <v>20</v>
      </c>
      <c r="J37" s="119">
        <f>X37+Z37+AB37+AD37+AF37+AH37</f>
        <v>100</v>
      </c>
      <c r="K37" s="446">
        <f>M37</f>
        <v>70</v>
      </c>
      <c r="L37" s="262">
        <f>J37-M37</f>
        <v>30</v>
      </c>
      <c r="M37" s="255">
        <v>70</v>
      </c>
      <c r="N37" s="28"/>
      <c r="O37" s="257"/>
      <c r="P37" s="256"/>
      <c r="Q37" s="396">
        <v>1</v>
      </c>
      <c r="R37" s="397">
        <v>2</v>
      </c>
      <c r="S37" s="398">
        <v>6</v>
      </c>
      <c r="T37" s="314"/>
      <c r="U37" s="314"/>
      <c r="V37" s="314"/>
      <c r="W37" s="25"/>
      <c r="X37" s="28"/>
      <c r="Y37" s="257">
        <v>20</v>
      </c>
      <c r="Z37" s="256">
        <v>100</v>
      </c>
      <c r="AA37" s="25"/>
      <c r="AB37" s="28"/>
      <c r="AC37" s="257"/>
      <c r="AD37" s="256"/>
      <c r="AE37" s="25"/>
      <c r="AF37" s="28"/>
      <c r="AG37" s="257"/>
      <c r="AH37" s="88"/>
      <c r="AI37" s="50"/>
      <c r="AJ37" s="50"/>
      <c r="AK37" s="50"/>
      <c r="AL37" s="50"/>
    </row>
    <row r="38" spans="1:38" ht="15.75" x14ac:dyDescent="0.2">
      <c r="A38" s="29" t="s">
        <v>93</v>
      </c>
      <c r="B38" s="140" t="s">
        <v>240</v>
      </c>
      <c r="C38" s="257"/>
      <c r="D38" s="255"/>
      <c r="E38" s="235">
        <v>3</v>
      </c>
      <c r="F38" s="255"/>
      <c r="G38" s="256"/>
      <c r="H38" s="345">
        <f t="shared" si="20"/>
        <v>128</v>
      </c>
      <c r="I38" s="338">
        <f t="shared" ref="I38:I51" si="21">W38+Y38+AA38+AC38+AE38+AG38</f>
        <v>24</v>
      </c>
      <c r="J38" s="119">
        <f t="shared" ref="J38:J51" si="22">X38+Z38+AB38+AD38+AF38+AH38</f>
        <v>104</v>
      </c>
      <c r="K38" s="446">
        <f t="shared" ref="K38:K51" si="23">M38</f>
        <v>82</v>
      </c>
      <c r="L38" s="262">
        <f t="shared" ref="L38:L51" si="24">J38-M38</f>
        <v>22</v>
      </c>
      <c r="M38" s="255">
        <v>82</v>
      </c>
      <c r="N38" s="28"/>
      <c r="O38" s="257"/>
      <c r="P38" s="256"/>
      <c r="Q38" s="25"/>
      <c r="R38" s="255"/>
      <c r="S38" s="28"/>
      <c r="T38" s="314"/>
      <c r="U38" s="314"/>
      <c r="V38" s="314"/>
      <c r="W38" s="25">
        <v>24</v>
      </c>
      <c r="X38" s="28">
        <v>104</v>
      </c>
      <c r="Y38" s="257"/>
      <c r="Z38" s="256"/>
      <c r="AA38" s="25"/>
      <c r="AB38" s="28"/>
      <c r="AC38" s="257"/>
      <c r="AD38" s="256"/>
      <c r="AE38" s="25"/>
      <c r="AF38" s="28"/>
      <c r="AG38" s="257"/>
      <c r="AH38" s="88"/>
      <c r="AI38" s="50"/>
      <c r="AJ38" s="50"/>
      <c r="AK38" s="50"/>
      <c r="AL38" s="50"/>
    </row>
    <row r="39" spans="1:38" ht="24.75" customHeight="1" x14ac:dyDescent="0.2">
      <c r="A39" s="26" t="s">
        <v>94</v>
      </c>
      <c r="B39" s="146" t="s">
        <v>241</v>
      </c>
      <c r="C39" s="395">
        <v>4</v>
      </c>
      <c r="D39" s="255"/>
      <c r="E39" s="255"/>
      <c r="F39" s="255"/>
      <c r="G39" s="256">
        <v>3</v>
      </c>
      <c r="H39" s="345">
        <f t="shared" si="20"/>
        <v>77</v>
      </c>
      <c r="I39" s="338">
        <f t="shared" si="21"/>
        <v>10</v>
      </c>
      <c r="J39" s="119">
        <f t="shared" si="22"/>
        <v>58</v>
      </c>
      <c r="K39" s="446">
        <f t="shared" si="23"/>
        <v>24</v>
      </c>
      <c r="L39" s="262">
        <f t="shared" si="24"/>
        <v>34</v>
      </c>
      <c r="M39" s="255">
        <v>24</v>
      </c>
      <c r="N39" s="28"/>
      <c r="O39" s="257"/>
      <c r="P39" s="256"/>
      <c r="Q39" s="396">
        <v>1</v>
      </c>
      <c r="R39" s="397">
        <v>2</v>
      </c>
      <c r="S39" s="398">
        <v>6</v>
      </c>
      <c r="T39" s="314"/>
      <c r="U39" s="314"/>
      <c r="V39" s="314"/>
      <c r="W39" s="25">
        <v>4</v>
      </c>
      <c r="X39" s="28">
        <v>28</v>
      </c>
      <c r="Y39" s="257">
        <v>6</v>
      </c>
      <c r="Z39" s="256">
        <v>30</v>
      </c>
      <c r="AA39" s="25"/>
      <c r="AB39" s="28"/>
      <c r="AC39" s="257"/>
      <c r="AD39" s="256"/>
      <c r="AE39" s="25"/>
      <c r="AF39" s="28"/>
      <c r="AG39" s="257"/>
      <c r="AH39" s="88"/>
      <c r="AI39" s="50"/>
      <c r="AJ39" s="50"/>
      <c r="AK39" s="50"/>
      <c r="AL39" s="50"/>
    </row>
    <row r="40" spans="1:38" ht="15.75" x14ac:dyDescent="0.2">
      <c r="A40" s="29" t="s">
        <v>95</v>
      </c>
      <c r="B40" s="139" t="s">
        <v>242</v>
      </c>
      <c r="C40" s="395">
        <v>4</v>
      </c>
      <c r="D40" s="255"/>
      <c r="E40" s="255"/>
      <c r="F40" s="255"/>
      <c r="G40" s="256">
        <v>3</v>
      </c>
      <c r="H40" s="345">
        <f t="shared" si="20"/>
        <v>65</v>
      </c>
      <c r="I40" s="338">
        <f t="shared" si="21"/>
        <v>8</v>
      </c>
      <c r="J40" s="119">
        <f t="shared" si="22"/>
        <v>48</v>
      </c>
      <c r="K40" s="446">
        <f t="shared" si="23"/>
        <v>10</v>
      </c>
      <c r="L40" s="262">
        <f t="shared" si="24"/>
        <v>38</v>
      </c>
      <c r="M40" s="255">
        <v>10</v>
      </c>
      <c r="N40" s="28"/>
      <c r="O40" s="257"/>
      <c r="P40" s="256"/>
      <c r="Q40" s="396">
        <v>1</v>
      </c>
      <c r="R40" s="397">
        <v>2</v>
      </c>
      <c r="S40" s="398">
        <v>6</v>
      </c>
      <c r="T40" s="314"/>
      <c r="U40" s="314"/>
      <c r="V40" s="314"/>
      <c r="W40" s="25">
        <v>4</v>
      </c>
      <c r="X40" s="28">
        <v>28</v>
      </c>
      <c r="Y40" s="257">
        <v>4</v>
      </c>
      <c r="Z40" s="256">
        <v>20</v>
      </c>
      <c r="AA40" s="25"/>
      <c r="AB40" s="28"/>
      <c r="AC40" s="257"/>
      <c r="AD40" s="256"/>
      <c r="AE40" s="25"/>
      <c r="AF40" s="28"/>
      <c r="AG40" s="257"/>
      <c r="AH40" s="256"/>
      <c r="AI40" s="50"/>
      <c r="AJ40" s="50"/>
      <c r="AK40" s="50"/>
      <c r="AL40" s="50"/>
    </row>
    <row r="41" spans="1:38" ht="15.75" x14ac:dyDescent="0.25">
      <c r="A41" s="29" t="s">
        <v>96</v>
      </c>
      <c r="B41" s="139" t="s">
        <v>243</v>
      </c>
      <c r="C41" s="257"/>
      <c r="D41" s="255"/>
      <c r="E41" s="405">
        <v>5</v>
      </c>
      <c r="F41" s="255"/>
      <c r="G41" s="256"/>
      <c r="H41" s="345">
        <f t="shared" si="20"/>
        <v>40</v>
      </c>
      <c r="I41" s="338">
        <f t="shared" si="21"/>
        <v>6</v>
      </c>
      <c r="J41" s="119">
        <f t="shared" si="22"/>
        <v>34</v>
      </c>
      <c r="K41" s="446">
        <f t="shared" si="23"/>
        <v>20</v>
      </c>
      <c r="L41" s="262">
        <f t="shared" si="24"/>
        <v>14</v>
      </c>
      <c r="M41" s="255">
        <v>20</v>
      </c>
      <c r="N41" s="28"/>
      <c r="O41" s="257"/>
      <c r="P41" s="256"/>
      <c r="Q41" s="25"/>
      <c r="R41" s="255"/>
      <c r="S41" s="28"/>
      <c r="T41" s="314"/>
      <c r="U41" s="314"/>
      <c r="V41" s="314"/>
      <c r="W41" s="25"/>
      <c r="X41" s="28"/>
      <c r="Y41" s="257"/>
      <c r="Z41" s="256"/>
      <c r="AA41" s="25">
        <v>6</v>
      </c>
      <c r="AB41" s="294">
        <v>34</v>
      </c>
      <c r="AC41" s="184"/>
      <c r="AD41" s="185"/>
      <c r="AE41" s="297"/>
      <c r="AF41" s="28"/>
      <c r="AG41" s="257"/>
      <c r="AH41" s="256"/>
      <c r="AI41" s="50"/>
      <c r="AJ41" s="50"/>
      <c r="AK41" s="50"/>
      <c r="AL41" s="50"/>
    </row>
    <row r="42" spans="1:38" ht="31.5" x14ac:dyDescent="0.2">
      <c r="A42" s="29" t="s">
        <v>97</v>
      </c>
      <c r="B42" s="139" t="s">
        <v>244</v>
      </c>
      <c r="C42" s="257"/>
      <c r="D42" s="255"/>
      <c r="E42" s="405">
        <v>5</v>
      </c>
      <c r="F42" s="255"/>
      <c r="G42" s="256"/>
      <c r="H42" s="345">
        <f t="shared" si="20"/>
        <v>40</v>
      </c>
      <c r="I42" s="338">
        <f t="shared" si="21"/>
        <v>6</v>
      </c>
      <c r="J42" s="119">
        <f t="shared" si="22"/>
        <v>34</v>
      </c>
      <c r="K42" s="446">
        <f t="shared" si="23"/>
        <v>10</v>
      </c>
      <c r="L42" s="262">
        <f t="shared" si="24"/>
        <v>24</v>
      </c>
      <c r="M42" s="255">
        <v>10</v>
      </c>
      <c r="N42" s="28"/>
      <c r="O42" s="257"/>
      <c r="P42" s="256"/>
      <c r="Q42" s="25"/>
      <c r="R42" s="255"/>
      <c r="S42" s="28"/>
      <c r="T42" s="314"/>
      <c r="U42" s="314"/>
      <c r="V42" s="314"/>
      <c r="W42" s="25"/>
      <c r="X42" s="28"/>
      <c r="Y42" s="257"/>
      <c r="Z42" s="256"/>
      <c r="AA42" s="25">
        <v>6</v>
      </c>
      <c r="AB42" s="28">
        <v>34</v>
      </c>
      <c r="AC42" s="257"/>
      <c r="AD42" s="256"/>
      <c r="AE42" s="25"/>
      <c r="AF42" s="28"/>
      <c r="AG42" s="257"/>
      <c r="AH42" s="88"/>
      <c r="AI42" s="50"/>
      <c r="AJ42" s="50"/>
      <c r="AK42" s="50"/>
      <c r="AL42" s="50"/>
    </row>
    <row r="43" spans="1:38" ht="18.75" customHeight="1" x14ac:dyDescent="0.2">
      <c r="A43" s="29" t="s">
        <v>98</v>
      </c>
      <c r="B43" s="139" t="s">
        <v>8</v>
      </c>
      <c r="C43" s="406">
        <v>5</v>
      </c>
      <c r="D43" s="255"/>
      <c r="E43" s="255"/>
      <c r="F43" s="255"/>
      <c r="G43" s="256"/>
      <c r="H43" s="345">
        <f t="shared" si="20"/>
        <v>92</v>
      </c>
      <c r="I43" s="338">
        <f t="shared" si="21"/>
        <v>8</v>
      </c>
      <c r="J43" s="119">
        <f t="shared" si="22"/>
        <v>48</v>
      </c>
      <c r="K43" s="446">
        <f t="shared" si="23"/>
        <v>8</v>
      </c>
      <c r="L43" s="262">
        <f t="shared" si="24"/>
        <v>40</v>
      </c>
      <c r="M43" s="255">
        <v>8</v>
      </c>
      <c r="N43" s="28"/>
      <c r="O43" s="257"/>
      <c r="P43" s="256"/>
      <c r="Q43" s="404">
        <v>28</v>
      </c>
      <c r="R43" s="405">
        <v>2</v>
      </c>
      <c r="S43" s="403">
        <v>6</v>
      </c>
      <c r="T43" s="314"/>
      <c r="U43" s="314"/>
      <c r="V43" s="314"/>
      <c r="W43" s="25"/>
      <c r="X43" s="28"/>
      <c r="Y43" s="257"/>
      <c r="Z43" s="256"/>
      <c r="AA43" s="25">
        <v>8</v>
      </c>
      <c r="AB43" s="28">
        <v>48</v>
      </c>
      <c r="AC43" s="257"/>
      <c r="AD43" s="256"/>
      <c r="AE43" s="25"/>
      <c r="AF43" s="28"/>
      <c r="AG43" s="257"/>
      <c r="AH43" s="88"/>
      <c r="AI43" s="50"/>
      <c r="AJ43" s="50"/>
      <c r="AK43" s="50"/>
      <c r="AL43" s="50"/>
    </row>
    <row r="44" spans="1:38" ht="19.5" customHeight="1" x14ac:dyDescent="0.2">
      <c r="A44" s="29" t="s">
        <v>67</v>
      </c>
      <c r="B44" s="141" t="s">
        <v>9</v>
      </c>
      <c r="C44" s="257"/>
      <c r="D44" s="255"/>
      <c r="E44" s="412">
        <v>6</v>
      </c>
      <c r="F44" s="255"/>
      <c r="G44" s="256">
        <v>5</v>
      </c>
      <c r="H44" s="345">
        <f t="shared" si="20"/>
        <v>68</v>
      </c>
      <c r="I44" s="338">
        <f t="shared" si="21"/>
        <v>0</v>
      </c>
      <c r="J44" s="119">
        <f t="shared" si="22"/>
        <v>68</v>
      </c>
      <c r="K44" s="446">
        <f t="shared" si="23"/>
        <v>48</v>
      </c>
      <c r="L44" s="262">
        <f t="shared" si="24"/>
        <v>20</v>
      </c>
      <c r="M44" s="255">
        <v>48</v>
      </c>
      <c r="N44" s="28"/>
      <c r="O44" s="257"/>
      <c r="P44" s="256"/>
      <c r="Q44" s="25"/>
      <c r="R44" s="255"/>
      <c r="S44" s="28"/>
      <c r="T44" s="314"/>
      <c r="U44" s="314"/>
      <c r="V44" s="314"/>
      <c r="W44" s="25"/>
      <c r="X44" s="28"/>
      <c r="Y44" s="257"/>
      <c r="Z44" s="256"/>
      <c r="AA44" s="25"/>
      <c r="AB44" s="28">
        <v>32</v>
      </c>
      <c r="AC44" s="257"/>
      <c r="AD44" s="256">
        <v>36</v>
      </c>
      <c r="AE44" s="25"/>
      <c r="AF44" s="28"/>
      <c r="AG44" s="257"/>
      <c r="AH44" s="88"/>
      <c r="AI44" s="50"/>
      <c r="AJ44" s="50"/>
      <c r="AK44" s="50"/>
      <c r="AL44" s="50"/>
    </row>
    <row r="45" spans="1:38" ht="54.75" customHeight="1" x14ac:dyDescent="0.25">
      <c r="A45" s="384" t="s">
        <v>10</v>
      </c>
      <c r="B45" s="385" t="s">
        <v>303</v>
      </c>
      <c r="C45" s="257"/>
      <c r="D45" s="255"/>
      <c r="E45" s="235">
        <v>3</v>
      </c>
      <c r="F45" s="255"/>
      <c r="G45" s="256"/>
      <c r="H45" s="345">
        <f t="shared" si="20"/>
        <v>36</v>
      </c>
      <c r="I45" s="338">
        <f t="shared" si="21"/>
        <v>4</v>
      </c>
      <c r="J45" s="119">
        <f t="shared" si="22"/>
        <v>32</v>
      </c>
      <c r="K45" s="446">
        <f t="shared" si="23"/>
        <v>0</v>
      </c>
      <c r="L45" s="262">
        <f t="shared" si="24"/>
        <v>32</v>
      </c>
      <c r="M45" s="263"/>
      <c r="N45" s="28"/>
      <c r="O45" s="257"/>
      <c r="P45" s="256"/>
      <c r="Q45" s="25"/>
      <c r="R45" s="255"/>
      <c r="S45" s="28"/>
      <c r="T45" s="314"/>
      <c r="U45" s="314"/>
      <c r="V45" s="314"/>
      <c r="W45" s="25">
        <v>4</v>
      </c>
      <c r="X45" s="294">
        <v>32</v>
      </c>
      <c r="Y45" s="184"/>
      <c r="Z45" s="185"/>
      <c r="AA45" s="297"/>
      <c r="AB45" s="99"/>
      <c r="AC45" s="109"/>
      <c r="AD45" s="101"/>
      <c r="AE45" s="51"/>
      <c r="AF45" s="99"/>
      <c r="AG45" s="109"/>
      <c r="AH45" s="101"/>
      <c r="AI45" s="50"/>
      <c r="AJ45" s="50"/>
      <c r="AK45" s="50"/>
      <c r="AL45" s="50"/>
    </row>
    <row r="46" spans="1:38" ht="35.25" customHeight="1" x14ac:dyDescent="0.2">
      <c r="A46" s="29" t="s">
        <v>130</v>
      </c>
      <c r="B46" s="383" t="s">
        <v>271</v>
      </c>
      <c r="C46" s="395">
        <v>4</v>
      </c>
      <c r="D46" s="255"/>
      <c r="E46" s="255"/>
      <c r="F46" s="397">
        <v>4</v>
      </c>
      <c r="G46" s="161">
        <v>3</v>
      </c>
      <c r="H46" s="345">
        <f>I46+J46+Q46+R46+S46</f>
        <v>91</v>
      </c>
      <c r="I46" s="338">
        <f t="shared" si="21"/>
        <v>4</v>
      </c>
      <c r="J46" s="119">
        <f>X46+Z46+AB46+AD46+AF46+AH46</f>
        <v>78</v>
      </c>
      <c r="K46" s="446">
        <f t="shared" si="23"/>
        <v>34</v>
      </c>
      <c r="L46" s="262">
        <f>J46-M46-N46</f>
        <v>24</v>
      </c>
      <c r="M46" s="264">
        <v>34</v>
      </c>
      <c r="N46" s="28">
        <v>20</v>
      </c>
      <c r="O46" s="257"/>
      <c r="P46" s="256"/>
      <c r="Q46" s="396">
        <v>1</v>
      </c>
      <c r="R46" s="397">
        <v>2</v>
      </c>
      <c r="S46" s="398">
        <v>6</v>
      </c>
      <c r="T46" s="314"/>
      <c r="U46" s="314"/>
      <c r="V46" s="314"/>
      <c r="W46" s="25">
        <v>4</v>
      </c>
      <c r="X46" s="294">
        <v>28</v>
      </c>
      <c r="Y46" s="184"/>
      <c r="Z46" s="189">
        <v>50</v>
      </c>
      <c r="AA46" s="302"/>
      <c r="AB46" s="99"/>
      <c r="AC46" s="109"/>
      <c r="AD46" s="101"/>
      <c r="AE46" s="51"/>
      <c r="AF46" s="99"/>
      <c r="AG46" s="109"/>
      <c r="AH46" s="101"/>
      <c r="AI46" s="50"/>
      <c r="AJ46" s="50"/>
      <c r="AK46" s="50"/>
      <c r="AL46" s="50"/>
    </row>
    <row r="47" spans="1:38" ht="25.5" customHeight="1" x14ac:dyDescent="0.25">
      <c r="A47" s="26" t="s">
        <v>131</v>
      </c>
      <c r="B47" s="383" t="s">
        <v>265</v>
      </c>
      <c r="C47" s="92"/>
      <c r="D47" s="255"/>
      <c r="E47" s="415">
        <v>7</v>
      </c>
      <c r="F47" s="255"/>
      <c r="G47" s="256"/>
      <c r="H47" s="345">
        <f t="shared" si="20"/>
        <v>64</v>
      </c>
      <c r="I47" s="338">
        <f t="shared" si="21"/>
        <v>10</v>
      </c>
      <c r="J47" s="119">
        <f t="shared" si="22"/>
        <v>54</v>
      </c>
      <c r="K47" s="446">
        <f t="shared" si="23"/>
        <v>12</v>
      </c>
      <c r="L47" s="262">
        <f t="shared" si="24"/>
        <v>42</v>
      </c>
      <c r="M47" s="264">
        <v>12</v>
      </c>
      <c r="N47" s="28"/>
      <c r="O47" s="257"/>
      <c r="P47" s="256"/>
      <c r="Q47" s="25"/>
      <c r="R47" s="255"/>
      <c r="S47" s="28"/>
      <c r="T47" s="314"/>
      <c r="U47" s="314"/>
      <c r="V47" s="314"/>
      <c r="W47" s="25"/>
      <c r="X47" s="294"/>
      <c r="Y47" s="184"/>
      <c r="Z47" s="185"/>
      <c r="AA47" s="297"/>
      <c r="AB47" s="99"/>
      <c r="AC47" s="109"/>
      <c r="AD47" s="101"/>
      <c r="AE47" s="51">
        <v>10</v>
      </c>
      <c r="AF47" s="99">
        <v>54</v>
      </c>
      <c r="AG47" s="109"/>
      <c r="AH47" s="101"/>
      <c r="AI47" s="50"/>
      <c r="AJ47" s="50"/>
      <c r="AK47" s="50"/>
      <c r="AL47" s="50"/>
    </row>
    <row r="48" spans="1:38" s="42" customFormat="1" ht="54.75" customHeight="1" x14ac:dyDescent="0.2">
      <c r="A48" s="26" t="s">
        <v>245</v>
      </c>
      <c r="B48" s="383" t="s">
        <v>305</v>
      </c>
      <c r="C48" s="92"/>
      <c r="D48" s="255"/>
      <c r="E48" s="415">
        <v>7</v>
      </c>
      <c r="F48" s="255"/>
      <c r="G48" s="256"/>
      <c r="H48" s="345">
        <f t="shared" si="20"/>
        <v>36</v>
      </c>
      <c r="I48" s="338">
        <f t="shared" si="21"/>
        <v>4</v>
      </c>
      <c r="J48" s="119">
        <f t="shared" si="22"/>
        <v>32</v>
      </c>
      <c r="K48" s="446">
        <f t="shared" si="23"/>
        <v>16</v>
      </c>
      <c r="L48" s="262">
        <f t="shared" si="24"/>
        <v>16</v>
      </c>
      <c r="M48" s="263">
        <v>16</v>
      </c>
      <c r="N48" s="28"/>
      <c r="O48" s="257"/>
      <c r="P48" s="256"/>
      <c r="Q48" s="25"/>
      <c r="R48" s="255"/>
      <c r="S48" s="28"/>
      <c r="T48" s="314"/>
      <c r="U48" s="314"/>
      <c r="V48" s="314"/>
      <c r="W48" s="25"/>
      <c r="X48" s="99"/>
      <c r="Y48" s="109"/>
      <c r="Z48" s="101"/>
      <c r="AA48" s="51"/>
      <c r="AB48" s="99"/>
      <c r="AC48" s="109"/>
      <c r="AD48" s="101"/>
      <c r="AE48" s="51">
        <v>4</v>
      </c>
      <c r="AF48" s="294">
        <v>32</v>
      </c>
      <c r="AG48" s="184"/>
      <c r="AH48" s="101"/>
      <c r="AI48" s="50"/>
      <c r="AJ48" s="50"/>
      <c r="AK48" s="50"/>
      <c r="AL48" s="50"/>
    </row>
    <row r="49" spans="1:38" ht="34.5" customHeight="1" x14ac:dyDescent="0.2">
      <c r="A49" s="26" t="s">
        <v>246</v>
      </c>
      <c r="B49" s="383" t="s">
        <v>132</v>
      </c>
      <c r="C49" s="92"/>
      <c r="D49" s="255"/>
      <c r="E49" s="415">
        <v>7</v>
      </c>
      <c r="F49" s="255"/>
      <c r="G49" s="256">
        <v>6</v>
      </c>
      <c r="H49" s="345">
        <f t="shared" si="20"/>
        <v>68</v>
      </c>
      <c r="I49" s="338">
        <f t="shared" si="21"/>
        <v>12</v>
      </c>
      <c r="J49" s="119">
        <f t="shared" si="22"/>
        <v>56</v>
      </c>
      <c r="K49" s="446">
        <f t="shared" si="23"/>
        <v>22</v>
      </c>
      <c r="L49" s="262">
        <f t="shared" si="24"/>
        <v>34</v>
      </c>
      <c r="M49" s="263">
        <v>22</v>
      </c>
      <c r="N49" s="28"/>
      <c r="O49" s="257"/>
      <c r="P49" s="256"/>
      <c r="Q49" s="25"/>
      <c r="R49" s="255"/>
      <c r="S49" s="28"/>
      <c r="T49" s="314"/>
      <c r="U49" s="314"/>
      <c r="V49" s="314"/>
      <c r="W49" s="25"/>
      <c r="X49" s="99"/>
      <c r="Y49" s="109"/>
      <c r="Z49" s="101"/>
      <c r="AA49" s="51"/>
      <c r="AB49" s="99"/>
      <c r="AC49" s="109">
        <v>6</v>
      </c>
      <c r="AD49" s="101">
        <v>28</v>
      </c>
      <c r="AE49" s="51">
        <v>6</v>
      </c>
      <c r="AF49" s="99">
        <v>28</v>
      </c>
      <c r="AG49" s="109"/>
      <c r="AH49" s="101"/>
      <c r="AI49" s="50"/>
      <c r="AJ49" s="50"/>
      <c r="AK49" s="50"/>
      <c r="AL49" s="50"/>
    </row>
    <row r="50" spans="1:38" ht="27" customHeight="1" x14ac:dyDescent="0.2">
      <c r="A50" s="390" t="s">
        <v>297</v>
      </c>
      <c r="B50" s="385" t="s">
        <v>301</v>
      </c>
      <c r="C50" s="92"/>
      <c r="D50" s="255"/>
      <c r="E50" s="235">
        <v>3</v>
      </c>
      <c r="F50" s="255"/>
      <c r="G50" s="256"/>
      <c r="H50" s="345">
        <f t="shared" si="20"/>
        <v>36</v>
      </c>
      <c r="I50" s="338">
        <f t="shared" si="21"/>
        <v>4</v>
      </c>
      <c r="J50" s="119">
        <f t="shared" si="22"/>
        <v>32</v>
      </c>
      <c r="K50" s="446">
        <f t="shared" si="23"/>
        <v>7</v>
      </c>
      <c r="L50" s="262">
        <f t="shared" si="24"/>
        <v>25</v>
      </c>
      <c r="M50" s="263">
        <v>7</v>
      </c>
      <c r="N50" s="28"/>
      <c r="O50" s="257"/>
      <c r="P50" s="256"/>
      <c r="Q50" s="391"/>
      <c r="R50" s="28"/>
      <c r="S50" s="28"/>
      <c r="T50" s="314"/>
      <c r="U50" s="314"/>
      <c r="V50" s="314"/>
      <c r="W50" s="25">
        <v>4</v>
      </c>
      <c r="X50" s="99">
        <v>32</v>
      </c>
      <c r="Y50" s="109"/>
      <c r="Z50" s="101"/>
      <c r="AA50" s="51"/>
      <c r="AB50" s="99"/>
      <c r="AC50" s="109"/>
      <c r="AD50" s="101"/>
      <c r="AE50" s="51"/>
      <c r="AF50" s="99"/>
      <c r="AG50" s="109"/>
      <c r="AH50" s="101"/>
      <c r="AI50" s="50"/>
      <c r="AJ50" s="50"/>
      <c r="AK50" s="50"/>
      <c r="AL50" s="50"/>
    </row>
    <row r="51" spans="1:38" ht="27" customHeight="1" thickBot="1" x14ac:dyDescent="0.25">
      <c r="A51" s="367" t="s">
        <v>306</v>
      </c>
      <c r="B51" s="571" t="s">
        <v>307</v>
      </c>
      <c r="C51" s="392"/>
      <c r="D51" s="182"/>
      <c r="E51" s="402">
        <v>4</v>
      </c>
      <c r="F51" s="182"/>
      <c r="G51" s="183"/>
      <c r="H51" s="345">
        <f t="shared" si="20"/>
        <v>64</v>
      </c>
      <c r="I51" s="338">
        <f t="shared" si="21"/>
        <v>4</v>
      </c>
      <c r="J51" s="119">
        <f t="shared" si="22"/>
        <v>60</v>
      </c>
      <c r="K51" s="446">
        <f t="shared" si="23"/>
        <v>18</v>
      </c>
      <c r="L51" s="262">
        <f t="shared" si="24"/>
        <v>42</v>
      </c>
      <c r="M51" s="368">
        <v>18</v>
      </c>
      <c r="N51" s="369"/>
      <c r="O51" s="180"/>
      <c r="P51" s="183"/>
      <c r="Q51" s="370"/>
      <c r="R51" s="369"/>
      <c r="S51" s="369"/>
      <c r="T51" s="371"/>
      <c r="U51" s="371"/>
      <c r="V51" s="371"/>
      <c r="W51" s="372"/>
      <c r="X51" s="373"/>
      <c r="Y51" s="374">
        <v>4</v>
      </c>
      <c r="Z51" s="375">
        <v>60</v>
      </c>
      <c r="AA51" s="376"/>
      <c r="AB51" s="373"/>
      <c r="AC51" s="374"/>
      <c r="AD51" s="375"/>
      <c r="AE51" s="376"/>
      <c r="AF51" s="373"/>
      <c r="AG51" s="374"/>
      <c r="AH51" s="375"/>
      <c r="AI51" s="50"/>
      <c r="AJ51" s="50"/>
      <c r="AK51" s="50"/>
      <c r="AL51" s="50"/>
    </row>
    <row r="52" spans="1:38" s="50" customFormat="1" ht="16.5" thickBot="1" x14ac:dyDescent="0.25">
      <c r="A52" s="65" t="s">
        <v>68</v>
      </c>
      <c r="B52" s="148" t="s">
        <v>16</v>
      </c>
      <c r="C52" s="106">
        <v>7</v>
      </c>
      <c r="D52" s="68"/>
      <c r="E52" s="66">
        <v>13</v>
      </c>
      <c r="F52" s="66">
        <v>2</v>
      </c>
      <c r="G52" s="80">
        <v>12</v>
      </c>
      <c r="H52" s="188">
        <f>H54+H61+H67+H71+H80</f>
        <v>2462</v>
      </c>
      <c r="I52" s="283">
        <f t="shared" ref="I52:AG52" si="25">I54+I61+I67+I71+I80</f>
        <v>216</v>
      </c>
      <c r="J52" s="68">
        <f t="shared" si="25"/>
        <v>1130</v>
      </c>
      <c r="K52" s="444">
        <f>K53+K80</f>
        <v>1526</v>
      </c>
      <c r="L52" s="68">
        <f t="shared" si="25"/>
        <v>588</v>
      </c>
      <c r="M52" s="68">
        <f t="shared" si="25"/>
        <v>482</v>
      </c>
      <c r="N52" s="114">
        <f t="shared" si="25"/>
        <v>60</v>
      </c>
      <c r="O52" s="187">
        <f t="shared" si="25"/>
        <v>504</v>
      </c>
      <c r="P52" s="115">
        <f>P54+P61+P67+P71+P80</f>
        <v>540</v>
      </c>
      <c r="Q52" s="114">
        <f t="shared" si="25"/>
        <v>16</v>
      </c>
      <c r="R52" s="114">
        <f t="shared" si="25"/>
        <v>14</v>
      </c>
      <c r="S52" s="114">
        <f t="shared" si="25"/>
        <v>42</v>
      </c>
      <c r="T52" s="188">
        <f t="shared" si="25"/>
        <v>0</v>
      </c>
      <c r="U52" s="188">
        <f t="shared" si="25"/>
        <v>0</v>
      </c>
      <c r="V52" s="188">
        <f t="shared" si="25"/>
        <v>0</v>
      </c>
      <c r="W52" s="283">
        <f t="shared" si="25"/>
        <v>0</v>
      </c>
      <c r="X52" s="114">
        <f t="shared" si="25"/>
        <v>0</v>
      </c>
      <c r="Y52" s="187">
        <f t="shared" si="25"/>
        <v>24</v>
      </c>
      <c r="Z52" s="115">
        <f t="shared" si="25"/>
        <v>322</v>
      </c>
      <c r="AA52" s="283">
        <f t="shared" si="25"/>
        <v>48</v>
      </c>
      <c r="AB52" s="114">
        <f t="shared" si="25"/>
        <v>248</v>
      </c>
      <c r="AC52" s="187">
        <f t="shared" si="25"/>
        <v>66</v>
      </c>
      <c r="AD52" s="115">
        <f t="shared" si="25"/>
        <v>668</v>
      </c>
      <c r="AE52" s="283">
        <f t="shared" si="25"/>
        <v>42</v>
      </c>
      <c r="AF52" s="114">
        <f t="shared" si="25"/>
        <v>388</v>
      </c>
      <c r="AG52" s="187">
        <f t="shared" si="25"/>
        <v>36</v>
      </c>
      <c r="AH52" s="115">
        <f>AH54+AH61+AH67+AH71+AH80</f>
        <v>548</v>
      </c>
    </row>
    <row r="53" spans="1:38" s="50" customFormat="1" ht="16.5" thickBot="1" x14ac:dyDescent="0.25">
      <c r="A53" s="43" t="s">
        <v>69</v>
      </c>
      <c r="B53" s="142" t="s">
        <v>11</v>
      </c>
      <c r="C53" s="145">
        <v>7</v>
      </c>
      <c r="D53" s="74"/>
      <c r="E53" s="75">
        <v>12</v>
      </c>
      <c r="F53" s="44">
        <v>2</v>
      </c>
      <c r="G53" s="111">
        <v>12</v>
      </c>
      <c r="H53" s="316">
        <f t="shared" ref="H53:S53" si="26">H54+H61+H67+H71</f>
        <v>2318</v>
      </c>
      <c r="I53" s="284">
        <f t="shared" si="26"/>
        <v>216</v>
      </c>
      <c r="J53" s="74">
        <f>J54+J61+J67+J71</f>
        <v>1130</v>
      </c>
      <c r="K53" s="448">
        <f>K54+K61+K67+K71</f>
        <v>1382</v>
      </c>
      <c r="L53" s="74">
        <f t="shared" si="26"/>
        <v>588</v>
      </c>
      <c r="M53" s="74">
        <f t="shared" si="26"/>
        <v>482</v>
      </c>
      <c r="N53" s="76">
        <f t="shared" si="26"/>
        <v>60</v>
      </c>
      <c r="O53" s="291">
        <f t="shared" si="26"/>
        <v>504</v>
      </c>
      <c r="P53" s="292">
        <f t="shared" si="26"/>
        <v>396</v>
      </c>
      <c r="Q53" s="76">
        <f t="shared" si="26"/>
        <v>16</v>
      </c>
      <c r="R53" s="76">
        <f t="shared" si="26"/>
        <v>14</v>
      </c>
      <c r="S53" s="76">
        <f t="shared" si="26"/>
        <v>42</v>
      </c>
      <c r="T53" s="316">
        <f t="shared" ref="T53:V53" si="27">T54+T61+T67+T71</f>
        <v>0</v>
      </c>
      <c r="U53" s="316">
        <f t="shared" si="27"/>
        <v>0</v>
      </c>
      <c r="V53" s="316">
        <f t="shared" si="27"/>
        <v>0</v>
      </c>
      <c r="W53" s="284">
        <f t="shared" ref="W53" si="28">W54+W61+W67+W71</f>
        <v>0</v>
      </c>
      <c r="X53" s="76">
        <f t="shared" ref="X53:AH53" si="29">X54+X61+X67+X71</f>
        <v>0</v>
      </c>
      <c r="Y53" s="291">
        <f t="shared" si="29"/>
        <v>24</v>
      </c>
      <c r="Z53" s="292">
        <f t="shared" si="29"/>
        <v>322</v>
      </c>
      <c r="AA53" s="284">
        <f t="shared" si="29"/>
        <v>48</v>
      </c>
      <c r="AB53" s="76">
        <f t="shared" si="29"/>
        <v>248</v>
      </c>
      <c r="AC53" s="291">
        <f t="shared" si="29"/>
        <v>66</v>
      </c>
      <c r="AD53" s="292">
        <f t="shared" si="29"/>
        <v>668</v>
      </c>
      <c r="AE53" s="284">
        <f t="shared" si="29"/>
        <v>42</v>
      </c>
      <c r="AF53" s="76">
        <f t="shared" si="29"/>
        <v>388</v>
      </c>
      <c r="AG53" s="291">
        <f t="shared" si="29"/>
        <v>36</v>
      </c>
      <c r="AH53" s="292">
        <f t="shared" si="29"/>
        <v>404</v>
      </c>
      <c r="AK53" s="50">
        <f>U53+V53+X53+Z53+AB53+AD53+AF53+AH53+S53+Q53+R53+W53+Y53+AA53+AC53+AE53+AG53</f>
        <v>2318</v>
      </c>
    </row>
    <row r="54" spans="1:38" s="41" customFormat="1" ht="50.45" customHeight="1" thickBot="1" x14ac:dyDescent="0.25">
      <c r="A54" s="564" t="s">
        <v>99</v>
      </c>
      <c r="B54" s="558" t="s">
        <v>293</v>
      </c>
      <c r="C54" s="151">
        <v>2</v>
      </c>
      <c r="D54" s="68"/>
      <c r="E54" s="77">
        <v>3</v>
      </c>
      <c r="F54" s="66"/>
      <c r="G54" s="80">
        <v>3</v>
      </c>
      <c r="H54" s="112">
        <f>H55+H56+H57+H58+H59+H60</f>
        <v>802</v>
      </c>
      <c r="I54" s="72">
        <f>I55+I56+I57+I58+I59+I60</f>
        <v>82</v>
      </c>
      <c r="J54" s="66">
        <f>J55+J56+J57+J58+J59+J60</f>
        <v>414</v>
      </c>
      <c r="K54" s="447">
        <f>K55+K56+K57+K58+K59</f>
        <v>490</v>
      </c>
      <c r="L54" s="66">
        <f>L55+L56+L57+L58+L59+L60</f>
        <v>212</v>
      </c>
      <c r="M54" s="66">
        <f>M55+M56+M57+M58+M59+M60</f>
        <v>202</v>
      </c>
      <c r="N54" s="73">
        <f t="shared" ref="N54" si="30">N55+N56+N57+N58+N59+N60</f>
        <v>0</v>
      </c>
      <c r="O54" s="106">
        <f>O55+O56+O57+O58+O59+O60</f>
        <v>180</v>
      </c>
      <c r="P54" s="80">
        <f>P55+P56+P57+P58+P59+P60</f>
        <v>108</v>
      </c>
      <c r="Q54" s="73">
        <f>Q55+Q56+Q57+Q58+Q59+Q60</f>
        <v>2</v>
      </c>
      <c r="R54" s="73">
        <f>R55+R56+R57+R58+R59+R60</f>
        <v>4</v>
      </c>
      <c r="S54" s="73">
        <f>S55+S56+S57+S58+S59+S60</f>
        <v>12</v>
      </c>
      <c r="T54" s="112">
        <f t="shared" ref="T54:V54" si="31">T55+T56+T57+T58+T59+T60</f>
        <v>0</v>
      </c>
      <c r="U54" s="112">
        <f t="shared" si="31"/>
        <v>0</v>
      </c>
      <c r="V54" s="112">
        <f t="shared" si="31"/>
        <v>0</v>
      </c>
      <c r="W54" s="72">
        <f t="shared" ref="W54:AH54" si="32">W55+W56+W57+W58+W59+W60</f>
        <v>0</v>
      </c>
      <c r="X54" s="73">
        <f t="shared" ref="X54:AD54" si="33">X55+X56+X57+X58+X59+X60</f>
        <v>0</v>
      </c>
      <c r="Y54" s="106">
        <f t="shared" si="33"/>
        <v>16</v>
      </c>
      <c r="Z54" s="80">
        <f t="shared" si="33"/>
        <v>186</v>
      </c>
      <c r="AA54" s="72">
        <f t="shared" si="33"/>
        <v>32</v>
      </c>
      <c r="AB54" s="73">
        <f t="shared" si="33"/>
        <v>154</v>
      </c>
      <c r="AC54" s="106">
        <f t="shared" si="33"/>
        <v>34</v>
      </c>
      <c r="AD54" s="80">
        <f t="shared" si="33"/>
        <v>362</v>
      </c>
      <c r="AE54" s="72">
        <f t="shared" si="32"/>
        <v>0</v>
      </c>
      <c r="AF54" s="73">
        <f t="shared" si="32"/>
        <v>0</v>
      </c>
      <c r="AG54" s="106">
        <f t="shared" si="32"/>
        <v>0</v>
      </c>
      <c r="AH54" s="80">
        <f t="shared" si="32"/>
        <v>0</v>
      </c>
      <c r="AI54" s="50"/>
      <c r="AJ54" s="50"/>
      <c r="AK54" s="50">
        <f>U54+V54+X54+Z54+AB54+AD54+AF54+AH54+S54+Q54+R54+W54+Y54+AA54+AC54+AE54+AG54</f>
        <v>802</v>
      </c>
      <c r="AL54" s="50"/>
    </row>
    <row r="55" spans="1:38" ht="31.5" x14ac:dyDescent="0.2">
      <c r="A55" s="38" t="s">
        <v>100</v>
      </c>
      <c r="B55" s="143" t="s">
        <v>247</v>
      </c>
      <c r="C55" s="410">
        <v>6</v>
      </c>
      <c r="D55" s="49"/>
      <c r="E55" s="39"/>
      <c r="F55" s="23"/>
      <c r="G55" s="95">
        <v>4.5</v>
      </c>
      <c r="H55" s="344">
        <f>I55+J55+S55+Q55+R55</f>
        <v>275</v>
      </c>
      <c r="I55" s="301">
        <f>W55+Y55+AA55+AC55+AE55+AG55</f>
        <v>46</v>
      </c>
      <c r="J55" s="117">
        <f t="shared" ref="J55:J57" si="34">X55+Z55+AB55+AD55+AF55+AH55</f>
        <v>220</v>
      </c>
      <c r="K55" s="445">
        <f>M55</f>
        <v>170</v>
      </c>
      <c r="L55" s="149">
        <f>J55-M55</f>
        <v>50</v>
      </c>
      <c r="M55" s="24">
        <v>170</v>
      </c>
      <c r="N55" s="32"/>
      <c r="O55" s="105"/>
      <c r="P55" s="107"/>
      <c r="Q55" s="434">
        <v>1</v>
      </c>
      <c r="R55" s="435">
        <v>2</v>
      </c>
      <c r="S55" s="436">
        <v>6</v>
      </c>
      <c r="T55" s="313"/>
      <c r="U55" s="311"/>
      <c r="V55" s="311"/>
      <c r="W55" s="288"/>
      <c r="X55" s="52"/>
      <c r="Y55" s="86">
        <v>16</v>
      </c>
      <c r="Z55" s="95">
        <v>78</v>
      </c>
      <c r="AA55" s="45">
        <v>18</v>
      </c>
      <c r="AB55" s="52">
        <v>80</v>
      </c>
      <c r="AC55" s="86">
        <v>12</v>
      </c>
      <c r="AD55" s="95">
        <v>62</v>
      </c>
      <c r="AE55" s="45"/>
      <c r="AF55" s="52"/>
      <c r="AG55" s="86"/>
      <c r="AH55" s="103"/>
      <c r="AI55" s="50"/>
      <c r="AJ55" s="50"/>
      <c r="AK55" s="50"/>
      <c r="AL55" s="50"/>
    </row>
    <row r="56" spans="1:38" ht="47.25" x14ac:dyDescent="0.2">
      <c r="A56" s="386" t="s">
        <v>101</v>
      </c>
      <c r="B56" s="387" t="s">
        <v>248</v>
      </c>
      <c r="C56" s="381"/>
      <c r="D56" s="46"/>
      <c r="E56" s="685" t="s">
        <v>302</v>
      </c>
      <c r="F56" s="3"/>
      <c r="G56" s="98"/>
      <c r="H56" s="345">
        <f>I56+J56+Q56+R56+S56</f>
        <v>76</v>
      </c>
      <c r="I56" s="338">
        <f>W56+Y56+AA56+AC56+AE56+AG56</f>
        <v>12</v>
      </c>
      <c r="J56" s="119">
        <f t="shared" si="34"/>
        <v>64</v>
      </c>
      <c r="K56" s="446">
        <f>M56+O56+P56</f>
        <v>16</v>
      </c>
      <c r="L56" s="262">
        <f>J56-M56</f>
        <v>48</v>
      </c>
      <c r="M56" s="525">
        <v>16</v>
      </c>
      <c r="N56" s="28"/>
      <c r="O56" s="257"/>
      <c r="P56" s="256"/>
      <c r="Q56" s="25"/>
      <c r="R56" s="255"/>
      <c r="S56" s="28"/>
      <c r="T56" s="314"/>
      <c r="U56" s="312"/>
      <c r="V56" s="312"/>
      <c r="W56" s="30"/>
      <c r="X56" s="28"/>
      <c r="Y56" s="257"/>
      <c r="Z56" s="256"/>
      <c r="AA56" s="25"/>
      <c r="AB56" s="28"/>
      <c r="AC56" s="257">
        <v>12</v>
      </c>
      <c r="AD56" s="256">
        <v>64</v>
      </c>
      <c r="AE56" s="25"/>
      <c r="AF56" s="28"/>
      <c r="AG56" s="257"/>
      <c r="AH56" s="88"/>
      <c r="AI56" s="50"/>
      <c r="AJ56" s="50"/>
      <c r="AK56" s="50"/>
      <c r="AL56" s="50"/>
    </row>
    <row r="57" spans="1:38" ht="31.5" x14ac:dyDescent="0.2">
      <c r="A57" s="386" t="s">
        <v>249</v>
      </c>
      <c r="B57" s="387" t="s">
        <v>250</v>
      </c>
      <c r="C57" s="381"/>
      <c r="D57" s="46"/>
      <c r="E57" s="686"/>
      <c r="F57" s="3"/>
      <c r="G57" s="256">
        <v>5</v>
      </c>
      <c r="H57" s="345">
        <f>I57+J57+Q57+R57+S57</f>
        <v>154</v>
      </c>
      <c r="I57" s="338">
        <f>W57+Y57+AA57+AC57+AE57+AG57</f>
        <v>24</v>
      </c>
      <c r="J57" s="119">
        <f t="shared" si="34"/>
        <v>130</v>
      </c>
      <c r="K57" s="446">
        <f t="shared" ref="K57:K59" si="35">M57+O57+P57</f>
        <v>16</v>
      </c>
      <c r="L57" s="262">
        <f>J57-M57</f>
        <v>114</v>
      </c>
      <c r="M57" s="525">
        <v>16</v>
      </c>
      <c r="N57" s="28"/>
      <c r="O57" s="257"/>
      <c r="P57" s="256"/>
      <c r="Q57" s="25"/>
      <c r="R57" s="255"/>
      <c r="S57" s="28"/>
      <c r="T57" s="314"/>
      <c r="U57" s="312"/>
      <c r="V57" s="312"/>
      <c r="W57" s="30"/>
      <c r="X57" s="28"/>
      <c r="Y57" s="257"/>
      <c r="Z57" s="256"/>
      <c r="AA57" s="25">
        <v>14</v>
      </c>
      <c r="AB57" s="28">
        <v>74</v>
      </c>
      <c r="AC57" s="257">
        <v>10</v>
      </c>
      <c r="AD57" s="256">
        <v>56</v>
      </c>
      <c r="AE57" s="25"/>
      <c r="AF57" s="28"/>
      <c r="AG57" s="257"/>
      <c r="AH57" s="88"/>
      <c r="AI57" s="50"/>
      <c r="AJ57" s="50"/>
      <c r="AK57" s="50"/>
      <c r="AL57" s="50"/>
    </row>
    <row r="58" spans="1:38" ht="15.75" x14ac:dyDescent="0.2">
      <c r="A58" s="29" t="s">
        <v>102</v>
      </c>
      <c r="B58" s="140" t="s">
        <v>103</v>
      </c>
      <c r="C58" s="381"/>
      <c r="D58" s="46"/>
      <c r="E58" s="411">
        <v>6</v>
      </c>
      <c r="F58" s="3"/>
      <c r="G58" s="98"/>
      <c r="H58" s="314">
        <f>O58</f>
        <v>180</v>
      </c>
      <c r="I58" s="565"/>
      <c r="J58" s="255"/>
      <c r="K58" s="446">
        <f t="shared" si="35"/>
        <v>180</v>
      </c>
      <c r="L58" s="255"/>
      <c r="M58" s="255"/>
      <c r="N58" s="28"/>
      <c r="O58" s="257">
        <f>X58+Z58+AB58+AD58+AF58+AH58</f>
        <v>180</v>
      </c>
      <c r="P58" s="256"/>
      <c r="Q58" s="25"/>
      <c r="R58" s="255"/>
      <c r="S58" s="28"/>
      <c r="T58" s="314"/>
      <c r="U58" s="312"/>
      <c r="V58" s="312"/>
      <c r="W58" s="30"/>
      <c r="X58" s="28"/>
      <c r="Y58" s="257"/>
      <c r="Z58" s="256">
        <v>108</v>
      </c>
      <c r="AA58" s="25"/>
      <c r="AB58" s="28"/>
      <c r="AC58" s="257"/>
      <c r="AD58" s="256">
        <v>72</v>
      </c>
      <c r="AE58" s="25"/>
      <c r="AF58" s="28"/>
      <c r="AG58" s="257"/>
      <c r="AH58" s="88"/>
      <c r="AI58" s="50"/>
      <c r="AJ58" s="50"/>
      <c r="AK58" s="50"/>
      <c r="AL58" s="50"/>
    </row>
    <row r="59" spans="1:38" ht="15.75" x14ac:dyDescent="0.2">
      <c r="A59" s="34" t="s">
        <v>104</v>
      </c>
      <c r="B59" s="144" t="s">
        <v>105</v>
      </c>
      <c r="C59" s="152"/>
      <c r="D59" s="78"/>
      <c r="E59" s="539" t="s">
        <v>308</v>
      </c>
      <c r="F59" s="37"/>
      <c r="G59" s="96"/>
      <c r="H59" s="314">
        <f>P59</f>
        <v>108</v>
      </c>
      <c r="I59" s="565"/>
      <c r="J59" s="255"/>
      <c r="K59" s="446">
        <f t="shared" si="35"/>
        <v>108</v>
      </c>
      <c r="L59" s="255"/>
      <c r="M59" s="255"/>
      <c r="N59" s="28"/>
      <c r="O59" s="257"/>
      <c r="P59" s="256">
        <f>X59+Z59+AB59+AD59+AF59+AH59</f>
        <v>108</v>
      </c>
      <c r="Q59" s="25"/>
      <c r="R59" s="255"/>
      <c r="S59" s="28"/>
      <c r="T59" s="314"/>
      <c r="U59" s="312"/>
      <c r="V59" s="312"/>
      <c r="W59" s="30"/>
      <c r="X59" s="28"/>
      <c r="Y59" s="257"/>
      <c r="Z59" s="256"/>
      <c r="AA59" s="25"/>
      <c r="AB59" s="31"/>
      <c r="AC59" s="92"/>
      <c r="AD59" s="256">
        <v>108</v>
      </c>
      <c r="AE59" s="30"/>
      <c r="AF59" s="31"/>
      <c r="AG59" s="92"/>
      <c r="AH59" s="93"/>
      <c r="AI59" s="50"/>
      <c r="AJ59" s="50"/>
      <c r="AK59" s="50"/>
      <c r="AL59" s="50"/>
    </row>
    <row r="60" spans="1:38" ht="16.5" thickBot="1" x14ac:dyDescent="0.25">
      <c r="A60" s="34" t="s">
        <v>288</v>
      </c>
      <c r="B60" s="144" t="s">
        <v>269</v>
      </c>
      <c r="C60" s="409">
        <v>6</v>
      </c>
      <c r="D60" s="78"/>
      <c r="E60" s="35"/>
      <c r="F60" s="37"/>
      <c r="G60" s="96"/>
      <c r="H60" s="346">
        <f>I60+J60+S60+Q60+R60</f>
        <v>9</v>
      </c>
      <c r="I60" s="566"/>
      <c r="J60" s="535"/>
      <c r="K60" s="450"/>
      <c r="L60" s="535"/>
      <c r="M60" s="535"/>
      <c r="N60" s="537"/>
      <c r="O60" s="534"/>
      <c r="P60" s="97"/>
      <c r="Q60" s="431">
        <v>1</v>
      </c>
      <c r="R60" s="432">
        <v>2</v>
      </c>
      <c r="S60" s="433">
        <v>6</v>
      </c>
      <c r="T60" s="315"/>
      <c r="U60" s="317"/>
      <c r="V60" s="317"/>
      <c r="W60" s="40"/>
      <c r="X60" s="537"/>
      <c r="Y60" s="534"/>
      <c r="Z60" s="97"/>
      <c r="AA60" s="538"/>
      <c r="AB60" s="36"/>
      <c r="AC60" s="89"/>
      <c r="AD60" s="96"/>
      <c r="AE60" s="40"/>
      <c r="AF60" s="36"/>
      <c r="AG60" s="89"/>
      <c r="AH60" s="90"/>
      <c r="AI60" s="50"/>
      <c r="AJ60" s="50"/>
      <c r="AK60" s="50"/>
      <c r="AL60" s="50"/>
    </row>
    <row r="61" spans="1:38" s="41" customFormat="1" ht="80.45" customHeight="1" thickBot="1" x14ac:dyDescent="0.25">
      <c r="A61" s="557" t="s">
        <v>106</v>
      </c>
      <c r="B61" s="558" t="s">
        <v>295</v>
      </c>
      <c r="C61" s="151">
        <v>2</v>
      </c>
      <c r="D61" s="68"/>
      <c r="E61" s="77">
        <v>3</v>
      </c>
      <c r="F61" s="66">
        <v>1</v>
      </c>
      <c r="G61" s="80">
        <v>4</v>
      </c>
      <c r="H61" s="112">
        <f t="shared" ref="H61:S61" si="36">H62+H63+H64+H65+H66</f>
        <v>792</v>
      </c>
      <c r="I61" s="72">
        <f t="shared" si="36"/>
        <v>74</v>
      </c>
      <c r="J61" s="66">
        <f t="shared" si="36"/>
        <v>370</v>
      </c>
      <c r="K61" s="447">
        <f>K62+K63+K64+K65</f>
        <v>473</v>
      </c>
      <c r="L61" s="66">
        <f t="shared" si="36"/>
        <v>181</v>
      </c>
      <c r="M61" s="66">
        <f t="shared" si="36"/>
        <v>149</v>
      </c>
      <c r="N61" s="73">
        <f t="shared" si="36"/>
        <v>40</v>
      </c>
      <c r="O61" s="106">
        <f t="shared" si="36"/>
        <v>180</v>
      </c>
      <c r="P61" s="80">
        <f t="shared" si="36"/>
        <v>144</v>
      </c>
      <c r="Q61" s="72">
        <f t="shared" si="36"/>
        <v>8</v>
      </c>
      <c r="R61" s="66">
        <f t="shared" si="36"/>
        <v>4</v>
      </c>
      <c r="S61" s="73">
        <f t="shared" si="36"/>
        <v>12</v>
      </c>
      <c r="T61" s="112">
        <f t="shared" ref="T61:V61" si="37">T62+T63+T64+T65+T66</f>
        <v>0</v>
      </c>
      <c r="U61" s="112">
        <f t="shared" si="37"/>
        <v>0</v>
      </c>
      <c r="V61" s="112">
        <f t="shared" si="37"/>
        <v>0</v>
      </c>
      <c r="W61" s="72">
        <f t="shared" ref="W61:AB61" si="38">W62+W63+W64+W65+W66</f>
        <v>0</v>
      </c>
      <c r="X61" s="73">
        <f>X62+X63+X64+X65+X66</f>
        <v>0</v>
      </c>
      <c r="Y61" s="106">
        <f t="shared" si="38"/>
        <v>0</v>
      </c>
      <c r="Z61" s="80">
        <f t="shared" si="38"/>
        <v>0</v>
      </c>
      <c r="AA61" s="72">
        <f t="shared" si="38"/>
        <v>0</v>
      </c>
      <c r="AB61" s="73">
        <f t="shared" si="38"/>
        <v>0</v>
      </c>
      <c r="AC61" s="106">
        <f t="shared" ref="AC61:AH61" si="39">AC62+AC63+AC64+AC65+AC66</f>
        <v>28</v>
      </c>
      <c r="AD61" s="80">
        <f t="shared" si="39"/>
        <v>136</v>
      </c>
      <c r="AE61" s="72">
        <f t="shared" si="39"/>
        <v>26</v>
      </c>
      <c r="AF61" s="73">
        <f t="shared" si="39"/>
        <v>308</v>
      </c>
      <c r="AG61" s="106">
        <f t="shared" si="39"/>
        <v>20</v>
      </c>
      <c r="AH61" s="80">
        <f t="shared" si="39"/>
        <v>250</v>
      </c>
      <c r="AI61" s="50"/>
      <c r="AJ61" s="50"/>
      <c r="AK61" s="50"/>
      <c r="AL61" s="50"/>
    </row>
    <row r="62" spans="1:38" ht="47.25" x14ac:dyDescent="0.2">
      <c r="A62" s="38" t="s">
        <v>107</v>
      </c>
      <c r="B62" s="143" t="s">
        <v>294</v>
      </c>
      <c r="C62" s="419">
        <v>8</v>
      </c>
      <c r="D62" s="149"/>
      <c r="E62" s="39"/>
      <c r="F62" s="429">
        <v>8</v>
      </c>
      <c r="G62" s="95">
        <v>6.7</v>
      </c>
      <c r="H62" s="344">
        <f>I62+J62+S62+Q62+R62</f>
        <v>306</v>
      </c>
      <c r="I62" s="301">
        <f>W62+Y62+AA62+AC62+AE62+AG62</f>
        <v>50</v>
      </c>
      <c r="J62" s="191">
        <f>X62+Z62+AB62+AD62+AF62+AH62</f>
        <v>244</v>
      </c>
      <c r="K62" s="445">
        <f>M62</f>
        <v>107</v>
      </c>
      <c r="L62" s="267">
        <f>J62-M62-N62</f>
        <v>97</v>
      </c>
      <c r="M62" s="158">
        <v>107</v>
      </c>
      <c r="N62" s="192">
        <v>40</v>
      </c>
      <c r="O62" s="86"/>
      <c r="P62" s="95"/>
      <c r="Q62" s="428">
        <v>4</v>
      </c>
      <c r="R62" s="429">
        <v>2</v>
      </c>
      <c r="S62" s="430">
        <v>6</v>
      </c>
      <c r="T62" s="313"/>
      <c r="U62" s="311"/>
      <c r="V62" s="311"/>
      <c r="W62" s="288"/>
      <c r="X62" s="52"/>
      <c r="Y62" s="86"/>
      <c r="Z62" s="95"/>
      <c r="AA62" s="45"/>
      <c r="AB62" s="52"/>
      <c r="AC62" s="86">
        <v>20</v>
      </c>
      <c r="AD62" s="95">
        <v>94</v>
      </c>
      <c r="AE62" s="45">
        <v>18</v>
      </c>
      <c r="AF62" s="52">
        <v>86</v>
      </c>
      <c r="AG62" s="86">
        <v>12</v>
      </c>
      <c r="AH62" s="95">
        <v>64</v>
      </c>
      <c r="AI62" s="50"/>
      <c r="AJ62" s="50"/>
      <c r="AK62" s="50"/>
      <c r="AL62" s="50"/>
    </row>
    <row r="63" spans="1:38" ht="15.75" x14ac:dyDescent="0.2">
      <c r="A63" s="386" t="s">
        <v>108</v>
      </c>
      <c r="B63" s="387" t="s">
        <v>251</v>
      </c>
      <c r="C63" s="381"/>
      <c r="D63" s="262"/>
      <c r="E63" s="421">
        <v>8</v>
      </c>
      <c r="F63" s="525"/>
      <c r="G63" s="256">
        <v>6.7</v>
      </c>
      <c r="H63" s="345">
        <f>I63+J63+Q63+R63+S63</f>
        <v>150</v>
      </c>
      <c r="I63" s="338">
        <f>W63+Y63+AA63+AC63+AE63+AG63</f>
        <v>24</v>
      </c>
      <c r="J63" s="193">
        <f>X63+Z63+AB63+AD63+AF63+AH63</f>
        <v>126</v>
      </c>
      <c r="K63" s="445">
        <f>M63</f>
        <v>42</v>
      </c>
      <c r="L63" s="267">
        <f>J63-M63-N63</f>
        <v>84</v>
      </c>
      <c r="M63" s="525">
        <v>42</v>
      </c>
      <c r="N63" s="194"/>
      <c r="O63" s="257"/>
      <c r="P63" s="256"/>
      <c r="Q63" s="25"/>
      <c r="R63" s="255"/>
      <c r="S63" s="28"/>
      <c r="T63" s="314"/>
      <c r="U63" s="312"/>
      <c r="V63" s="312"/>
      <c r="W63" s="30"/>
      <c r="X63" s="28"/>
      <c r="Y63" s="257"/>
      <c r="Z63" s="256"/>
      <c r="AA63" s="25"/>
      <c r="AB63" s="28"/>
      <c r="AC63" s="257">
        <v>8</v>
      </c>
      <c r="AD63" s="256">
        <v>42</v>
      </c>
      <c r="AE63" s="25">
        <v>8</v>
      </c>
      <c r="AF63" s="28">
        <v>42</v>
      </c>
      <c r="AG63" s="257">
        <v>8</v>
      </c>
      <c r="AH63" s="256">
        <v>42</v>
      </c>
      <c r="AI63" s="50"/>
      <c r="AJ63" s="50"/>
      <c r="AK63" s="50"/>
      <c r="AL63" s="50"/>
    </row>
    <row r="64" spans="1:38" ht="15.75" x14ac:dyDescent="0.2">
      <c r="A64" s="29" t="s">
        <v>109</v>
      </c>
      <c r="B64" s="140" t="s">
        <v>103</v>
      </c>
      <c r="C64" s="381"/>
      <c r="D64" s="262"/>
      <c r="E64" s="414">
        <v>7</v>
      </c>
      <c r="F64" s="525"/>
      <c r="G64" s="98"/>
      <c r="H64" s="314">
        <f>O64</f>
        <v>180</v>
      </c>
      <c r="I64" s="565"/>
      <c r="J64" s="525"/>
      <c r="K64" s="449">
        <f>M64+O64+P64</f>
        <v>180</v>
      </c>
      <c r="L64" s="525"/>
      <c r="M64" s="525"/>
      <c r="N64" s="194"/>
      <c r="O64" s="257">
        <f>X64+Z64+AB64+AD64+AF64+AH64</f>
        <v>180</v>
      </c>
      <c r="P64" s="256"/>
      <c r="Q64" s="25"/>
      <c r="R64" s="255"/>
      <c r="S64" s="28"/>
      <c r="T64" s="314"/>
      <c r="U64" s="312"/>
      <c r="V64" s="312"/>
      <c r="W64" s="30"/>
      <c r="X64" s="28"/>
      <c r="Y64" s="257"/>
      <c r="Z64" s="256"/>
      <c r="AA64" s="25"/>
      <c r="AB64" s="28"/>
      <c r="AC64" s="257"/>
      <c r="AD64" s="256"/>
      <c r="AE64" s="25"/>
      <c r="AF64" s="28">
        <v>180</v>
      </c>
      <c r="AG64" s="257"/>
      <c r="AH64" s="88"/>
      <c r="AI64" s="50"/>
      <c r="AJ64" s="50"/>
      <c r="AK64" s="50"/>
      <c r="AL64" s="50"/>
    </row>
    <row r="65" spans="1:38" ht="15.75" x14ac:dyDescent="0.2">
      <c r="A65" s="29" t="s">
        <v>110</v>
      </c>
      <c r="B65" s="140" t="s">
        <v>105</v>
      </c>
      <c r="C65" s="381"/>
      <c r="D65" s="262"/>
      <c r="E65" s="421">
        <v>8</v>
      </c>
      <c r="F65" s="525"/>
      <c r="G65" s="98"/>
      <c r="H65" s="314">
        <f>P65</f>
        <v>144</v>
      </c>
      <c r="I65" s="565"/>
      <c r="J65" s="525"/>
      <c r="K65" s="449">
        <f>M65+O65+P65</f>
        <v>144</v>
      </c>
      <c r="L65" s="525"/>
      <c r="M65" s="525"/>
      <c r="N65" s="194"/>
      <c r="O65" s="257"/>
      <c r="P65" s="256">
        <f>X65+Z65+AB65+AD65+AF65+AH65</f>
        <v>144</v>
      </c>
      <c r="Q65" s="25"/>
      <c r="R65" s="255"/>
      <c r="S65" s="28"/>
      <c r="T65" s="314"/>
      <c r="U65" s="312"/>
      <c r="V65" s="312"/>
      <c r="W65" s="30"/>
      <c r="X65" s="28"/>
      <c r="Y65" s="257"/>
      <c r="Z65" s="256"/>
      <c r="AA65" s="25"/>
      <c r="AB65" s="28"/>
      <c r="AC65" s="257"/>
      <c r="AD65" s="256"/>
      <c r="AE65" s="25"/>
      <c r="AF65" s="28"/>
      <c r="AG65" s="257"/>
      <c r="AH65" s="88">
        <v>144</v>
      </c>
      <c r="AI65" s="50"/>
      <c r="AJ65" s="50"/>
      <c r="AK65" s="50"/>
      <c r="AL65" s="50"/>
    </row>
    <row r="66" spans="1:38" ht="16.5" thickBot="1" x14ac:dyDescent="0.25">
      <c r="A66" s="34" t="s">
        <v>289</v>
      </c>
      <c r="B66" s="144" t="s">
        <v>269</v>
      </c>
      <c r="C66" s="418">
        <v>8</v>
      </c>
      <c r="D66" s="150"/>
      <c r="E66" s="79"/>
      <c r="F66" s="160"/>
      <c r="G66" s="96"/>
      <c r="H66" s="346">
        <f>I66+J66+S66+Q66+R66</f>
        <v>12</v>
      </c>
      <c r="I66" s="566"/>
      <c r="J66" s="160"/>
      <c r="K66" s="450"/>
      <c r="L66" s="160"/>
      <c r="M66" s="160"/>
      <c r="N66" s="190"/>
      <c r="O66" s="534"/>
      <c r="P66" s="97"/>
      <c r="Q66" s="425">
        <v>4</v>
      </c>
      <c r="R66" s="426">
        <v>2</v>
      </c>
      <c r="S66" s="427">
        <v>6</v>
      </c>
      <c r="T66" s="315"/>
      <c r="U66" s="317"/>
      <c r="V66" s="317"/>
      <c r="W66" s="40"/>
      <c r="X66" s="537"/>
      <c r="Y66" s="534"/>
      <c r="Z66" s="97"/>
      <c r="AA66" s="538"/>
      <c r="AB66" s="537"/>
      <c r="AC66" s="534"/>
      <c r="AD66" s="97"/>
      <c r="AE66" s="538"/>
      <c r="AF66" s="537"/>
      <c r="AG66" s="534"/>
      <c r="AH66" s="91"/>
      <c r="AI66" s="50"/>
      <c r="AJ66" s="50"/>
      <c r="AK66" s="50"/>
      <c r="AL66" s="50"/>
    </row>
    <row r="67" spans="1:38" s="41" customFormat="1" ht="48" customHeight="1" thickBot="1" x14ac:dyDescent="0.25">
      <c r="A67" s="567" t="s">
        <v>111</v>
      </c>
      <c r="B67" s="568" t="s">
        <v>252</v>
      </c>
      <c r="C67" s="271">
        <v>1</v>
      </c>
      <c r="D67" s="272"/>
      <c r="E67" s="273">
        <v>2</v>
      </c>
      <c r="F67" s="274">
        <v>1</v>
      </c>
      <c r="G67" s="279">
        <v>1</v>
      </c>
      <c r="H67" s="112">
        <f t="shared" ref="H67:S67" si="40">H68+H69+H70</f>
        <v>278</v>
      </c>
      <c r="I67" s="72">
        <f t="shared" si="40"/>
        <v>32</v>
      </c>
      <c r="J67" s="162">
        <f t="shared" si="40"/>
        <v>162</v>
      </c>
      <c r="K67" s="447">
        <f>K68+K69</f>
        <v>149</v>
      </c>
      <c r="L67" s="162">
        <f t="shared" si="40"/>
        <v>65</v>
      </c>
      <c r="M67" s="162">
        <f t="shared" si="40"/>
        <v>77</v>
      </c>
      <c r="N67" s="329">
        <f t="shared" si="40"/>
        <v>20</v>
      </c>
      <c r="O67" s="106">
        <f t="shared" si="40"/>
        <v>0</v>
      </c>
      <c r="P67" s="80">
        <f t="shared" si="40"/>
        <v>72</v>
      </c>
      <c r="Q67" s="72">
        <f t="shared" si="40"/>
        <v>4</v>
      </c>
      <c r="R67" s="66">
        <f t="shared" si="40"/>
        <v>2</v>
      </c>
      <c r="S67" s="73">
        <f t="shared" si="40"/>
        <v>6</v>
      </c>
      <c r="T67" s="112">
        <f t="shared" ref="T67:V67" si="41">T68+T69+T70</f>
        <v>0</v>
      </c>
      <c r="U67" s="112">
        <f t="shared" si="41"/>
        <v>0</v>
      </c>
      <c r="V67" s="112">
        <f t="shared" si="41"/>
        <v>0</v>
      </c>
      <c r="W67" s="72">
        <f t="shared" ref="W67:AD67" si="42">W68+W69+W70</f>
        <v>0</v>
      </c>
      <c r="X67" s="73">
        <f>X68+X69+X70</f>
        <v>0</v>
      </c>
      <c r="Y67" s="106">
        <f t="shared" si="42"/>
        <v>0</v>
      </c>
      <c r="Z67" s="80">
        <f t="shared" si="42"/>
        <v>0</v>
      </c>
      <c r="AA67" s="72">
        <f t="shared" si="42"/>
        <v>0</v>
      </c>
      <c r="AB67" s="73">
        <f t="shared" si="42"/>
        <v>0</v>
      </c>
      <c r="AC67" s="106">
        <f t="shared" si="42"/>
        <v>0</v>
      </c>
      <c r="AD67" s="80">
        <f t="shared" si="42"/>
        <v>0</v>
      </c>
      <c r="AE67" s="72">
        <f>AE68+AE69+AE70</f>
        <v>16</v>
      </c>
      <c r="AF67" s="73">
        <f>AF68+AF69+AF70</f>
        <v>80</v>
      </c>
      <c r="AG67" s="106">
        <f>AG68+AG69+AG70</f>
        <v>16</v>
      </c>
      <c r="AH67" s="80">
        <f>AH68+AH69+AH70</f>
        <v>154</v>
      </c>
      <c r="AI67" s="50"/>
      <c r="AJ67" s="50"/>
      <c r="AK67" s="50"/>
      <c r="AL67" s="50"/>
    </row>
    <row r="68" spans="1:38" s="50" customFormat="1" ht="30.95" customHeight="1" thickBot="1" x14ac:dyDescent="0.25">
      <c r="A68" s="351" t="s">
        <v>112</v>
      </c>
      <c r="B68" s="352" t="s">
        <v>252</v>
      </c>
      <c r="C68" s="353"/>
      <c r="D68" s="382"/>
      <c r="E68" s="422">
        <v>8</v>
      </c>
      <c r="F68" s="416">
        <v>7</v>
      </c>
      <c r="G68" s="354">
        <v>7</v>
      </c>
      <c r="H68" s="355">
        <f>I68+J68+Q68+R68+S68</f>
        <v>194</v>
      </c>
      <c r="I68" s="356">
        <f>W68+Y68+AA68+AC68+AE68+AG68</f>
        <v>32</v>
      </c>
      <c r="J68" s="357">
        <f>X68+Z68+AB68+AD68+AF68+AH68</f>
        <v>162</v>
      </c>
      <c r="K68" s="451">
        <f>M68+O68+P68</f>
        <v>77</v>
      </c>
      <c r="L68" s="358">
        <f>J68-M68-N68</f>
        <v>65</v>
      </c>
      <c r="M68" s="359">
        <v>77</v>
      </c>
      <c r="N68" s="360">
        <v>20</v>
      </c>
      <c r="O68" s="361"/>
      <c r="P68" s="354"/>
      <c r="Q68" s="362"/>
      <c r="R68" s="363"/>
      <c r="S68" s="364"/>
      <c r="T68" s="365"/>
      <c r="U68" s="125"/>
      <c r="V68" s="125"/>
      <c r="W68" s="366"/>
      <c r="X68" s="364"/>
      <c r="Y68" s="361"/>
      <c r="Z68" s="354"/>
      <c r="AA68" s="362"/>
      <c r="AB68" s="364"/>
      <c r="AC68" s="361"/>
      <c r="AD68" s="354"/>
      <c r="AE68" s="362">
        <v>16</v>
      </c>
      <c r="AF68" s="364">
        <v>80</v>
      </c>
      <c r="AG68" s="361">
        <v>16</v>
      </c>
      <c r="AH68" s="354">
        <v>82</v>
      </c>
    </row>
    <row r="69" spans="1:38" ht="15.75" x14ac:dyDescent="0.2">
      <c r="A69" s="38" t="s">
        <v>113</v>
      </c>
      <c r="B69" s="275" t="s">
        <v>105</v>
      </c>
      <c r="C69" s="380"/>
      <c r="D69" s="149"/>
      <c r="E69" s="423">
        <v>8</v>
      </c>
      <c r="F69" s="24"/>
      <c r="G69" s="107"/>
      <c r="H69" s="313">
        <f>P69</f>
        <v>72</v>
      </c>
      <c r="I69" s="569"/>
      <c r="J69" s="24"/>
      <c r="K69" s="451">
        <f>M69+O69+P69</f>
        <v>72</v>
      </c>
      <c r="L69" s="24"/>
      <c r="M69" s="24"/>
      <c r="N69" s="52"/>
      <c r="O69" s="86"/>
      <c r="P69" s="95">
        <f>X69+Z69+AB69+AD69+AF69+AH69</f>
        <v>72</v>
      </c>
      <c r="Q69" s="45"/>
      <c r="R69" s="24"/>
      <c r="S69" s="52"/>
      <c r="T69" s="313"/>
      <c r="U69" s="311"/>
      <c r="V69" s="311"/>
      <c r="W69" s="288"/>
      <c r="X69" s="52"/>
      <c r="Y69" s="86"/>
      <c r="Z69" s="95"/>
      <c r="AA69" s="45"/>
      <c r="AB69" s="52"/>
      <c r="AC69" s="86"/>
      <c r="AD69" s="95"/>
      <c r="AE69" s="45"/>
      <c r="AF69" s="52"/>
      <c r="AG69" s="86"/>
      <c r="AH69" s="87">
        <v>72</v>
      </c>
      <c r="AI69" s="50"/>
      <c r="AJ69" s="50"/>
      <c r="AK69" s="50"/>
      <c r="AL69" s="50"/>
    </row>
    <row r="70" spans="1:38" ht="16.5" thickBot="1" x14ac:dyDescent="0.25">
      <c r="A70" s="34" t="s">
        <v>290</v>
      </c>
      <c r="B70" s="144" t="s">
        <v>269</v>
      </c>
      <c r="C70" s="418">
        <v>8</v>
      </c>
      <c r="D70" s="150"/>
      <c r="E70" s="79"/>
      <c r="F70" s="535"/>
      <c r="G70" s="96"/>
      <c r="H70" s="346">
        <f>I70+J70+S70+Q70+R70</f>
        <v>12</v>
      </c>
      <c r="I70" s="566"/>
      <c r="J70" s="535"/>
      <c r="K70" s="450"/>
      <c r="L70" s="535"/>
      <c r="M70" s="535"/>
      <c r="N70" s="537"/>
      <c r="O70" s="534"/>
      <c r="P70" s="97"/>
      <c r="Q70" s="425">
        <v>4</v>
      </c>
      <c r="R70" s="426">
        <v>2</v>
      </c>
      <c r="S70" s="427">
        <v>6</v>
      </c>
      <c r="T70" s="315"/>
      <c r="U70" s="317"/>
      <c r="V70" s="317"/>
      <c r="W70" s="40"/>
      <c r="X70" s="537"/>
      <c r="Y70" s="534"/>
      <c r="Z70" s="97"/>
      <c r="AA70" s="538"/>
      <c r="AB70" s="537"/>
      <c r="AC70" s="534"/>
      <c r="AD70" s="97"/>
      <c r="AE70" s="538"/>
      <c r="AF70" s="537"/>
      <c r="AG70" s="534"/>
      <c r="AH70" s="91"/>
      <c r="AI70" s="50"/>
      <c r="AJ70" s="50"/>
      <c r="AK70" s="50"/>
      <c r="AL70" s="50"/>
    </row>
    <row r="71" spans="1:38" s="41" customFormat="1" ht="48.75" customHeight="1" thickBot="1" x14ac:dyDescent="0.25">
      <c r="A71" s="564" t="s">
        <v>114</v>
      </c>
      <c r="B71" s="558" t="s">
        <v>304</v>
      </c>
      <c r="C71" s="151">
        <v>2</v>
      </c>
      <c r="D71" s="68"/>
      <c r="E71" s="77">
        <v>4</v>
      </c>
      <c r="F71" s="66"/>
      <c r="G71" s="80">
        <v>4</v>
      </c>
      <c r="H71" s="112">
        <f>H72+H73+H74+H75+H76+H77+H79+H78</f>
        <v>446</v>
      </c>
      <c r="I71" s="72">
        <f t="shared" ref="I71:P71" si="43">I72+I73+I74+I75+I76+I77+I78+I79</f>
        <v>28</v>
      </c>
      <c r="J71" s="66">
        <f t="shared" si="43"/>
        <v>184</v>
      </c>
      <c r="K71" s="447">
        <f>K72+K73+K74+K75+K76+K77</f>
        <v>270</v>
      </c>
      <c r="L71" s="66">
        <f t="shared" si="43"/>
        <v>130</v>
      </c>
      <c r="M71" s="66">
        <f t="shared" si="43"/>
        <v>54</v>
      </c>
      <c r="N71" s="73">
        <f t="shared" si="43"/>
        <v>0</v>
      </c>
      <c r="O71" s="106">
        <f t="shared" si="43"/>
        <v>144</v>
      </c>
      <c r="P71" s="80">
        <f t="shared" si="43"/>
        <v>72</v>
      </c>
      <c r="Q71" s="72">
        <f>Q72+Q73+Q74+Q75+Q76+Q77+Q79+Q78</f>
        <v>2</v>
      </c>
      <c r="R71" s="66">
        <f>R72+R73+R74+R75+R76+R77+R79+R78</f>
        <v>4</v>
      </c>
      <c r="S71" s="73">
        <f>S72+S73+S74+S75+S76+S77+S79+S78</f>
        <v>12</v>
      </c>
      <c r="T71" s="112">
        <f t="shared" ref="T71:AH71" si="44">T72+T73+T74+T75+T76+T77+T79+T78</f>
        <v>0</v>
      </c>
      <c r="U71" s="112">
        <f t="shared" si="44"/>
        <v>0</v>
      </c>
      <c r="V71" s="112">
        <f t="shared" si="44"/>
        <v>0</v>
      </c>
      <c r="W71" s="72">
        <f t="shared" si="44"/>
        <v>0</v>
      </c>
      <c r="X71" s="73">
        <f t="shared" si="44"/>
        <v>0</v>
      </c>
      <c r="Y71" s="106">
        <f t="shared" ref="Y71:AD71" si="45">Y72+Y73+Y74+Y75+Y76+Y77+Y79+Y78</f>
        <v>8</v>
      </c>
      <c r="Z71" s="80">
        <f t="shared" si="45"/>
        <v>136</v>
      </c>
      <c r="AA71" s="72">
        <f t="shared" si="45"/>
        <v>16</v>
      </c>
      <c r="AB71" s="73">
        <f t="shared" si="45"/>
        <v>94</v>
      </c>
      <c r="AC71" s="106">
        <f t="shared" si="45"/>
        <v>4</v>
      </c>
      <c r="AD71" s="80">
        <f t="shared" si="45"/>
        <v>170</v>
      </c>
      <c r="AE71" s="72">
        <f t="shared" si="44"/>
        <v>0</v>
      </c>
      <c r="AF71" s="73">
        <f t="shared" si="44"/>
        <v>0</v>
      </c>
      <c r="AG71" s="106">
        <f t="shared" si="44"/>
        <v>0</v>
      </c>
      <c r="AH71" s="80">
        <f t="shared" si="44"/>
        <v>0</v>
      </c>
      <c r="AI71" s="50"/>
      <c r="AJ71" s="50"/>
      <c r="AK71" s="50"/>
      <c r="AL71" s="50"/>
    </row>
    <row r="72" spans="1:38" ht="15.75" x14ac:dyDescent="0.2">
      <c r="A72" s="195" t="s">
        <v>115</v>
      </c>
      <c r="B72" s="196" t="s">
        <v>253</v>
      </c>
      <c r="C72" s="197"/>
      <c r="D72" s="198"/>
      <c r="E72" s="199">
        <v>6</v>
      </c>
      <c r="F72" s="200"/>
      <c r="G72" s="201">
        <v>4.5</v>
      </c>
      <c r="H72" s="348">
        <f>I72+J72+Q72+R72+S72</f>
        <v>106</v>
      </c>
      <c r="I72" s="285">
        <f>W72+Y72+AA72+AC72+AE72+AG72</f>
        <v>14</v>
      </c>
      <c r="J72" s="202">
        <f>X72+Z72+AB72+AD72+AF72+AH72</f>
        <v>92</v>
      </c>
      <c r="K72" s="445">
        <f>M72</f>
        <v>12</v>
      </c>
      <c r="L72" s="276">
        <f>J72-M72</f>
        <v>80</v>
      </c>
      <c r="M72" s="277">
        <v>12</v>
      </c>
      <c r="N72" s="203"/>
      <c r="O72" s="204"/>
      <c r="P72" s="201"/>
      <c r="Q72" s="205"/>
      <c r="R72" s="277"/>
      <c r="S72" s="203"/>
      <c r="T72" s="323"/>
      <c r="U72" s="318"/>
      <c r="V72" s="318"/>
      <c r="W72" s="305"/>
      <c r="X72" s="203"/>
      <c r="Y72" s="204">
        <v>4</v>
      </c>
      <c r="Z72" s="201">
        <v>32</v>
      </c>
      <c r="AA72" s="205">
        <v>8</v>
      </c>
      <c r="AB72" s="203">
        <v>48</v>
      </c>
      <c r="AC72" s="204">
        <v>2</v>
      </c>
      <c r="AD72" s="201">
        <v>12</v>
      </c>
      <c r="AE72" s="205"/>
      <c r="AF72" s="203"/>
      <c r="AG72" s="204"/>
      <c r="AH72" s="206"/>
      <c r="AI72" s="50"/>
      <c r="AJ72" s="50"/>
      <c r="AK72" s="50"/>
      <c r="AL72" s="50"/>
    </row>
    <row r="73" spans="1:38" ht="18.600000000000001" customHeight="1" x14ac:dyDescent="0.2">
      <c r="A73" s="221" t="s">
        <v>116</v>
      </c>
      <c r="B73" s="253" t="s">
        <v>266</v>
      </c>
      <c r="C73" s="222"/>
      <c r="D73" s="223"/>
      <c r="E73" s="224">
        <v>6</v>
      </c>
      <c r="F73" s="225"/>
      <c r="G73" s="226">
        <v>4.5</v>
      </c>
      <c r="H73" s="348">
        <f>I73+J73+Q73+R73+S73</f>
        <v>106</v>
      </c>
      <c r="I73" s="286">
        <f>W73+Y73+AA73+AC73+AE73+AG73</f>
        <v>14</v>
      </c>
      <c r="J73" s="227">
        <f>X73+Z73+AB73+AD73+AF73+AH73</f>
        <v>92</v>
      </c>
      <c r="K73" s="446">
        <f>M73+O73+P73</f>
        <v>42</v>
      </c>
      <c r="L73" s="265">
        <f>J73-M73</f>
        <v>50</v>
      </c>
      <c r="M73" s="235">
        <v>42</v>
      </c>
      <c r="N73" s="228"/>
      <c r="O73" s="230"/>
      <c r="P73" s="226"/>
      <c r="Q73" s="231"/>
      <c r="R73" s="235"/>
      <c r="S73" s="228"/>
      <c r="T73" s="324"/>
      <c r="U73" s="319"/>
      <c r="V73" s="319"/>
      <c r="W73" s="306"/>
      <c r="X73" s="228"/>
      <c r="Y73" s="230">
        <v>4</v>
      </c>
      <c r="Z73" s="226">
        <v>32</v>
      </c>
      <c r="AA73" s="231">
        <v>8</v>
      </c>
      <c r="AB73" s="228">
        <v>46</v>
      </c>
      <c r="AC73" s="230">
        <v>2</v>
      </c>
      <c r="AD73" s="226">
        <v>14</v>
      </c>
      <c r="AE73" s="231"/>
      <c r="AF73" s="228"/>
      <c r="AG73" s="230"/>
      <c r="AH73" s="232"/>
      <c r="AI73" s="50"/>
      <c r="AJ73" s="50"/>
      <c r="AK73" s="50"/>
      <c r="AL73" s="50"/>
    </row>
    <row r="74" spans="1:38" s="50" customFormat="1" ht="31.5" x14ac:dyDescent="0.2">
      <c r="A74" s="207" t="s">
        <v>254</v>
      </c>
      <c r="B74" s="208" t="s">
        <v>255</v>
      </c>
      <c r="C74" s="209"/>
      <c r="D74" s="210"/>
      <c r="E74" s="211">
        <v>4</v>
      </c>
      <c r="F74" s="212"/>
      <c r="G74" s="213"/>
      <c r="H74" s="325">
        <f>O74</f>
        <v>72</v>
      </c>
      <c r="I74" s="340"/>
      <c r="J74" s="214"/>
      <c r="K74" s="446">
        <f t="shared" ref="K74:K77" si="46">M74+O74+P74</f>
        <v>72</v>
      </c>
      <c r="L74" s="214"/>
      <c r="M74" s="214"/>
      <c r="N74" s="215"/>
      <c r="O74" s="217">
        <f>X74+Z74+AB74+AD74+AF74+AH74</f>
        <v>72</v>
      </c>
      <c r="P74" s="216"/>
      <c r="Q74" s="218"/>
      <c r="R74" s="214"/>
      <c r="S74" s="215"/>
      <c r="T74" s="325"/>
      <c r="U74" s="320"/>
      <c r="V74" s="320"/>
      <c r="W74" s="307"/>
      <c r="X74" s="215"/>
      <c r="Y74" s="217"/>
      <c r="Z74" s="216">
        <v>72</v>
      </c>
      <c r="AA74" s="218"/>
      <c r="AB74" s="215"/>
      <c r="AC74" s="217"/>
      <c r="AD74" s="216"/>
      <c r="AE74" s="218"/>
      <c r="AF74" s="215"/>
      <c r="AG74" s="217"/>
      <c r="AH74" s="219"/>
    </row>
    <row r="75" spans="1:38" s="50" customFormat="1" ht="23.25" customHeight="1" x14ac:dyDescent="0.2">
      <c r="A75" s="233" t="s">
        <v>256</v>
      </c>
      <c r="B75" s="253" t="s">
        <v>267</v>
      </c>
      <c r="C75" s="222"/>
      <c r="D75" s="223"/>
      <c r="E75" s="224">
        <v>6</v>
      </c>
      <c r="F75" s="225"/>
      <c r="G75" s="229"/>
      <c r="H75" s="324">
        <f>O75</f>
        <v>72</v>
      </c>
      <c r="I75" s="341"/>
      <c r="J75" s="235"/>
      <c r="K75" s="446">
        <f t="shared" si="46"/>
        <v>72</v>
      </c>
      <c r="L75" s="235"/>
      <c r="M75" s="235"/>
      <c r="N75" s="228"/>
      <c r="O75" s="230">
        <f>X75+Z75+AB75+AD75+AF75+AH75</f>
        <v>72</v>
      </c>
      <c r="P75" s="226"/>
      <c r="Q75" s="231"/>
      <c r="R75" s="235"/>
      <c r="S75" s="228"/>
      <c r="T75" s="324"/>
      <c r="U75" s="319"/>
      <c r="V75" s="319"/>
      <c r="W75" s="306"/>
      <c r="X75" s="228"/>
      <c r="Y75" s="230"/>
      <c r="Z75" s="226"/>
      <c r="AA75" s="231"/>
      <c r="AB75" s="228"/>
      <c r="AC75" s="230"/>
      <c r="AD75" s="226">
        <v>72</v>
      </c>
      <c r="AE75" s="231"/>
      <c r="AF75" s="228"/>
      <c r="AG75" s="230"/>
      <c r="AH75" s="232"/>
    </row>
    <row r="76" spans="1:38" s="50" customFormat="1" ht="31.5" x14ac:dyDescent="0.2">
      <c r="A76" s="220" t="s">
        <v>258</v>
      </c>
      <c r="B76" s="208" t="s">
        <v>257</v>
      </c>
      <c r="C76" s="209"/>
      <c r="D76" s="210"/>
      <c r="E76" s="211" t="s">
        <v>308</v>
      </c>
      <c r="F76" s="212"/>
      <c r="G76" s="213"/>
      <c r="H76" s="325">
        <f>P76</f>
        <v>36</v>
      </c>
      <c r="I76" s="340"/>
      <c r="J76" s="214"/>
      <c r="K76" s="446">
        <f t="shared" si="46"/>
        <v>36</v>
      </c>
      <c r="L76" s="214"/>
      <c r="M76" s="214"/>
      <c r="N76" s="215"/>
      <c r="O76" s="217"/>
      <c r="P76" s="216">
        <f>X76+Z76+AB76+AD76+AF76+AH76</f>
        <v>36</v>
      </c>
      <c r="Q76" s="218"/>
      <c r="R76" s="214"/>
      <c r="S76" s="215"/>
      <c r="T76" s="325"/>
      <c r="U76" s="320"/>
      <c r="V76" s="320"/>
      <c r="W76" s="307"/>
      <c r="X76" s="215"/>
      <c r="Y76" s="217"/>
      <c r="Z76" s="216"/>
      <c r="AA76" s="218"/>
      <c r="AB76" s="215"/>
      <c r="AC76" s="217"/>
      <c r="AD76" s="216">
        <v>36</v>
      </c>
      <c r="AE76" s="218"/>
      <c r="AF76" s="215"/>
      <c r="AG76" s="217"/>
      <c r="AH76" s="219"/>
    </row>
    <row r="77" spans="1:38" s="50" customFormat="1" ht="31.5" x14ac:dyDescent="0.2">
      <c r="A77" s="233" t="s">
        <v>259</v>
      </c>
      <c r="B77" s="234" t="s">
        <v>268</v>
      </c>
      <c r="C77" s="222"/>
      <c r="D77" s="223"/>
      <c r="E77" s="224" t="s">
        <v>308</v>
      </c>
      <c r="F77" s="225"/>
      <c r="G77" s="229"/>
      <c r="H77" s="324">
        <f>P77</f>
        <v>36</v>
      </c>
      <c r="I77" s="341"/>
      <c r="J77" s="235"/>
      <c r="K77" s="446">
        <f t="shared" si="46"/>
        <v>36</v>
      </c>
      <c r="L77" s="235"/>
      <c r="M77" s="235"/>
      <c r="N77" s="228"/>
      <c r="O77" s="230"/>
      <c r="P77" s="226">
        <f>X77+Z77+AB77+AD77+AF77+AH77</f>
        <v>36</v>
      </c>
      <c r="Q77" s="231"/>
      <c r="R77" s="235"/>
      <c r="S77" s="228"/>
      <c r="T77" s="324"/>
      <c r="U77" s="319"/>
      <c r="V77" s="319"/>
      <c r="W77" s="306"/>
      <c r="X77" s="228"/>
      <c r="Y77" s="230"/>
      <c r="Z77" s="226"/>
      <c r="AA77" s="231"/>
      <c r="AB77" s="228"/>
      <c r="AC77" s="230"/>
      <c r="AD77" s="226">
        <v>36</v>
      </c>
      <c r="AE77" s="231"/>
      <c r="AF77" s="228"/>
      <c r="AG77" s="230"/>
      <c r="AH77" s="232"/>
    </row>
    <row r="78" spans="1:38" s="50" customFormat="1" ht="34.5" customHeight="1" x14ac:dyDescent="0.2">
      <c r="A78" s="246" t="s">
        <v>291</v>
      </c>
      <c r="B78" s="247" t="s">
        <v>272</v>
      </c>
      <c r="C78" s="248">
        <v>6</v>
      </c>
      <c r="D78" s="249"/>
      <c r="E78" s="250"/>
      <c r="F78" s="251"/>
      <c r="G78" s="252"/>
      <c r="H78" s="325">
        <f>Q78+R78+S78</f>
        <v>9</v>
      </c>
      <c r="I78" s="340"/>
      <c r="J78" s="214"/>
      <c r="K78" s="449"/>
      <c r="L78" s="214"/>
      <c r="M78" s="214"/>
      <c r="N78" s="215"/>
      <c r="O78" s="217"/>
      <c r="P78" s="216"/>
      <c r="Q78" s="437">
        <v>1</v>
      </c>
      <c r="R78" s="412">
        <v>2</v>
      </c>
      <c r="S78" s="438">
        <v>6</v>
      </c>
      <c r="T78" s="325"/>
      <c r="U78" s="320"/>
      <c r="V78" s="320"/>
      <c r="W78" s="307"/>
      <c r="X78" s="215"/>
      <c r="Y78" s="217"/>
      <c r="Z78" s="216"/>
      <c r="AA78" s="218"/>
      <c r="AB78" s="215"/>
      <c r="AC78" s="217"/>
      <c r="AD78" s="216"/>
      <c r="AE78" s="218"/>
      <c r="AF78" s="215"/>
      <c r="AG78" s="217"/>
      <c r="AH78" s="219"/>
    </row>
    <row r="79" spans="1:38" s="50" customFormat="1" ht="36.950000000000003" customHeight="1" thickBot="1" x14ac:dyDescent="0.25">
      <c r="A79" s="237" t="s">
        <v>292</v>
      </c>
      <c r="B79" s="238" t="s">
        <v>273</v>
      </c>
      <c r="C79" s="239">
        <v>6</v>
      </c>
      <c r="D79" s="240"/>
      <c r="E79" s="241"/>
      <c r="F79" s="242"/>
      <c r="G79" s="243"/>
      <c r="H79" s="243">
        <f>Q79+R79+S79</f>
        <v>9</v>
      </c>
      <c r="I79" s="342"/>
      <c r="J79" s="278"/>
      <c r="K79" s="453"/>
      <c r="L79" s="278"/>
      <c r="M79" s="278"/>
      <c r="N79" s="236"/>
      <c r="O79" s="293"/>
      <c r="P79" s="244"/>
      <c r="Q79" s="431">
        <v>1</v>
      </c>
      <c r="R79" s="432">
        <v>2</v>
      </c>
      <c r="S79" s="433">
        <v>6</v>
      </c>
      <c r="T79" s="326"/>
      <c r="U79" s="321"/>
      <c r="V79" s="321"/>
      <c r="W79" s="308"/>
      <c r="X79" s="236"/>
      <c r="Y79" s="293"/>
      <c r="Z79" s="244"/>
      <c r="AA79" s="287"/>
      <c r="AB79" s="236"/>
      <c r="AC79" s="293"/>
      <c r="AD79" s="244"/>
      <c r="AE79" s="287"/>
      <c r="AF79" s="236"/>
      <c r="AG79" s="293"/>
      <c r="AH79" s="245"/>
    </row>
    <row r="80" spans="1:38" s="41" customFormat="1" ht="32.25" thickBot="1" x14ac:dyDescent="0.25">
      <c r="A80" s="65" t="s">
        <v>70</v>
      </c>
      <c r="B80" s="148" t="s">
        <v>17</v>
      </c>
      <c r="C80" s="151"/>
      <c r="D80" s="153"/>
      <c r="E80" s="424">
        <v>8</v>
      </c>
      <c r="F80" s="77"/>
      <c r="G80" s="154"/>
      <c r="H80" s="112">
        <v>144</v>
      </c>
      <c r="I80" s="67"/>
      <c r="J80" s="66"/>
      <c r="K80" s="452">
        <f>P80</f>
        <v>144</v>
      </c>
      <c r="L80" s="66"/>
      <c r="M80" s="73"/>
      <c r="N80" s="73"/>
      <c r="O80" s="121"/>
      <c r="P80" s="80">
        <v>144</v>
      </c>
      <c r="Q80" s="67"/>
      <c r="R80" s="73"/>
      <c r="S80" s="73"/>
      <c r="T80" s="112"/>
      <c r="U80" s="570"/>
      <c r="V80" s="570"/>
      <c r="W80" s="122"/>
      <c r="X80" s="110"/>
      <c r="Y80" s="300"/>
      <c r="Z80" s="110"/>
      <c r="AA80" s="122"/>
      <c r="AB80" s="80"/>
      <c r="AC80" s="121"/>
      <c r="AD80" s="80"/>
      <c r="AE80" s="67"/>
      <c r="AF80" s="80"/>
      <c r="AG80" s="121"/>
      <c r="AH80" s="80">
        <v>144</v>
      </c>
      <c r="AI80" s="50"/>
      <c r="AJ80" s="50"/>
      <c r="AK80" s="50"/>
      <c r="AL80" s="50"/>
    </row>
    <row r="81" spans="1:38" s="41" customFormat="1" ht="32.25" thickBot="1" x14ac:dyDescent="0.25">
      <c r="A81" s="564" t="s">
        <v>71</v>
      </c>
      <c r="B81" s="148" t="s">
        <v>296</v>
      </c>
      <c r="C81" s="151"/>
      <c r="D81" s="77"/>
      <c r="E81" s="77"/>
      <c r="F81" s="77"/>
      <c r="G81" s="154"/>
      <c r="H81" s="112">
        <v>216</v>
      </c>
      <c r="I81" s="67"/>
      <c r="J81" s="66"/>
      <c r="K81" s="67"/>
      <c r="L81" s="454"/>
      <c r="M81" s="81"/>
      <c r="N81" s="81"/>
      <c r="O81" s="300"/>
      <c r="P81" s="110"/>
      <c r="Q81" s="122"/>
      <c r="R81" s="81"/>
      <c r="S81" s="81"/>
      <c r="T81" s="112">
        <v>216</v>
      </c>
      <c r="U81" s="570"/>
      <c r="V81" s="570"/>
      <c r="W81" s="122"/>
      <c r="X81" s="110"/>
      <c r="Y81" s="300"/>
      <c r="Z81" s="110"/>
      <c r="AA81" s="122"/>
      <c r="AB81" s="80"/>
      <c r="AC81" s="121"/>
      <c r="AD81" s="80"/>
      <c r="AE81" s="67"/>
      <c r="AF81" s="80"/>
      <c r="AG81" s="121"/>
      <c r="AH81" s="80">
        <v>216</v>
      </c>
      <c r="AI81" s="50"/>
      <c r="AJ81" s="50"/>
      <c r="AK81" s="50"/>
      <c r="AL81" s="50"/>
    </row>
    <row r="82" spans="1:38" ht="26.25" customHeight="1" x14ac:dyDescent="0.2">
      <c r="A82" s="673"/>
      <c r="B82" s="673"/>
      <c r="C82" s="673"/>
      <c r="D82" s="673"/>
      <c r="E82" s="673"/>
      <c r="F82" s="673"/>
      <c r="G82" s="673"/>
      <c r="H82" s="673"/>
      <c r="I82" s="673"/>
      <c r="J82" s="673"/>
      <c r="K82" s="673"/>
      <c r="L82" s="673"/>
      <c r="M82" s="673"/>
      <c r="N82" s="674"/>
      <c r="O82" s="680" t="s">
        <v>72</v>
      </c>
      <c r="P82" s="681"/>
      <c r="Q82" s="681"/>
      <c r="R82" s="681"/>
      <c r="S82" s="681"/>
      <c r="T82" s="682"/>
      <c r="U82" s="125">
        <f t="shared" ref="U82:AH82" si="47">U9</f>
        <v>612</v>
      </c>
      <c r="V82" s="125">
        <f t="shared" si="47"/>
        <v>792</v>
      </c>
      <c r="W82" s="332">
        <f t="shared" si="47"/>
        <v>84</v>
      </c>
      <c r="X82" s="134">
        <f t="shared" si="47"/>
        <v>492</v>
      </c>
      <c r="Y82" s="332">
        <f t="shared" si="47"/>
        <v>74</v>
      </c>
      <c r="Z82" s="134">
        <f t="shared" si="47"/>
        <v>574</v>
      </c>
      <c r="AA82" s="332">
        <f t="shared" si="47"/>
        <v>80</v>
      </c>
      <c r="AB82" s="134">
        <f t="shared" si="47"/>
        <v>496</v>
      </c>
      <c r="AC82" s="332">
        <f t="shared" si="47"/>
        <v>76</v>
      </c>
      <c r="AD82" s="134">
        <f t="shared" si="47"/>
        <v>464</v>
      </c>
      <c r="AE82" s="332">
        <f t="shared" si="47"/>
        <v>66</v>
      </c>
      <c r="AF82" s="134">
        <f t="shared" si="47"/>
        <v>366</v>
      </c>
      <c r="AG82" s="332">
        <f t="shared" si="47"/>
        <v>38</v>
      </c>
      <c r="AH82" s="134">
        <f t="shared" si="47"/>
        <v>214</v>
      </c>
      <c r="AI82" s="50"/>
      <c r="AJ82" s="50"/>
      <c r="AK82" s="50">
        <f>U82+V82+X82+Z82+AB82+AD82+AF82+AH82+W82+Y82+AA82+AC82+AE82+AG82</f>
        <v>4428</v>
      </c>
      <c r="AL82" s="50"/>
    </row>
    <row r="83" spans="1:38" ht="37.5" customHeight="1" x14ac:dyDescent="0.2">
      <c r="A83" s="675"/>
      <c r="B83" s="675"/>
      <c r="C83" s="675"/>
      <c r="D83" s="675"/>
      <c r="E83" s="675"/>
      <c r="F83" s="675"/>
      <c r="G83" s="675"/>
      <c r="H83" s="675"/>
      <c r="I83" s="675"/>
      <c r="J83" s="675"/>
      <c r="K83" s="675"/>
      <c r="L83" s="675"/>
      <c r="M83" s="675"/>
      <c r="N83" s="676"/>
      <c r="O83" s="670" t="s">
        <v>73</v>
      </c>
      <c r="P83" s="671"/>
      <c r="Q83" s="671"/>
      <c r="R83" s="671"/>
      <c r="S83" s="671"/>
      <c r="T83" s="672"/>
      <c r="U83" s="314"/>
      <c r="V83" s="523">
        <f>Q11+R11+S11+Q12+R12+S12+Q18+R18+S18+Q21+R21+S21+Q22+R22+S22</f>
        <v>54</v>
      </c>
      <c r="W83" s="25"/>
      <c r="X83" s="28">
        <f>Q33+R33+S33</f>
        <v>36</v>
      </c>
      <c r="Y83" s="257"/>
      <c r="Z83" s="256">
        <f>Q37+R37+Q39+R39+Q40+R40+Q46+R46+S37+S39+S40+S46</f>
        <v>36</v>
      </c>
      <c r="AA83" s="25"/>
      <c r="AB83" s="28">
        <f>Q43+R43+S43</f>
        <v>36</v>
      </c>
      <c r="AC83" s="257"/>
      <c r="AD83" s="256">
        <f>S55+S60+S78+S79+Q55+R55+Q60+R60+Q78+R78+Q79+R79</f>
        <v>36</v>
      </c>
      <c r="AE83" s="25"/>
      <c r="AF83" s="28"/>
      <c r="AG83" s="257"/>
      <c r="AH83" s="256">
        <f>S62+S66+S70+Q62+R62+Q66+R66+Q70+R70</f>
        <v>36</v>
      </c>
      <c r="AI83" s="50"/>
      <c r="AJ83" s="50"/>
      <c r="AK83" s="50">
        <f>V83+X83+Z83+AB83+AD83+AF83+AH83</f>
        <v>234</v>
      </c>
      <c r="AL83" s="50"/>
    </row>
    <row r="84" spans="1:38" ht="15.75" x14ac:dyDescent="0.2">
      <c r="A84" s="675"/>
      <c r="B84" s="675"/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6"/>
      <c r="O84" s="670" t="s">
        <v>74</v>
      </c>
      <c r="P84" s="671"/>
      <c r="Q84" s="671"/>
      <c r="R84" s="671"/>
      <c r="S84" s="671"/>
      <c r="T84" s="672"/>
      <c r="U84" s="314">
        <f>U58+U64+U74+U75</f>
        <v>0</v>
      </c>
      <c r="V84" s="314">
        <f>V58+V64+V74+V75</f>
        <v>0</v>
      </c>
      <c r="W84" s="25"/>
      <c r="X84" s="28">
        <f>X58+X64+X74+X75</f>
        <v>0</v>
      </c>
      <c r="Y84" s="257"/>
      <c r="Z84" s="256">
        <f>Z58+Z64+Z74+Z75</f>
        <v>180</v>
      </c>
      <c r="AA84" s="25"/>
      <c r="AB84" s="28">
        <f>AB58+AB64+AB74+AB75</f>
        <v>0</v>
      </c>
      <c r="AC84" s="257"/>
      <c r="AD84" s="256">
        <f>AD58+AD64+AD74+AD75</f>
        <v>144</v>
      </c>
      <c r="AE84" s="25"/>
      <c r="AF84" s="28">
        <f>AF58+AF64+AF74+AF75</f>
        <v>180</v>
      </c>
      <c r="AG84" s="257"/>
      <c r="AH84" s="256">
        <f>AH58+AH64+AH74+AH75</f>
        <v>0</v>
      </c>
      <c r="AI84" s="50">
        <f>U84+V84+X84+Z84+AB84+AD84+AF84+AH84</f>
        <v>504</v>
      </c>
      <c r="AJ84" s="50">
        <f>AI84/36</f>
        <v>14</v>
      </c>
      <c r="AK84" s="50"/>
      <c r="AL84" s="50"/>
    </row>
    <row r="85" spans="1:38" ht="37.5" customHeight="1" x14ac:dyDescent="0.2">
      <c r="A85" s="675"/>
      <c r="B85" s="675"/>
      <c r="C85" s="675"/>
      <c r="D85" s="675"/>
      <c r="E85" s="675"/>
      <c r="F85" s="675"/>
      <c r="G85" s="675"/>
      <c r="H85" s="675"/>
      <c r="I85" s="675"/>
      <c r="J85" s="675"/>
      <c r="K85" s="675"/>
      <c r="L85" s="675"/>
      <c r="M85" s="675"/>
      <c r="N85" s="676"/>
      <c r="O85" s="670" t="s">
        <v>212</v>
      </c>
      <c r="P85" s="671"/>
      <c r="Q85" s="671"/>
      <c r="R85" s="671"/>
      <c r="S85" s="671"/>
      <c r="T85" s="672"/>
      <c r="U85" s="314">
        <f>U59+U65+U69+U76+U77</f>
        <v>0</v>
      </c>
      <c r="V85" s="314">
        <f>V59+V65+V69+V76+V77</f>
        <v>0</v>
      </c>
      <c r="W85" s="25"/>
      <c r="X85" s="28">
        <f>X59+X65+X69+X76+X77</f>
        <v>0</v>
      </c>
      <c r="Y85" s="257"/>
      <c r="Z85" s="256">
        <f>Z59+Z65+Z69+Z76+Z77</f>
        <v>0</v>
      </c>
      <c r="AA85" s="25"/>
      <c r="AB85" s="28">
        <f>AB59+AB65+AB69+AB76+AB77</f>
        <v>0</v>
      </c>
      <c r="AC85" s="257"/>
      <c r="AD85" s="256">
        <f>AD59+AD65+AD69+AD76+AD77</f>
        <v>180</v>
      </c>
      <c r="AE85" s="25"/>
      <c r="AF85" s="28">
        <f>AF59+AF65+AF69+AF76+AF77</f>
        <v>0</v>
      </c>
      <c r="AG85" s="257"/>
      <c r="AH85" s="256">
        <f>AH59+AH65+AH69+AH76+AH77</f>
        <v>216</v>
      </c>
      <c r="AI85" s="50">
        <f t="shared" ref="AI85:AI86" si="48">U85+V85+X85+Z85+AB85+AD85+AF85+AH85</f>
        <v>396</v>
      </c>
      <c r="AJ85" s="50">
        <f t="shared" ref="AJ85:AJ86" si="49">AI85/36</f>
        <v>11</v>
      </c>
      <c r="AK85" s="50"/>
      <c r="AL85" s="50"/>
    </row>
    <row r="86" spans="1:38" ht="37.5" customHeight="1" x14ac:dyDescent="0.2">
      <c r="A86" s="675"/>
      <c r="B86" s="675"/>
      <c r="C86" s="675"/>
      <c r="D86" s="675"/>
      <c r="E86" s="675"/>
      <c r="F86" s="675"/>
      <c r="G86" s="675"/>
      <c r="H86" s="675"/>
      <c r="I86" s="675"/>
      <c r="J86" s="675"/>
      <c r="K86" s="675"/>
      <c r="L86" s="675"/>
      <c r="M86" s="675"/>
      <c r="N86" s="676"/>
      <c r="O86" s="670" t="s">
        <v>213</v>
      </c>
      <c r="P86" s="671"/>
      <c r="Q86" s="671"/>
      <c r="R86" s="671"/>
      <c r="S86" s="671"/>
      <c r="T86" s="672"/>
      <c r="U86" s="314"/>
      <c r="V86" s="314"/>
      <c r="W86" s="25"/>
      <c r="X86" s="28"/>
      <c r="Y86" s="257"/>
      <c r="Z86" s="256"/>
      <c r="AA86" s="25"/>
      <c r="AB86" s="28"/>
      <c r="AC86" s="257"/>
      <c r="AD86" s="256"/>
      <c r="AE86" s="25"/>
      <c r="AF86" s="28"/>
      <c r="AG86" s="257"/>
      <c r="AH86" s="256">
        <f>AH80</f>
        <v>144</v>
      </c>
      <c r="AI86" s="50">
        <f t="shared" si="48"/>
        <v>144</v>
      </c>
      <c r="AJ86" s="50">
        <f t="shared" si="49"/>
        <v>4</v>
      </c>
      <c r="AK86" s="50"/>
      <c r="AL86" s="50"/>
    </row>
    <row r="87" spans="1:38" ht="15.75" x14ac:dyDescent="0.2">
      <c r="A87" s="675"/>
      <c r="B87" s="675"/>
      <c r="C87" s="675"/>
      <c r="D87" s="675"/>
      <c r="E87" s="675"/>
      <c r="F87" s="675"/>
      <c r="G87" s="675"/>
      <c r="H87" s="675"/>
      <c r="I87" s="675"/>
      <c r="J87" s="675"/>
      <c r="K87" s="675"/>
      <c r="L87" s="675"/>
      <c r="M87" s="675"/>
      <c r="N87" s="676"/>
      <c r="O87" s="670" t="s">
        <v>75</v>
      </c>
      <c r="P87" s="671"/>
      <c r="Q87" s="671"/>
      <c r="R87" s="671"/>
      <c r="S87" s="671"/>
      <c r="T87" s="672"/>
      <c r="U87" s="314"/>
      <c r="V87" s="314">
        <v>4</v>
      </c>
      <c r="W87" s="25"/>
      <c r="X87" s="228">
        <v>1</v>
      </c>
      <c r="Y87" s="257"/>
      <c r="Z87" s="399">
        <v>4</v>
      </c>
      <c r="AA87" s="25"/>
      <c r="AB87" s="403">
        <v>1</v>
      </c>
      <c r="AC87" s="257"/>
      <c r="AD87" s="408">
        <v>4</v>
      </c>
      <c r="AE87" s="25"/>
      <c r="AF87" s="413"/>
      <c r="AG87" s="257"/>
      <c r="AH87" s="417">
        <v>3</v>
      </c>
      <c r="AI87" s="50"/>
      <c r="AJ87" s="50"/>
      <c r="AK87" s="50"/>
      <c r="AL87" s="50"/>
    </row>
    <row r="88" spans="1:38" ht="28.5" customHeight="1" x14ac:dyDescent="0.2">
      <c r="A88" s="675"/>
      <c r="B88" s="675"/>
      <c r="C88" s="675"/>
      <c r="D88" s="675"/>
      <c r="E88" s="675"/>
      <c r="F88" s="675"/>
      <c r="G88" s="675"/>
      <c r="H88" s="675"/>
      <c r="I88" s="675"/>
      <c r="J88" s="675"/>
      <c r="K88" s="675"/>
      <c r="L88" s="675"/>
      <c r="M88" s="675"/>
      <c r="N88" s="676"/>
      <c r="O88" s="670" t="s">
        <v>218</v>
      </c>
      <c r="P88" s="671"/>
      <c r="Q88" s="671"/>
      <c r="R88" s="671"/>
      <c r="S88" s="671"/>
      <c r="T88" s="672"/>
      <c r="U88" s="314">
        <v>1</v>
      </c>
      <c r="V88" s="314">
        <v>7</v>
      </c>
      <c r="W88" s="25"/>
      <c r="X88" s="228">
        <v>5</v>
      </c>
      <c r="Y88" s="439"/>
      <c r="Z88" s="399">
        <v>5</v>
      </c>
      <c r="AA88" s="159"/>
      <c r="AB88" s="403">
        <v>3</v>
      </c>
      <c r="AC88" s="439"/>
      <c r="AD88" s="408">
        <v>7</v>
      </c>
      <c r="AE88" s="159"/>
      <c r="AF88" s="413">
        <v>4</v>
      </c>
      <c r="AG88" s="439"/>
      <c r="AH88" s="417">
        <v>6</v>
      </c>
      <c r="AI88" s="50"/>
      <c r="AJ88" s="50"/>
      <c r="AK88" s="50"/>
      <c r="AL88" s="50"/>
    </row>
    <row r="89" spans="1:38" ht="35.25" customHeight="1" x14ac:dyDescent="0.2">
      <c r="A89" s="675"/>
      <c r="B89" s="675"/>
      <c r="C89" s="675"/>
      <c r="D89" s="675"/>
      <c r="E89" s="675"/>
      <c r="F89" s="675"/>
      <c r="G89" s="675"/>
      <c r="H89" s="675"/>
      <c r="I89" s="675"/>
      <c r="J89" s="675"/>
      <c r="K89" s="675"/>
      <c r="L89" s="675"/>
      <c r="M89" s="675"/>
      <c r="N89" s="676"/>
      <c r="O89" s="683" t="s">
        <v>270</v>
      </c>
      <c r="P89" s="684"/>
      <c r="Q89" s="684"/>
      <c r="R89" s="684"/>
      <c r="S89" s="684"/>
      <c r="T89" s="684"/>
      <c r="U89" s="314"/>
      <c r="V89" s="314" t="s">
        <v>317</v>
      </c>
      <c r="W89" s="25"/>
      <c r="X89" s="194"/>
      <c r="Y89" s="439"/>
      <c r="Z89" s="399">
        <v>1</v>
      </c>
      <c r="AA89" s="159"/>
      <c r="AB89" s="28"/>
      <c r="AC89" s="257"/>
      <c r="AD89" s="256"/>
      <c r="AE89" s="25"/>
      <c r="AF89" s="413">
        <v>1</v>
      </c>
      <c r="AG89" s="257"/>
      <c r="AH89" s="417">
        <v>1</v>
      </c>
      <c r="AI89" s="50"/>
      <c r="AJ89" s="50"/>
      <c r="AK89" s="50"/>
      <c r="AL89" s="50"/>
    </row>
    <row r="90" spans="1:38" ht="27.75" customHeight="1" thickBot="1" x14ac:dyDescent="0.25">
      <c r="A90" s="675"/>
      <c r="B90" s="675"/>
      <c r="C90" s="675"/>
      <c r="D90" s="675"/>
      <c r="E90" s="675"/>
      <c r="F90" s="675"/>
      <c r="G90" s="675"/>
      <c r="H90" s="675"/>
      <c r="I90" s="675"/>
      <c r="J90" s="675"/>
      <c r="K90" s="675"/>
      <c r="L90" s="675"/>
      <c r="M90" s="675"/>
      <c r="N90" s="676"/>
      <c r="O90" s="677" t="s">
        <v>84</v>
      </c>
      <c r="P90" s="678"/>
      <c r="Q90" s="678"/>
      <c r="R90" s="678"/>
      <c r="S90" s="678"/>
      <c r="T90" s="679"/>
      <c r="U90" s="322">
        <v>2</v>
      </c>
      <c r="V90" s="322"/>
      <c r="W90" s="84"/>
      <c r="X90" s="82">
        <v>4</v>
      </c>
      <c r="Y90" s="94"/>
      <c r="Z90" s="85">
        <v>4</v>
      </c>
      <c r="AA90" s="84"/>
      <c r="AB90" s="82">
        <v>6</v>
      </c>
      <c r="AC90" s="94"/>
      <c r="AD90" s="85">
        <v>4</v>
      </c>
      <c r="AE90" s="84"/>
      <c r="AF90" s="82">
        <v>4</v>
      </c>
      <c r="AG90" s="94"/>
      <c r="AH90" s="85"/>
      <c r="AI90" s="50"/>
      <c r="AJ90" s="50"/>
      <c r="AK90" s="50"/>
      <c r="AL90" s="50"/>
    </row>
    <row r="91" spans="1:38" x14ac:dyDescent="0.2">
      <c r="A91" s="668"/>
      <c r="B91" s="669"/>
      <c r="C91" s="669"/>
      <c r="D91" s="669"/>
      <c r="E91" s="669"/>
      <c r="F91" s="669"/>
      <c r="G91" s="669"/>
      <c r="H91" s="669"/>
      <c r="I91" s="669"/>
      <c r="J91" s="669"/>
      <c r="K91" s="669"/>
      <c r="L91" s="669"/>
      <c r="M91" s="669"/>
      <c r="N91" s="669"/>
      <c r="O91" s="669"/>
      <c r="P91" s="669"/>
      <c r="Q91" s="669"/>
      <c r="R91" s="669"/>
      <c r="S91" s="669"/>
      <c r="T91" s="669"/>
      <c r="U91" s="669"/>
      <c r="V91" s="669"/>
      <c r="W91" s="669"/>
      <c r="X91" s="669"/>
      <c r="Y91" s="669"/>
      <c r="Z91" s="669"/>
      <c r="AA91" s="669"/>
      <c r="AB91" s="669"/>
      <c r="AC91" s="669"/>
      <c r="AD91" s="669"/>
      <c r="AE91" s="254"/>
    </row>
    <row r="92" spans="1:38" x14ac:dyDescent="0.2">
      <c r="A92" s="668"/>
      <c r="B92" s="669"/>
      <c r="C92" s="669"/>
      <c r="D92" s="669"/>
      <c r="E92" s="669"/>
      <c r="F92" s="669"/>
      <c r="G92" s="669"/>
      <c r="H92" s="669"/>
      <c r="I92" s="669"/>
      <c r="J92" s="669"/>
      <c r="K92" s="669"/>
      <c r="L92" s="669"/>
      <c r="M92" s="669"/>
      <c r="N92" s="669"/>
      <c r="O92" s="669"/>
      <c r="P92" s="669"/>
      <c r="Q92" s="669"/>
      <c r="R92" s="669"/>
      <c r="S92" s="669"/>
      <c r="T92" s="669"/>
      <c r="U92" s="669"/>
      <c r="V92" s="669"/>
      <c r="W92" s="669"/>
      <c r="X92" s="669"/>
      <c r="Y92" s="669"/>
      <c r="Z92" s="669"/>
      <c r="AA92" s="669"/>
      <c r="AB92" s="669"/>
      <c r="AC92" s="669"/>
      <c r="AD92" s="669"/>
      <c r="AE92" s="254"/>
    </row>
    <row r="93" spans="1:38" x14ac:dyDescent="0.2">
      <c r="A93" s="668"/>
      <c r="B93" s="669"/>
      <c r="C93" s="669"/>
      <c r="D93" s="669"/>
      <c r="E93" s="669"/>
      <c r="F93" s="669"/>
      <c r="G93" s="669"/>
      <c r="H93" s="669"/>
      <c r="I93" s="669"/>
      <c r="J93" s="669"/>
      <c r="K93" s="669"/>
      <c r="L93" s="669"/>
      <c r="M93" s="669"/>
      <c r="N93" s="669"/>
      <c r="O93" s="669"/>
      <c r="P93" s="669"/>
      <c r="Q93" s="669"/>
      <c r="R93" s="669"/>
      <c r="S93" s="669"/>
      <c r="T93" s="669"/>
      <c r="U93" s="669"/>
      <c r="V93" s="669"/>
      <c r="W93" s="669"/>
      <c r="X93" s="669"/>
      <c r="Y93" s="669"/>
      <c r="Z93" s="669"/>
      <c r="AA93" s="669"/>
      <c r="AB93" s="669"/>
      <c r="AC93" s="669"/>
      <c r="AD93" s="669"/>
      <c r="AE93" s="254"/>
    </row>
    <row r="94" spans="1:38" x14ac:dyDescent="0.2">
      <c r="A94" s="668"/>
      <c r="B94" s="669"/>
      <c r="C94" s="669"/>
      <c r="D94" s="669"/>
      <c r="E94" s="669"/>
      <c r="F94" s="669"/>
      <c r="G94" s="669"/>
      <c r="H94" s="669"/>
      <c r="I94" s="669"/>
      <c r="J94" s="669"/>
      <c r="K94" s="669"/>
      <c r="L94" s="669"/>
      <c r="M94" s="669"/>
      <c r="N94" s="669"/>
      <c r="O94" s="669"/>
      <c r="P94" s="669"/>
      <c r="Q94" s="669"/>
      <c r="R94" s="669"/>
      <c r="S94" s="669"/>
      <c r="T94" s="669"/>
      <c r="U94" s="669"/>
      <c r="V94" s="669"/>
      <c r="W94" s="669"/>
      <c r="X94" s="669"/>
      <c r="Y94" s="669"/>
      <c r="Z94" s="669"/>
      <c r="AA94" s="669"/>
      <c r="AB94" s="669"/>
      <c r="AC94" s="669"/>
      <c r="AD94" s="669"/>
      <c r="AE94" s="254"/>
    </row>
    <row r="95" spans="1:38" x14ac:dyDescent="0.2">
      <c r="A95" s="668"/>
      <c r="B95" s="669"/>
      <c r="C95" s="669"/>
      <c r="D95" s="669"/>
      <c r="E95" s="669"/>
      <c r="F95" s="669"/>
      <c r="G95" s="669"/>
      <c r="H95" s="669"/>
      <c r="I95" s="669"/>
      <c r="J95" s="669"/>
      <c r="K95" s="669"/>
      <c r="L95" s="669"/>
      <c r="M95" s="669"/>
      <c r="N95" s="669"/>
      <c r="O95" s="669"/>
      <c r="P95" s="669"/>
      <c r="Q95" s="669"/>
      <c r="R95" s="669"/>
      <c r="S95" s="669"/>
      <c r="T95" s="669"/>
      <c r="U95" s="669"/>
      <c r="V95" s="669"/>
      <c r="W95" s="669"/>
      <c r="X95" s="669"/>
      <c r="Y95" s="669"/>
      <c r="Z95" s="669"/>
      <c r="AA95" s="669"/>
      <c r="AB95" s="669"/>
      <c r="AC95" s="669"/>
      <c r="AD95" s="669"/>
      <c r="AE95" s="254"/>
    </row>
    <row r="96" spans="1:38" x14ac:dyDescent="0.2">
      <c r="A96" s="668"/>
      <c r="B96" s="669"/>
      <c r="C96" s="669"/>
      <c r="D96" s="669"/>
      <c r="E96" s="669"/>
      <c r="F96" s="669"/>
      <c r="G96" s="669"/>
      <c r="H96" s="669"/>
      <c r="I96" s="669"/>
      <c r="J96" s="669"/>
      <c r="K96" s="669"/>
      <c r="L96" s="669"/>
      <c r="M96" s="669"/>
      <c r="N96" s="669"/>
      <c r="O96" s="669"/>
      <c r="P96" s="669"/>
      <c r="Q96" s="669"/>
      <c r="R96" s="669"/>
      <c r="S96" s="669"/>
      <c r="T96" s="669"/>
      <c r="U96" s="669"/>
      <c r="V96" s="669"/>
      <c r="W96" s="669"/>
      <c r="X96" s="669"/>
      <c r="Y96" s="669"/>
      <c r="Z96" s="669"/>
      <c r="AA96" s="669"/>
      <c r="AB96" s="669"/>
      <c r="AC96" s="669"/>
      <c r="AD96" s="669"/>
      <c r="AE96" s="254"/>
    </row>
    <row r="97" spans="1:31" x14ac:dyDescent="0.2">
      <c r="A97" s="668"/>
      <c r="B97" s="669"/>
      <c r="C97" s="669"/>
      <c r="D97" s="669"/>
      <c r="E97" s="669"/>
      <c r="F97" s="669"/>
      <c r="G97" s="669"/>
      <c r="H97" s="669"/>
      <c r="I97" s="669"/>
      <c r="J97" s="669"/>
      <c r="K97" s="669"/>
      <c r="L97" s="669"/>
      <c r="M97" s="669"/>
      <c r="N97" s="669"/>
      <c r="O97" s="669"/>
      <c r="P97" s="669"/>
      <c r="Q97" s="669"/>
      <c r="R97" s="669"/>
      <c r="S97" s="669"/>
      <c r="T97" s="669"/>
      <c r="U97" s="669"/>
      <c r="V97" s="669"/>
      <c r="W97" s="669"/>
      <c r="X97" s="669"/>
      <c r="Y97" s="669"/>
      <c r="Z97" s="669"/>
      <c r="AA97" s="669"/>
      <c r="AB97" s="669"/>
      <c r="AC97" s="669"/>
      <c r="AD97" s="669"/>
      <c r="AE97" s="254"/>
    </row>
    <row r="98" spans="1:31" x14ac:dyDescent="0.2">
      <c r="A98" s="668"/>
      <c r="B98" s="669"/>
      <c r="C98" s="669"/>
      <c r="D98" s="669"/>
      <c r="E98" s="669"/>
      <c r="F98" s="669"/>
      <c r="G98" s="669"/>
      <c r="H98" s="669"/>
      <c r="I98" s="669"/>
      <c r="J98" s="669"/>
      <c r="K98" s="669"/>
      <c r="L98" s="669"/>
      <c r="M98" s="669"/>
      <c r="N98" s="669"/>
      <c r="O98" s="669"/>
      <c r="P98" s="669"/>
      <c r="Q98" s="669"/>
      <c r="R98" s="669"/>
      <c r="S98" s="669"/>
      <c r="T98" s="669"/>
      <c r="U98" s="669"/>
      <c r="V98" s="669"/>
      <c r="W98" s="669"/>
      <c r="X98" s="669"/>
      <c r="Y98" s="669"/>
      <c r="Z98" s="669"/>
      <c r="AA98" s="669"/>
      <c r="AB98" s="669"/>
      <c r="AC98" s="669"/>
      <c r="AD98" s="669"/>
      <c r="AE98" s="254"/>
    </row>
    <row r="99" spans="1:31" x14ac:dyDescent="0.2">
      <c r="A99" s="668"/>
      <c r="B99" s="669"/>
      <c r="C99" s="669"/>
      <c r="D99" s="669"/>
      <c r="E99" s="669"/>
      <c r="F99" s="669"/>
      <c r="G99" s="669"/>
      <c r="H99" s="669"/>
      <c r="I99" s="669"/>
      <c r="J99" s="669"/>
      <c r="K99" s="669"/>
      <c r="L99" s="669"/>
      <c r="M99" s="669"/>
      <c r="N99" s="669"/>
      <c r="O99" s="669"/>
      <c r="P99" s="669"/>
      <c r="Q99" s="669"/>
      <c r="R99" s="669"/>
      <c r="S99" s="669"/>
      <c r="T99" s="669"/>
      <c r="U99" s="669"/>
      <c r="V99" s="669"/>
      <c r="W99" s="669"/>
      <c r="X99" s="669"/>
      <c r="Y99" s="669"/>
      <c r="Z99" s="669"/>
      <c r="AA99" s="669"/>
      <c r="AB99" s="669"/>
      <c r="AC99" s="669"/>
      <c r="AD99" s="669"/>
      <c r="AE99" s="254"/>
    </row>
    <row r="100" spans="1:31" x14ac:dyDescent="0.2">
      <c r="A100" s="668"/>
      <c r="B100" s="669"/>
      <c r="C100" s="669"/>
      <c r="D100" s="669"/>
      <c r="E100" s="669"/>
      <c r="F100" s="669"/>
      <c r="G100" s="669"/>
      <c r="H100" s="669"/>
      <c r="I100" s="669"/>
      <c r="J100" s="669"/>
      <c r="K100" s="669"/>
      <c r="L100" s="669"/>
      <c r="M100" s="669"/>
      <c r="N100" s="669"/>
      <c r="O100" s="669"/>
      <c r="P100" s="669"/>
      <c r="Q100" s="669"/>
      <c r="R100" s="669"/>
      <c r="S100" s="669"/>
      <c r="T100" s="669"/>
      <c r="U100" s="669"/>
      <c r="V100" s="669"/>
      <c r="W100" s="669"/>
      <c r="X100" s="669"/>
      <c r="Y100" s="669"/>
      <c r="Z100" s="669"/>
      <c r="AA100" s="669"/>
      <c r="AB100" s="669"/>
      <c r="AC100" s="669"/>
      <c r="AD100" s="669"/>
      <c r="AE100" s="254"/>
    </row>
    <row r="101" spans="1:31" x14ac:dyDescent="0.2">
      <c r="A101" s="668"/>
      <c r="B101" s="669"/>
      <c r="C101" s="669"/>
      <c r="D101" s="669"/>
      <c r="E101" s="669"/>
      <c r="F101" s="669"/>
      <c r="G101" s="669"/>
      <c r="H101" s="669"/>
      <c r="I101" s="669"/>
      <c r="J101" s="669"/>
      <c r="K101" s="669"/>
      <c r="L101" s="669"/>
      <c r="M101" s="669"/>
      <c r="N101" s="669"/>
      <c r="O101" s="669"/>
      <c r="P101" s="669"/>
      <c r="Q101" s="669"/>
      <c r="R101" s="669"/>
      <c r="S101" s="669"/>
      <c r="T101" s="669"/>
      <c r="U101" s="669"/>
      <c r="V101" s="669"/>
      <c r="W101" s="669"/>
      <c r="X101" s="669"/>
      <c r="Y101" s="669"/>
      <c r="Z101" s="669"/>
      <c r="AA101" s="669"/>
      <c r="AB101" s="669"/>
      <c r="AC101" s="669"/>
      <c r="AD101" s="669"/>
      <c r="AE101" s="254"/>
    </row>
    <row r="102" spans="1:31" x14ac:dyDescent="0.2">
      <c r="A102" s="27"/>
      <c r="B102" s="27"/>
      <c r="H102" s="50"/>
      <c r="I102" s="27"/>
      <c r="J102" s="50"/>
      <c r="M102" s="50"/>
      <c r="N102" s="27"/>
      <c r="O102" s="27"/>
      <c r="P102" s="50"/>
      <c r="Q102" s="50"/>
      <c r="R102" s="50"/>
      <c r="S102" s="27"/>
      <c r="T102" s="27"/>
      <c r="U102" s="126"/>
      <c r="V102" s="126"/>
    </row>
    <row r="103" spans="1:31" x14ac:dyDescent="0.2">
      <c r="A103" s="27"/>
      <c r="B103" s="27"/>
      <c r="H103" s="50"/>
      <c r="I103" s="27"/>
      <c r="J103" s="50"/>
      <c r="M103" s="50"/>
      <c r="N103" s="27"/>
      <c r="O103" s="27"/>
      <c r="P103" s="50"/>
      <c r="Q103" s="50"/>
      <c r="R103" s="50"/>
      <c r="S103" s="27"/>
      <c r="T103" s="27"/>
      <c r="U103" s="126"/>
      <c r="V103" s="126"/>
    </row>
    <row r="104" spans="1:31" x14ac:dyDescent="0.2">
      <c r="A104" s="27"/>
      <c r="B104" s="27"/>
      <c r="H104" s="50"/>
      <c r="I104" s="27"/>
      <c r="J104" s="50"/>
      <c r="M104" s="50"/>
      <c r="N104" s="27"/>
      <c r="O104" s="27"/>
      <c r="P104" s="50"/>
      <c r="Q104" s="50"/>
      <c r="R104" s="50"/>
      <c r="S104" s="27"/>
      <c r="T104" s="27"/>
      <c r="U104" s="126"/>
      <c r="V104" s="126"/>
    </row>
    <row r="105" spans="1:31" x14ac:dyDescent="0.2">
      <c r="A105" s="27"/>
      <c r="B105" s="27"/>
      <c r="H105" s="50"/>
      <c r="I105" s="27"/>
      <c r="J105" s="50"/>
      <c r="M105" s="50"/>
      <c r="N105" s="27"/>
      <c r="O105" s="27"/>
      <c r="P105" s="50"/>
      <c r="Q105" s="50"/>
      <c r="R105" s="50"/>
      <c r="S105" s="27"/>
      <c r="T105" s="27"/>
      <c r="U105" s="126"/>
      <c r="V105" s="126"/>
    </row>
    <row r="106" spans="1:31" x14ac:dyDescent="0.2">
      <c r="A106" s="27"/>
      <c r="B106" s="27"/>
      <c r="H106" s="50"/>
      <c r="I106" s="27"/>
      <c r="J106" s="50"/>
      <c r="M106" s="50"/>
      <c r="N106" s="27"/>
      <c r="O106" s="27"/>
      <c r="P106" s="50"/>
      <c r="Q106" s="50"/>
      <c r="R106" s="50"/>
      <c r="S106" s="27"/>
      <c r="T106" s="27"/>
      <c r="U106" s="126"/>
      <c r="V106" s="126"/>
    </row>
    <row r="107" spans="1:31" x14ac:dyDescent="0.2">
      <c r="A107" s="27"/>
      <c r="B107" s="27"/>
      <c r="H107" s="50"/>
      <c r="I107" s="27"/>
      <c r="J107" s="50"/>
      <c r="M107" s="50"/>
      <c r="N107" s="27"/>
      <c r="O107" s="27"/>
      <c r="P107" s="50"/>
      <c r="Q107" s="50"/>
      <c r="R107" s="50"/>
      <c r="S107" s="27"/>
      <c r="T107" s="27"/>
      <c r="U107" s="126"/>
      <c r="V107" s="126"/>
    </row>
    <row r="108" spans="1:31" x14ac:dyDescent="0.2">
      <c r="A108" s="27"/>
      <c r="B108" s="27"/>
      <c r="H108" s="50"/>
      <c r="I108" s="27"/>
      <c r="J108" s="50"/>
      <c r="M108" s="50"/>
      <c r="N108" s="27"/>
      <c r="O108" s="27"/>
      <c r="P108" s="50"/>
      <c r="Q108" s="50"/>
      <c r="R108" s="50"/>
      <c r="S108" s="27"/>
      <c r="T108" s="27"/>
      <c r="U108" s="126"/>
      <c r="V108" s="126"/>
    </row>
    <row r="109" spans="1:31" x14ac:dyDescent="0.2">
      <c r="A109" s="27"/>
      <c r="B109" s="27"/>
      <c r="H109" s="50"/>
      <c r="I109" s="27"/>
      <c r="J109" s="50"/>
      <c r="M109" s="50"/>
      <c r="N109" s="27"/>
      <c r="O109" s="27"/>
      <c r="P109" s="50"/>
      <c r="Q109" s="50"/>
      <c r="R109" s="50"/>
      <c r="S109" s="27"/>
      <c r="T109" s="27"/>
      <c r="U109" s="126"/>
      <c r="V109" s="126"/>
    </row>
    <row r="110" spans="1:31" x14ac:dyDescent="0.2">
      <c r="A110" s="27"/>
      <c r="B110" s="27"/>
      <c r="H110" s="50"/>
      <c r="I110" s="27"/>
      <c r="J110" s="50"/>
      <c r="M110" s="50"/>
      <c r="N110" s="27"/>
      <c r="O110" s="27"/>
      <c r="P110" s="50"/>
      <c r="Q110" s="50"/>
      <c r="R110" s="50"/>
      <c r="S110" s="27"/>
      <c r="T110" s="27"/>
      <c r="U110" s="126"/>
      <c r="V110" s="126"/>
    </row>
    <row r="111" spans="1:31" x14ac:dyDescent="0.2">
      <c r="A111" s="27"/>
      <c r="B111" s="27"/>
      <c r="H111" s="50"/>
      <c r="I111" s="27"/>
      <c r="J111" s="50"/>
      <c r="M111" s="50"/>
      <c r="N111" s="27"/>
      <c r="O111" s="27"/>
      <c r="P111" s="50"/>
      <c r="Q111" s="50"/>
      <c r="R111" s="50"/>
      <c r="S111" s="27"/>
      <c r="T111" s="27"/>
      <c r="U111" s="126"/>
      <c r="V111" s="126"/>
    </row>
    <row r="112" spans="1:31" x14ac:dyDescent="0.2">
      <c r="A112" s="27"/>
      <c r="B112" s="27"/>
      <c r="H112" s="50"/>
      <c r="I112" s="27"/>
      <c r="J112" s="50"/>
      <c r="M112" s="50"/>
      <c r="N112" s="27"/>
      <c r="O112" s="27"/>
      <c r="P112" s="50"/>
      <c r="Q112" s="50"/>
      <c r="R112" s="50"/>
      <c r="S112" s="27"/>
      <c r="T112" s="27"/>
      <c r="U112" s="126"/>
      <c r="V112" s="126"/>
    </row>
    <row r="113" spans="1:22" x14ac:dyDescent="0.2">
      <c r="A113" s="27"/>
      <c r="B113" s="27"/>
      <c r="H113" s="50"/>
      <c r="I113" s="27"/>
      <c r="J113" s="50"/>
      <c r="M113" s="50"/>
      <c r="N113" s="27"/>
      <c r="O113" s="27"/>
      <c r="P113" s="50"/>
      <c r="Q113" s="50"/>
      <c r="R113" s="50"/>
      <c r="S113" s="27"/>
      <c r="T113" s="27"/>
      <c r="U113" s="126"/>
      <c r="V113" s="126"/>
    </row>
    <row r="114" spans="1:22" x14ac:dyDescent="0.2">
      <c r="A114" s="27"/>
      <c r="B114" s="27"/>
      <c r="H114" s="50"/>
      <c r="I114" s="27"/>
      <c r="J114" s="50"/>
      <c r="M114" s="50"/>
      <c r="N114" s="27"/>
      <c r="O114" s="27"/>
      <c r="P114" s="50"/>
      <c r="Q114" s="50"/>
      <c r="R114" s="50"/>
      <c r="S114" s="27"/>
      <c r="T114" s="27"/>
      <c r="U114" s="126"/>
      <c r="V114" s="126"/>
    </row>
    <row r="115" spans="1:22" x14ac:dyDescent="0.2">
      <c r="A115" s="27"/>
      <c r="B115" s="27"/>
      <c r="H115" s="50"/>
      <c r="I115" s="27"/>
      <c r="J115" s="50"/>
      <c r="M115" s="50"/>
      <c r="N115" s="27"/>
      <c r="O115" s="27"/>
      <c r="P115" s="50"/>
      <c r="Q115" s="50"/>
      <c r="R115" s="50"/>
      <c r="S115" s="27"/>
      <c r="T115" s="27"/>
      <c r="U115" s="126"/>
      <c r="V115" s="126"/>
    </row>
    <row r="116" spans="1:22" x14ac:dyDescent="0.2">
      <c r="A116" s="27"/>
      <c r="B116" s="27"/>
      <c r="H116" s="50"/>
      <c r="I116" s="27"/>
      <c r="J116" s="50"/>
      <c r="M116" s="50"/>
      <c r="N116" s="27"/>
      <c r="O116" s="27"/>
      <c r="P116" s="50"/>
      <c r="Q116" s="50"/>
      <c r="R116" s="50"/>
      <c r="S116" s="27"/>
      <c r="T116" s="27"/>
      <c r="U116" s="126"/>
      <c r="V116" s="126"/>
    </row>
    <row r="117" spans="1:22" x14ac:dyDescent="0.2">
      <c r="A117" s="27"/>
      <c r="B117" s="27"/>
      <c r="H117" s="50"/>
      <c r="I117" s="27"/>
      <c r="J117" s="50"/>
      <c r="M117" s="50"/>
      <c r="N117" s="27"/>
      <c r="O117" s="27"/>
      <c r="P117" s="50"/>
      <c r="Q117" s="50"/>
      <c r="R117" s="50"/>
      <c r="S117" s="27"/>
      <c r="T117" s="27"/>
      <c r="U117" s="126"/>
      <c r="V117" s="126"/>
    </row>
    <row r="118" spans="1:22" x14ac:dyDescent="0.2">
      <c r="A118" s="27"/>
      <c r="B118" s="27"/>
      <c r="H118" s="50"/>
      <c r="I118" s="27"/>
      <c r="J118" s="50"/>
      <c r="M118" s="50"/>
      <c r="N118" s="27"/>
      <c r="O118" s="27"/>
      <c r="P118" s="50"/>
      <c r="Q118" s="50"/>
      <c r="R118" s="50"/>
      <c r="S118" s="27"/>
      <c r="T118" s="27"/>
      <c r="U118" s="126"/>
      <c r="V118" s="126"/>
    </row>
    <row r="119" spans="1:22" x14ac:dyDescent="0.2">
      <c r="A119" s="27"/>
      <c r="B119" s="27"/>
      <c r="H119" s="50"/>
      <c r="I119" s="27"/>
      <c r="J119" s="50"/>
      <c r="M119" s="50"/>
      <c r="N119" s="27"/>
      <c r="O119" s="27"/>
      <c r="P119" s="50"/>
      <c r="Q119" s="50"/>
      <c r="R119" s="50"/>
      <c r="S119" s="27"/>
      <c r="T119" s="27"/>
      <c r="U119" s="126"/>
      <c r="V119" s="126"/>
    </row>
    <row r="120" spans="1:22" x14ac:dyDescent="0.2">
      <c r="A120" s="27"/>
      <c r="B120" s="27"/>
      <c r="H120" s="50"/>
      <c r="I120" s="27"/>
      <c r="J120" s="50"/>
      <c r="M120" s="50"/>
      <c r="N120" s="27"/>
      <c r="O120" s="27"/>
      <c r="P120" s="50"/>
      <c r="Q120" s="50"/>
      <c r="R120" s="50"/>
      <c r="S120" s="27"/>
      <c r="T120" s="27"/>
      <c r="U120" s="126"/>
      <c r="V120" s="126"/>
    </row>
    <row r="121" spans="1:22" x14ac:dyDescent="0.2">
      <c r="A121" s="27"/>
      <c r="B121" s="27"/>
      <c r="H121" s="50"/>
      <c r="I121" s="27"/>
      <c r="J121" s="50"/>
      <c r="M121" s="50"/>
      <c r="N121" s="27"/>
      <c r="O121" s="27"/>
      <c r="P121" s="50"/>
      <c r="Q121" s="50"/>
      <c r="R121" s="50"/>
      <c r="S121" s="27"/>
      <c r="T121" s="27"/>
      <c r="U121" s="126"/>
      <c r="V121" s="126"/>
    </row>
    <row r="122" spans="1:22" x14ac:dyDescent="0.2">
      <c r="A122" s="27"/>
      <c r="B122" s="27"/>
      <c r="H122" s="50"/>
      <c r="I122" s="27"/>
      <c r="J122" s="50"/>
      <c r="M122" s="50"/>
      <c r="N122" s="27"/>
      <c r="O122" s="27"/>
      <c r="P122" s="50"/>
      <c r="Q122" s="50"/>
      <c r="R122" s="50"/>
      <c r="S122" s="27"/>
      <c r="T122" s="27"/>
      <c r="U122" s="126"/>
      <c r="V122" s="126"/>
    </row>
    <row r="123" spans="1:22" x14ac:dyDescent="0.2">
      <c r="A123" s="27"/>
      <c r="B123" s="27"/>
      <c r="H123" s="50"/>
      <c r="I123" s="27"/>
      <c r="J123" s="50"/>
      <c r="M123" s="50"/>
      <c r="N123" s="27"/>
      <c r="O123" s="27"/>
      <c r="P123" s="50"/>
      <c r="Q123" s="50"/>
      <c r="R123" s="50"/>
      <c r="S123" s="27"/>
      <c r="T123" s="27"/>
      <c r="U123" s="126"/>
      <c r="V123" s="126"/>
    </row>
    <row r="124" spans="1:22" x14ac:dyDescent="0.2">
      <c r="A124" s="27"/>
      <c r="B124" s="27"/>
      <c r="H124" s="50"/>
      <c r="I124" s="27"/>
      <c r="J124" s="50"/>
      <c r="M124" s="50"/>
      <c r="N124" s="27"/>
      <c r="O124" s="27"/>
      <c r="P124" s="50"/>
      <c r="Q124" s="50"/>
      <c r="R124" s="50"/>
      <c r="S124" s="27"/>
      <c r="T124" s="27"/>
      <c r="U124" s="126"/>
      <c r="V124" s="126"/>
    </row>
    <row r="125" spans="1:22" x14ac:dyDescent="0.2">
      <c r="A125" s="27"/>
      <c r="B125" s="27"/>
      <c r="H125" s="50"/>
      <c r="I125" s="27"/>
      <c r="J125" s="50"/>
      <c r="M125" s="50"/>
      <c r="N125" s="27"/>
      <c r="O125" s="27"/>
      <c r="P125" s="50"/>
      <c r="Q125" s="50"/>
      <c r="R125" s="50"/>
      <c r="S125" s="27"/>
      <c r="T125" s="27"/>
      <c r="U125" s="126"/>
      <c r="V125" s="126"/>
    </row>
    <row r="126" spans="1:22" x14ac:dyDescent="0.2">
      <c r="A126" s="27"/>
      <c r="B126" s="27"/>
      <c r="H126" s="50"/>
      <c r="I126" s="27"/>
      <c r="J126" s="50"/>
      <c r="M126" s="50"/>
      <c r="N126" s="27"/>
      <c r="O126" s="27"/>
      <c r="P126" s="50"/>
      <c r="Q126" s="50"/>
      <c r="R126" s="50"/>
      <c r="S126" s="27"/>
      <c r="T126" s="27"/>
      <c r="U126" s="126"/>
      <c r="V126" s="126"/>
    </row>
    <row r="127" spans="1:22" x14ac:dyDescent="0.2">
      <c r="A127" s="27"/>
      <c r="B127" s="27"/>
      <c r="H127" s="50"/>
      <c r="I127" s="27"/>
      <c r="J127" s="50"/>
      <c r="M127" s="50"/>
      <c r="N127" s="27"/>
      <c r="O127" s="27"/>
      <c r="P127" s="50"/>
      <c r="Q127" s="50"/>
      <c r="R127" s="50"/>
      <c r="S127" s="27"/>
      <c r="T127" s="27"/>
      <c r="U127" s="126"/>
      <c r="V127" s="126"/>
    </row>
    <row r="128" spans="1:22" x14ac:dyDescent="0.2">
      <c r="A128" s="27"/>
      <c r="B128" s="27"/>
      <c r="H128" s="50"/>
      <c r="I128" s="27"/>
      <c r="J128" s="50"/>
      <c r="M128" s="50"/>
      <c r="N128" s="27"/>
      <c r="O128" s="27"/>
      <c r="P128" s="50"/>
      <c r="Q128" s="50"/>
      <c r="R128" s="50"/>
      <c r="S128" s="27"/>
      <c r="T128" s="27"/>
      <c r="U128" s="126"/>
      <c r="V128" s="126"/>
    </row>
    <row r="129" spans="1:22" x14ac:dyDescent="0.2">
      <c r="A129" s="27"/>
      <c r="B129" s="27"/>
      <c r="H129" s="50"/>
      <c r="I129" s="27"/>
      <c r="J129" s="50"/>
      <c r="M129" s="50"/>
      <c r="N129" s="27"/>
      <c r="O129" s="27"/>
      <c r="P129" s="50"/>
      <c r="Q129" s="50"/>
      <c r="R129" s="50"/>
      <c r="S129" s="27"/>
      <c r="T129" s="27"/>
      <c r="U129" s="126"/>
      <c r="V129" s="126"/>
    </row>
    <row r="130" spans="1:22" x14ac:dyDescent="0.2">
      <c r="A130" s="27"/>
      <c r="B130" s="27"/>
      <c r="H130" s="50"/>
      <c r="I130" s="27"/>
      <c r="J130" s="50"/>
      <c r="M130" s="50"/>
      <c r="N130" s="27"/>
      <c r="O130" s="27"/>
      <c r="P130" s="50"/>
      <c r="Q130" s="50"/>
      <c r="R130" s="50"/>
      <c r="S130" s="27"/>
      <c r="T130" s="27"/>
      <c r="U130" s="126"/>
      <c r="V130" s="126"/>
    </row>
    <row r="131" spans="1:22" x14ac:dyDescent="0.2">
      <c r="A131" s="27"/>
      <c r="B131" s="27"/>
      <c r="H131" s="50"/>
      <c r="I131" s="27"/>
      <c r="J131" s="50"/>
      <c r="M131" s="50"/>
      <c r="N131" s="27"/>
      <c r="O131" s="27"/>
      <c r="P131" s="50"/>
      <c r="Q131" s="50"/>
      <c r="R131" s="50"/>
      <c r="S131" s="27"/>
      <c r="T131" s="27"/>
      <c r="U131" s="126"/>
      <c r="V131" s="126"/>
    </row>
    <row r="132" spans="1:22" x14ac:dyDescent="0.2">
      <c r="A132" s="27"/>
      <c r="B132" s="27"/>
      <c r="H132" s="50"/>
      <c r="I132" s="27"/>
      <c r="J132" s="50"/>
      <c r="M132" s="50"/>
      <c r="N132" s="27"/>
      <c r="O132" s="27"/>
      <c r="P132" s="50"/>
      <c r="Q132" s="50"/>
      <c r="R132" s="50"/>
      <c r="S132" s="27"/>
      <c r="T132" s="27"/>
      <c r="U132" s="126"/>
      <c r="V132" s="126"/>
    </row>
    <row r="133" spans="1:22" x14ac:dyDescent="0.2">
      <c r="A133" s="27"/>
      <c r="B133" s="27"/>
      <c r="H133" s="50"/>
      <c r="I133" s="27"/>
      <c r="J133" s="50"/>
      <c r="M133" s="50"/>
      <c r="N133" s="27"/>
      <c r="O133" s="27"/>
      <c r="P133" s="50"/>
      <c r="Q133" s="50"/>
      <c r="R133" s="50"/>
      <c r="S133" s="27"/>
      <c r="T133" s="27"/>
      <c r="U133" s="126"/>
      <c r="V133" s="126"/>
    </row>
    <row r="134" spans="1:22" x14ac:dyDescent="0.2">
      <c r="A134" s="27"/>
      <c r="B134" s="27"/>
      <c r="H134" s="50"/>
      <c r="I134" s="27"/>
      <c r="J134" s="50"/>
      <c r="M134" s="50"/>
      <c r="N134" s="27"/>
      <c r="O134" s="27"/>
      <c r="P134" s="50"/>
      <c r="Q134" s="50"/>
      <c r="R134" s="50"/>
      <c r="S134" s="27"/>
      <c r="T134" s="27"/>
      <c r="U134" s="126"/>
      <c r="V134" s="126"/>
    </row>
    <row r="135" spans="1:22" x14ac:dyDescent="0.2">
      <c r="A135" s="27"/>
      <c r="B135" s="27"/>
      <c r="H135" s="50"/>
      <c r="I135" s="27"/>
      <c r="J135" s="50"/>
      <c r="M135" s="50"/>
      <c r="N135" s="27"/>
      <c r="O135" s="27"/>
      <c r="P135" s="50"/>
      <c r="Q135" s="50"/>
      <c r="R135" s="50"/>
      <c r="S135" s="27"/>
      <c r="T135" s="27"/>
      <c r="U135" s="126"/>
      <c r="V135" s="126"/>
    </row>
    <row r="136" spans="1:22" x14ac:dyDescent="0.2">
      <c r="A136" s="27"/>
      <c r="B136" s="27"/>
      <c r="H136" s="50"/>
      <c r="I136" s="27"/>
      <c r="J136" s="50"/>
      <c r="M136" s="50"/>
      <c r="N136" s="27"/>
      <c r="O136" s="27"/>
      <c r="P136" s="50"/>
      <c r="Q136" s="50"/>
      <c r="R136" s="50"/>
      <c r="S136" s="27"/>
      <c r="T136" s="27"/>
      <c r="U136" s="126"/>
      <c r="V136" s="126"/>
    </row>
  </sheetData>
  <mergeCells count="30">
    <mergeCell ref="AE5:AH5"/>
    <mergeCell ref="A91:AD101"/>
    <mergeCell ref="O85:T85"/>
    <mergeCell ref="O87:T87"/>
    <mergeCell ref="A82:N90"/>
    <mergeCell ref="O88:T88"/>
    <mergeCell ref="O90:T90"/>
    <mergeCell ref="O82:T82"/>
    <mergeCell ref="O83:T83"/>
    <mergeCell ref="O84:T84"/>
    <mergeCell ref="O86:T86"/>
    <mergeCell ref="O89:T89"/>
    <mergeCell ref="E56:E5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J5:J6"/>
    <mergeCell ref="O5:P5"/>
    <mergeCell ref="T4:T6"/>
    <mergeCell ref="Q4:S5"/>
    <mergeCell ref="W5:Z5"/>
    <mergeCell ref="AA5:AD5"/>
  </mergeCells>
  <pageMargins left="0.19685039370078741" right="0.19685039370078741" top="0.19685039370078741" bottom="0" header="0.19685039370078741" footer="0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2020-11-03T17:26:53Z</cp:lastPrinted>
  <dcterms:created xsi:type="dcterms:W3CDTF">2011-05-05T04:03:53Z</dcterms:created>
  <dcterms:modified xsi:type="dcterms:W3CDTF">2026-04-27T10:18:24Z</dcterms:modified>
</cp:coreProperties>
</file>