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60" windowWidth="15150" windowHeight="667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  <sheet name="Лист1" sheetId="26" r:id="rId5"/>
  </sheets>
  <calcPr calcId="125725" refMode="R1C1"/>
</workbook>
</file>

<file path=xl/calcChain.xml><?xml version="1.0" encoding="utf-8"?>
<calcChain xmlns="http://schemas.openxmlformats.org/spreadsheetml/2006/main">
  <c r="M9" i="21"/>
  <c r="P8"/>
  <c r="M8"/>
  <c r="K3" i="26"/>
  <c r="J3"/>
  <c r="Q2"/>
  <c r="M2"/>
  <c r="L2"/>
  <c r="K2"/>
  <c r="J2"/>
  <c r="I26" i="21" l="1"/>
  <c r="P77"/>
  <c r="H77" s="1"/>
  <c r="S66" l="1"/>
  <c r="M66" l="1"/>
  <c r="N66"/>
  <c r="AH66"/>
  <c r="AF66"/>
  <c r="M35" l="1"/>
  <c r="M60"/>
  <c r="M54"/>
  <c r="M31"/>
  <c r="M26"/>
  <c r="M74" l="1"/>
  <c r="N74"/>
  <c r="S35"/>
  <c r="S74"/>
  <c r="S60"/>
  <c r="AH35"/>
  <c r="AD35"/>
  <c r="AB35"/>
  <c r="X35"/>
  <c r="AH83"/>
  <c r="AD83"/>
  <c r="AB83"/>
  <c r="Z83"/>
  <c r="AH84"/>
  <c r="AD84"/>
  <c r="Z74"/>
  <c r="X74"/>
  <c r="K69" l="1"/>
  <c r="J74"/>
  <c r="K45"/>
  <c r="J47"/>
  <c r="K47" s="1"/>
  <c r="K75" l="1"/>
  <c r="K74" s="1"/>
  <c r="K46"/>
  <c r="X31" l="1"/>
  <c r="AB31"/>
  <c r="I31"/>
  <c r="AH26"/>
  <c r="AF26"/>
  <c r="AD26"/>
  <c r="AB26"/>
  <c r="Z26"/>
  <c r="X26"/>
  <c r="K34" l="1"/>
  <c r="S36" i="19"/>
  <c r="P72" i="21" l="1"/>
  <c r="H72" s="1"/>
  <c r="P64"/>
  <c r="H64" s="1"/>
  <c r="P58"/>
  <c r="O76"/>
  <c r="H76" s="1"/>
  <c r="H74" s="1"/>
  <c r="O71"/>
  <c r="H71" s="1"/>
  <c r="O63"/>
  <c r="H63" s="1"/>
  <c r="O57"/>
  <c r="H48"/>
  <c r="J66"/>
  <c r="K62"/>
  <c r="K56"/>
  <c r="K50"/>
  <c r="K43"/>
  <c r="K41"/>
  <c r="K39"/>
  <c r="K38"/>
  <c r="J31"/>
  <c r="J30"/>
  <c r="K30" s="1"/>
  <c r="J26" l="1"/>
  <c r="J54"/>
  <c r="K66"/>
  <c r="J35"/>
  <c r="J60"/>
  <c r="S53"/>
  <c r="S52"/>
  <c r="K32"/>
  <c r="K31" s="1"/>
  <c r="K28"/>
  <c r="K40"/>
  <c r="H36"/>
  <c r="K44"/>
  <c r="H30"/>
  <c r="K42"/>
  <c r="H26"/>
  <c r="K49"/>
  <c r="K55"/>
  <c r="K54" s="1"/>
  <c r="K61"/>
  <c r="K60" s="1"/>
  <c r="K37"/>
  <c r="H57"/>
  <c r="H58"/>
  <c r="H60" l="1"/>
  <c r="K26"/>
  <c r="K35"/>
  <c r="J52"/>
  <c r="AH85"/>
  <c r="BC36" i="19"/>
  <c r="AZ36"/>
  <c r="AW36"/>
  <c r="AP36"/>
  <c r="AI36"/>
  <c r="AB36"/>
  <c r="B33"/>
  <c r="D33" s="1"/>
  <c r="B34"/>
  <c r="BF34" s="1"/>
  <c r="B35"/>
  <c r="D35" s="1"/>
  <c r="B32"/>
  <c r="BF32" s="1"/>
  <c r="P33"/>
  <c r="P34"/>
  <c r="P35"/>
  <c r="J33"/>
  <c r="J34"/>
  <c r="J35"/>
  <c r="P32"/>
  <c r="J32"/>
  <c r="I54" i="21"/>
  <c r="N54"/>
  <c r="O54"/>
  <c r="P54"/>
  <c r="AB54"/>
  <c r="AD54"/>
  <c r="I60"/>
  <c r="N60"/>
  <c r="O60"/>
  <c r="P60"/>
  <c r="AB60"/>
  <c r="AD60"/>
  <c r="O66"/>
  <c r="P66"/>
  <c r="O74"/>
  <c r="P74"/>
  <c r="O8" l="1"/>
  <c r="H53"/>
  <c r="O52"/>
  <c r="O53"/>
  <c r="N52"/>
  <c r="N53"/>
  <c r="AH53"/>
  <c r="Z53"/>
  <c r="Z52"/>
  <c r="I52"/>
  <c r="I53"/>
  <c r="X53"/>
  <c r="X52"/>
  <c r="P53"/>
  <c r="P52"/>
  <c r="AF52"/>
  <c r="AF53"/>
  <c r="AB53"/>
  <c r="AB52"/>
  <c r="M52"/>
  <c r="M53"/>
  <c r="K53"/>
  <c r="K52"/>
  <c r="AD52"/>
  <c r="AD53"/>
  <c r="J53"/>
  <c r="D32" i="19"/>
  <c r="BF35"/>
  <c r="BF33"/>
  <c r="D34"/>
  <c r="B36"/>
  <c r="BF36" l="1"/>
  <c r="D36"/>
</calcChain>
</file>

<file path=xl/sharedStrings.xml><?xml version="1.0" encoding="utf-8"?>
<sst xmlns="http://schemas.openxmlformats.org/spreadsheetml/2006/main" count="460" uniqueCount="353">
  <si>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</si>
  <si>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</si>
  <si>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</si>
  <si>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</si>
  <si>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</si>
  <si>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</si>
  <si>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</si>
  <si>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</si>
  <si>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</si>
  <si>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</si>
  <si>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</si>
  <si>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</si>
  <si>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</si>
  <si>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</si>
  <si>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</si>
  <si>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</si>
  <si>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</si>
  <si>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</si>
  <si>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</si>
  <si>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</si>
  <si>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</si>
  <si>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</si>
  <si>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</si>
  <si>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</si>
  <si>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</si>
  <si>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</si>
  <si>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</si>
  <si>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</si>
  <si>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</si>
  <si>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</si>
  <si>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</si>
  <si>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</si>
  <si>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</si>
  <si>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</si>
  <si>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</si>
  <si>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</si>
  <si>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</si>
  <si>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</si>
  <si>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</si>
  <si>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</si>
  <si>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</si>
  <si>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</si>
  <si>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</si>
  <si>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</si>
  <si>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</si>
  <si>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</si>
  <si>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</si>
  <si>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</si>
  <si>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</si>
  <si>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</si>
  <si>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</si>
  <si>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</si>
  <si>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</si>
  <si>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</si>
  <si>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</si>
  <si>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</si>
  <si>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</si>
  <si>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</si>
  <si>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</si>
  <si>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</si>
  <si>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</si>
  <si>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</si>
  <si>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</si>
  <si>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</si>
  <si>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</si>
  <si>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</si>
  <si>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</si>
  <si>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</si>
  <si>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</si>
  <si>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</si>
  <si>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</si>
  <si>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</si>
  <si>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</si>
  <si>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</si>
  <si>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</si>
  <si>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</si>
  <si>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</si>
  <si>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</si>
  <si>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</si>
  <si>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</si>
  <si>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</si>
  <si>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</si>
  <si>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</si>
  <si>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</si>
  <si>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</si>
  <si>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</si>
  <si>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</si>
  <si>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</si>
  <si>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</si>
  <si>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</si>
  <si>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</si>
  <si>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</si>
  <si>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</si>
  <si>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</si>
  <si>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</si>
  <si>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</si>
  <si>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</si>
  <si>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</si>
  <si>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</si>
  <si>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</si>
  <si>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</si>
  <si>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</si>
  <si>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</si>
  <si>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</si>
  <si>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</si>
  <si>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</si>
  <si>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</si>
  <si>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</si>
  <si>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</si>
  <si>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</si>
  <si>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</si>
  <si>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</si>
  <si>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МДК.03.02</t>
  </si>
  <si>
    <t>УП.03</t>
  </si>
  <si>
    <t>ПП.03</t>
  </si>
  <si>
    <t>ПМ.04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</si>
  <si>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</si>
  <si>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</si>
  <si>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</si>
  <si>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</si>
  <si>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</si>
  <si>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</si>
  <si>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</si>
  <si>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</si>
  <si>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</si>
  <si>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</si>
  <si>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</si>
  <si>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</si>
  <si>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</si>
  <si>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</si>
  <si>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</si>
  <si>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ОП.11</t>
  </si>
  <si>
    <t>Способы поиска работы, рекомендации по трудоустройству</t>
  </si>
  <si>
    <t>ОП.12</t>
  </si>
  <si>
    <t>Основы предпринимательства, открытие собственного дела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</si>
  <si>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</si>
  <si>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</si>
  <si>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</si>
  <si>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</si>
  <si>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</si>
  <si>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</si>
  <si>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</si>
  <si>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</si>
  <si>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</si>
  <si>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</si>
  <si>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</si>
  <si>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</si>
  <si>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</si>
  <si>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</si>
  <si>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</si>
  <si>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</si>
  <si>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</si>
  <si>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</si>
  <si>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</si>
  <si>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</si>
  <si>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</si>
  <si>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</si>
  <si>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</si>
  <si>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</si>
  <si>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</si>
  <si>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</si>
  <si>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</si>
  <si>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</si>
  <si>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</si>
  <si>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</si>
  <si>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</si>
  <si>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</si>
  <si>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</si>
  <si>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</si>
  <si>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</si>
  <si>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</si>
  <si>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</si>
  <si>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</si>
  <si>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</si>
  <si>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</si>
  <si>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</si>
  <si>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</si>
  <si>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</si>
  <si>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</si>
  <si>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</si>
  <si>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</si>
  <si>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</si>
  <si>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</si>
  <si>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</si>
  <si>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</si>
  <si>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</si>
  <si>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</si>
  <si>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</si>
  <si>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</si>
  <si>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</si>
  <si>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</si>
  <si>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</si>
  <si>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</si>
  <si>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</si>
  <si>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</si>
  <si>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</si>
  <si>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</si>
  <si>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</si>
  <si>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</si>
  <si>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</si>
  <si>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</si>
  <si>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</si>
  <si>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</si>
  <si>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</si>
  <si>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</si>
  <si>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</si>
  <si>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</si>
  <si>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</si>
  <si>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</si>
  <si>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</si>
  <si>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</si>
  <si>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</si>
  <si>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</si>
  <si>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</si>
  <si>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</si>
  <si>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</si>
  <si>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</si>
  <si>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</si>
  <si>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(преддипломной)</t>
  </si>
  <si>
    <t>3,4,5,6,7,8</t>
  </si>
  <si>
    <t>ЕН.0.1</t>
  </si>
  <si>
    <t>Дифференцированных зачетов</t>
  </si>
  <si>
    <t>Адаптационная дисциплина: "Социальная адаптация и основы социально-правовых знаний"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</si>
  <si>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</si>
  <si>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</si>
  <si>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</si>
  <si>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</si>
  <si>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Монтаж, техническое обслуживание и ремонт промышленного оборудования (по отраслям)</t>
  </si>
  <si>
    <t>15.02.12</t>
  </si>
  <si>
    <t>1. Календарный  график учебного процесса 15.02.12 Монтаж, техническое обслуживание и ремонт промышленного оборудования (по отраслям)</t>
  </si>
  <si>
    <t>ЕН.0.3</t>
  </si>
  <si>
    <t xml:space="preserve">Информатика </t>
  </si>
  <si>
    <t>Инженерная графика</t>
  </si>
  <si>
    <t>Материаловедение</t>
  </si>
  <si>
    <t>Техническая механика</t>
  </si>
  <si>
    <t>Метрология, стандартизация и подтверждение соответствия</t>
  </si>
  <si>
    <t>Электротехника и основы электроники</t>
  </si>
  <si>
    <t>Технологическое оборудование</t>
  </si>
  <si>
    <t>Технология отрасли</t>
  </si>
  <si>
    <t>Обработка металлов резанием, станки и инструменты</t>
  </si>
  <si>
    <t>Охрана труда и бережливое производство</t>
  </si>
  <si>
    <t>Экономика отрасли</t>
  </si>
  <si>
    <t>ОП.13</t>
  </si>
  <si>
    <t>ОП.14</t>
  </si>
  <si>
    <t>ОП.15</t>
  </si>
  <si>
    <t>Информационные технологии в профессиональной деятельности</t>
  </si>
  <si>
    <t>Монтаж промышленного оборудования и пусконаладочные работы</t>
  </si>
  <si>
    <t>Осуществление монтажных работ промышленного оборудования</t>
  </si>
  <si>
    <t>Осуществление пусконаладочных работ промышленного оборудования</t>
  </si>
  <si>
    <t>Техническое обслуживание и ремонт промышленного оборудования</t>
  </si>
  <si>
    <t>Техническое обслуживание промышленного оборудования</t>
  </si>
  <si>
    <t>Управление ремонтом промышленного оборудования и контроль над ним</t>
  </si>
  <si>
    <t>Организация ремонтных работ по промышленному оборудованию</t>
  </si>
  <si>
    <t>Организация монтажных работ по промышленному оборудованию</t>
  </si>
  <si>
    <t>Организация наладочных работ по промышленному оборудованию</t>
  </si>
  <si>
    <t>Организация ремонтных, монтажных и наладочных работы по промышленному оборудованию</t>
  </si>
  <si>
    <t>1 сем.           17   недель</t>
  </si>
  <si>
    <t>2 сем.             22    недели</t>
  </si>
  <si>
    <t>3 сем.           16  недель</t>
  </si>
  <si>
    <t>4 сем.       18/5/0  недели</t>
  </si>
  <si>
    <t>5 сем.          13/3/0 недель</t>
  </si>
  <si>
    <t>6 сем.          14/3/7 недели</t>
  </si>
  <si>
    <t>7 сем.              13/4/0     недель</t>
  </si>
  <si>
    <t xml:space="preserve">8 сем.             9/0/4/4/6       недели </t>
  </si>
  <si>
    <t>Выполнение работ по профессии</t>
  </si>
  <si>
    <t>МДК.04.01</t>
  </si>
  <si>
    <t>МДК.03.03</t>
  </si>
  <si>
    <t>6к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</si>
  <si>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</si>
  <si>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</si>
  <si>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</si>
  <si>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</si>
  <si>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</si>
  <si>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</si>
  <si>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</si>
  <si>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</si>
  <si>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</si>
  <si>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техник-механик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</si>
  <si>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</si>
  <si>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</si>
  <si>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</si>
  <si>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</si>
  <si>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</si>
  <si>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</si>
  <si>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</si>
  <si>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</si>
  <si>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</si>
  <si>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МДК03.04</t>
  </si>
  <si>
    <t>Оганизация выполнения производственного задания подчиненным персоналом</t>
  </si>
  <si>
    <t>Индивидуальный учебный проект*/Курсовой проект</t>
  </si>
  <si>
    <t>6*</t>
  </si>
  <si>
    <t>6*/2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</si>
  <si>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</si>
  <si>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</si>
  <si>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</si>
  <si>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</si>
  <si>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</si>
  <si>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</si>
  <si>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</si>
  <si>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</si>
  <si>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</si>
  <si>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ПМ.1.Э</t>
  </si>
  <si>
    <t>ПМ.2.Э</t>
  </si>
  <si>
    <t>ПМ.3.Э</t>
  </si>
  <si>
    <t>ПМ.4.КЭ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</si>
  <si>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</si>
  <si>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</si>
  <si>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</si>
  <si>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</si>
  <si>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189</t>
  </si>
  <si>
    <t>2421</t>
  </si>
  <si>
    <t>590</t>
  </si>
  <si>
    <t>3,4,5,7</t>
  </si>
  <si>
    <t>ОП.16</t>
  </si>
  <si>
    <t>Основы финансовой грамотности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</si>
  <si>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</si>
  <si>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</si>
  <si>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</si>
  <si>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</si>
  <si>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ОУП. 00</t>
  </si>
  <si>
    <t>Общеобраз. цикл</t>
  </si>
  <si>
    <t>2*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</si>
  <si>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</si>
  <si>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</si>
  <si>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</si>
  <si>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</si>
  <si>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</si>
  <si>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</si>
  <si>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</si>
  <si>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</si>
  <si>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</si>
  <si>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</si>
  <si>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</si>
  <si>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</si>
  <si>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</si>
  <si>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Основы безопасности жизнедеятельности</t>
  </si>
  <si>
    <t>ОУП. 11</t>
  </si>
  <si>
    <t>ОУП. 12</t>
  </si>
  <si>
    <t>ОУП. 13</t>
  </si>
  <si>
    <t>ОУП. 14</t>
  </si>
  <si>
    <t>Введение в специальность</t>
  </si>
  <si>
    <t> 32*</t>
  </si>
  <si>
    <t>  32*</t>
  </si>
  <si>
    <t> 32</t>
  </si>
  <si>
    <r>
      <t> </t>
    </r>
    <r>
      <rPr>
        <sz val="9"/>
        <color indexed="8"/>
        <rFont val="Times New Roman"/>
        <family val="1"/>
        <charset val="204"/>
      </rPr>
      <t>2*</t>
    </r>
  </si>
  <si>
    <t>«_____»__________________2023  г.</t>
  </si>
  <si>
    <t>2023г.</t>
  </si>
  <si>
    <t>4327</t>
  </si>
  <si>
    <t>_____________________2023г.</t>
  </si>
  <si>
    <t>2023г</t>
  </si>
  <si>
    <t>Выполнение работ по одной или нескольким профессиям рабочих, должностям служащих 18559 Слесарь-ремонтник (2р.)</t>
  </si>
  <si>
    <t>Квалификационный экзамен 18559 Слесарь-ремонтник (2р.)</t>
  </si>
  <si>
    <t xml:space="preserve">Квалификационный экзамен 16.091 Монтажник (2 р.) </t>
  </si>
</sst>
</file>

<file path=xl/styles.xml><?xml version="1.0" encoding="utf-8"?>
<styleSheet xmlns="http://schemas.openxmlformats.org/spreadsheetml/2006/main">
  <numFmts count="1">
    <numFmt numFmtId="164" formatCode="##,###"/>
  </numFmts>
  <fonts count="49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9"/>
      <color rgb="FFFF000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323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6" fillId="0" borderId="0" xfId="0" applyFont="1" applyFill="1" applyBorder="1"/>
    <xf numFmtId="0" fontId="16" fillId="0" borderId="8" xfId="0" applyFont="1" applyFill="1" applyBorder="1"/>
    <xf numFmtId="0" fontId="16" fillId="0" borderId="8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7" fillId="0" borderId="0" xfId="0" applyFont="1" applyFill="1" applyBorder="1"/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7" fillId="0" borderId="8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8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/>
    </xf>
    <xf numFmtId="0" fontId="1" fillId="0" borderId="29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/>
    <xf numFmtId="0" fontId="16" fillId="0" borderId="0" xfId="0" applyFont="1" applyFill="1" applyBorder="1" applyAlignment="1">
      <alignment vertical="center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5" fillId="0" borderId="0" xfId="0" applyFont="1" applyFill="1" applyBorder="1"/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/>
    <xf numFmtId="0" fontId="30" fillId="0" borderId="26" xfId="0" applyFont="1" applyFill="1" applyBorder="1"/>
    <xf numFmtId="0" fontId="30" fillId="0" borderId="0" xfId="0" applyFont="1" applyFill="1" applyBorder="1"/>
    <xf numFmtId="0" fontId="30" fillId="0" borderId="17" xfId="0" applyFont="1" applyFill="1" applyBorder="1"/>
    <xf numFmtId="0" fontId="29" fillId="0" borderId="0" xfId="0" applyFont="1" applyFill="1" applyBorder="1"/>
    <xf numFmtId="0" fontId="31" fillId="0" borderId="0" xfId="0" applyFont="1" applyFill="1" applyBorder="1"/>
    <xf numFmtId="0" fontId="28" fillId="0" borderId="0" xfId="0" applyFont="1" applyFill="1" applyBorder="1"/>
    <xf numFmtId="0" fontId="28" fillId="0" borderId="17" xfId="0" applyFont="1" applyFill="1" applyBorder="1"/>
    <xf numFmtId="0" fontId="30" fillId="0" borderId="18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textRotation="90" wrapText="1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28" fillId="4" borderId="1" xfId="0" applyNumberFormat="1" applyFont="1" applyFill="1" applyBorder="1" applyAlignment="1" applyProtection="1">
      <alignment horizontal="left" vertical="top"/>
    </xf>
    <xf numFmtId="0" fontId="28" fillId="0" borderId="31" xfId="0" applyFont="1" applyFill="1" applyBorder="1" applyAlignment="1">
      <alignment wrapText="1"/>
    </xf>
    <xf numFmtId="0" fontId="27" fillId="0" borderId="30" xfId="3" applyNumberFormat="1" applyFont="1" applyFill="1" applyBorder="1" applyAlignment="1" applyProtection="1">
      <alignment horizontal="center" vertical="center"/>
      <protection locked="0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0" borderId="1" xfId="0" applyNumberFormat="1" applyFont="1" applyFill="1" applyBorder="1" applyAlignment="1" applyProtection="1">
      <alignment horizontal="center" vertical="center" textRotation="89" wrapText="1"/>
    </xf>
    <xf numFmtId="0" fontId="15" fillId="0" borderId="1" xfId="0" applyNumberFormat="1" applyFont="1" applyFill="1" applyBorder="1" applyAlignment="1" applyProtection="1">
      <alignment horizontal="center" textRotation="90" wrapText="1"/>
    </xf>
    <xf numFmtId="0" fontId="28" fillId="4" borderId="1" xfId="3" applyNumberFormat="1" applyFont="1" applyFill="1" applyBorder="1" applyAlignment="1" applyProtection="1">
      <alignment horizontal="center" vertical="center"/>
      <protection locked="0"/>
    </xf>
    <xf numFmtId="0" fontId="28" fillId="4" borderId="30" xfId="3" applyNumberFormat="1" applyFont="1" applyFill="1" applyBorder="1" applyAlignment="1" applyProtection="1">
      <alignment horizontal="center" vertical="center"/>
      <protection locked="0"/>
    </xf>
    <xf numFmtId="0" fontId="28" fillId="4" borderId="1" xfId="0" applyNumberFormat="1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164" fontId="27" fillId="0" borderId="1" xfId="0" applyNumberFormat="1" applyFont="1" applyFill="1" applyBorder="1" applyAlignment="1" applyProtection="1">
      <alignment horizontal="center" vertical="center"/>
    </xf>
    <xf numFmtId="3" fontId="27" fillId="0" borderId="1" xfId="0" applyNumberFormat="1" applyFont="1" applyFill="1" applyBorder="1" applyAlignment="1" applyProtection="1">
      <alignment horizontal="center" vertical="center"/>
    </xf>
    <xf numFmtId="164" fontId="28" fillId="0" borderId="0" xfId="0" applyNumberFormat="1" applyFont="1" applyFill="1" applyBorder="1"/>
    <xf numFmtId="3" fontId="28" fillId="0" borderId="0" xfId="0" applyNumberFormat="1" applyFont="1" applyFill="1" applyBorder="1"/>
    <xf numFmtId="0" fontId="27" fillId="0" borderId="5" xfId="0" applyNumberFormat="1" applyFont="1" applyFill="1" applyBorder="1" applyAlignment="1" applyProtection="1">
      <alignment horizontal="center" vertical="top"/>
    </xf>
    <xf numFmtId="0" fontId="27" fillId="0" borderId="5" xfId="0" applyNumberFormat="1" applyFont="1" applyFill="1" applyBorder="1" applyAlignment="1" applyProtection="1">
      <alignment horizontal="left" vertical="top" wrapText="1"/>
    </xf>
    <xf numFmtId="0" fontId="27" fillId="0" borderId="5" xfId="0" applyNumberFormat="1" applyFont="1" applyFill="1" applyBorder="1" applyAlignment="1" applyProtection="1">
      <alignment horizontal="center" vertical="center"/>
    </xf>
    <xf numFmtId="164" fontId="27" fillId="0" borderId="5" xfId="0" applyNumberFormat="1" applyFont="1" applyFill="1" applyBorder="1" applyAlignment="1" applyProtection="1">
      <alignment horizontal="center" vertical="center"/>
    </xf>
    <xf numFmtId="164" fontId="27" fillId="4" borderId="24" xfId="0" applyNumberFormat="1" applyFont="1" applyFill="1" applyBorder="1" applyAlignment="1" applyProtection="1">
      <alignment horizontal="center" vertical="center"/>
    </xf>
    <xf numFmtId="164" fontId="27" fillId="4" borderId="5" xfId="0" applyNumberFormat="1" applyFont="1" applyFill="1" applyBorder="1" applyAlignment="1" applyProtection="1">
      <alignment horizontal="center" vertical="center"/>
    </xf>
    <xf numFmtId="0" fontId="27" fillId="0" borderId="9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>
      <alignment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3" applyNumberFormat="1" applyFont="1" applyFill="1" applyBorder="1" applyAlignment="1" applyProtection="1">
      <alignment horizontal="center" vertical="center"/>
      <protection locked="0"/>
    </xf>
    <xf numFmtId="0" fontId="28" fillId="0" borderId="1" xfId="3" applyNumberFormat="1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/>
    <xf numFmtId="0" fontId="28" fillId="0" borderId="30" xfId="0" applyFont="1" applyBorder="1" applyAlignment="1">
      <alignment horizontal="left" vertical="center" wrapText="1"/>
    </xf>
    <xf numFmtId="0" fontId="28" fillId="4" borderId="30" xfId="0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 applyProtection="1">
      <alignment horizontal="center" vertical="center"/>
      <protection locked="0"/>
    </xf>
    <xf numFmtId="0" fontId="28" fillId="0" borderId="30" xfId="0" applyNumberFormat="1" applyFont="1" applyFill="1" applyBorder="1" applyAlignment="1" applyProtection="1">
      <alignment horizontal="center" vertical="center"/>
    </xf>
    <xf numFmtId="0" fontId="27" fillId="4" borderId="9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 applyProtection="1">
      <alignment horizontal="center" vertical="center"/>
    </xf>
    <xf numFmtId="0" fontId="28" fillId="0" borderId="18" xfId="0" applyFont="1" applyFill="1" applyBorder="1"/>
    <xf numFmtId="0" fontId="28" fillId="0" borderId="31" xfId="0" applyNumberFormat="1" applyFont="1" applyFill="1" applyBorder="1" applyAlignment="1" applyProtection="1">
      <alignment vertical="center" wrapText="1"/>
    </xf>
    <xf numFmtId="0" fontId="28" fillId="0" borderId="12" xfId="0" applyNumberFormat="1" applyFont="1" applyFill="1" applyBorder="1" applyAlignment="1" applyProtection="1">
      <alignment horizontal="left" vertical="top"/>
    </xf>
    <xf numFmtId="0" fontId="28" fillId="4" borderId="1" xfId="0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28" fillId="4" borderId="1" xfId="3" applyNumberFormat="1" applyFont="1" applyFill="1" applyBorder="1" applyAlignment="1">
      <alignment horizontal="center" vertical="center"/>
    </xf>
    <xf numFmtId="0" fontId="28" fillId="4" borderId="1" xfId="0" applyFont="1" applyFill="1" applyBorder="1"/>
    <xf numFmtId="0" fontId="27" fillId="4" borderId="5" xfId="0" applyNumberFormat="1" applyFont="1" applyFill="1" applyBorder="1" applyAlignment="1" applyProtection="1">
      <alignment horizontal="center" vertical="center"/>
    </xf>
    <xf numFmtId="0" fontId="28" fillId="4" borderId="5" xfId="0" applyNumberFormat="1" applyFont="1" applyFill="1" applyBorder="1" applyAlignment="1" applyProtection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8" fillId="4" borderId="5" xfId="3" applyNumberFormat="1" applyFont="1" applyFill="1" applyBorder="1" applyAlignment="1" applyProtection="1">
      <alignment horizontal="center" vertical="center"/>
      <protection locked="0"/>
    </xf>
    <xf numFmtId="0" fontId="28" fillId="4" borderId="5" xfId="3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 applyProtection="1">
      <alignment horizontal="center" vertical="center" wrapText="1"/>
    </xf>
    <xf numFmtId="0" fontId="27" fillId="4" borderId="1" xfId="3" applyNumberFormat="1" applyFont="1" applyFill="1" applyBorder="1" applyAlignment="1" applyProtection="1">
      <alignment horizontal="center" vertical="center"/>
      <protection locked="0"/>
    </xf>
    <xf numFmtId="49" fontId="27" fillId="4" borderId="1" xfId="0" applyNumberFormat="1" applyFont="1" applyFill="1" applyBorder="1" applyAlignment="1" applyProtection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 applyProtection="1">
      <alignment horizontal="center" vertical="center"/>
    </xf>
    <xf numFmtId="0" fontId="28" fillId="4" borderId="12" xfId="0" applyNumberFormat="1" applyFont="1" applyFill="1" applyBorder="1" applyAlignment="1" applyProtection="1">
      <alignment horizontal="left" vertical="top"/>
    </xf>
    <xf numFmtId="0" fontId="28" fillId="4" borderId="1" xfId="0" applyFont="1" applyFill="1" applyBorder="1" applyAlignment="1">
      <alignment horizontal="left" vertical="center" wrapText="1"/>
    </xf>
    <xf numFmtId="0" fontId="28" fillId="4" borderId="12" xfId="0" applyNumberFormat="1" applyFont="1" applyFill="1" applyBorder="1" applyAlignment="1" applyProtection="1">
      <alignment horizontal="left" vertical="center"/>
    </xf>
    <xf numFmtId="0" fontId="28" fillId="4" borderId="1" xfId="3" applyNumberFormat="1" applyFont="1" applyFill="1" applyBorder="1" applyAlignment="1" applyProtection="1">
      <alignment horizontal="left" vertical="center" wrapText="1"/>
      <protection locked="0"/>
    </xf>
    <xf numFmtId="0" fontId="28" fillId="4" borderId="31" xfId="0" applyNumberFormat="1" applyFont="1" applyFill="1" applyBorder="1" applyAlignment="1" applyProtection="1">
      <alignment horizontal="left" vertical="center"/>
    </xf>
    <xf numFmtId="0" fontId="28" fillId="4" borderId="5" xfId="3" applyNumberFormat="1" applyFont="1" applyFill="1" applyBorder="1" applyAlignment="1" applyProtection="1">
      <alignment horizontal="left" vertical="center" wrapText="1"/>
      <protection locked="0"/>
    </xf>
    <xf numFmtId="0" fontId="27" fillId="4" borderId="1" xfId="0" applyNumberFormat="1" applyFont="1" applyFill="1" applyBorder="1" applyAlignment="1" applyProtection="1">
      <alignment horizontal="left" vertical="center"/>
    </xf>
    <xf numFmtId="0" fontId="27" fillId="4" borderId="1" xfId="0" applyNumberFormat="1" applyFont="1" applyFill="1" applyBorder="1" applyAlignment="1" applyProtection="1">
      <alignment horizontal="left" vertical="top"/>
    </xf>
    <xf numFmtId="0" fontId="27" fillId="4" borderId="1" xfId="0" applyNumberFormat="1" applyFont="1" applyFill="1" applyBorder="1" applyAlignment="1" applyProtection="1">
      <alignment horizontal="left" vertical="top" wrapText="1"/>
    </xf>
    <xf numFmtId="0" fontId="28" fillId="4" borderId="1" xfId="0" applyNumberFormat="1" applyFont="1" applyFill="1" applyBorder="1" applyAlignment="1" applyProtection="1">
      <alignment horizontal="left" vertical="top" wrapText="1"/>
    </xf>
    <xf numFmtId="0" fontId="42" fillId="4" borderId="25" xfId="3" applyNumberFormat="1" applyFont="1" applyFill="1" applyBorder="1" applyAlignment="1">
      <alignment horizontal="left" vertical="center"/>
    </xf>
    <xf numFmtId="0" fontId="42" fillId="4" borderId="14" xfId="3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 applyProtection="1">
      <alignment horizontal="center" textRotation="90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7" fillId="6" borderId="28" xfId="0" applyNumberFormat="1" applyFont="1" applyFill="1" applyBorder="1" applyAlignment="1" applyProtection="1">
      <alignment horizontal="left" vertical="top"/>
    </xf>
    <xf numFmtId="0" fontId="27" fillId="6" borderId="11" xfId="0" applyNumberFormat="1" applyFont="1" applyFill="1" applyBorder="1" applyAlignment="1" applyProtection="1">
      <alignment horizontal="left" vertical="top" wrapText="1"/>
    </xf>
    <xf numFmtId="0" fontId="27" fillId="6" borderId="11" xfId="0" applyNumberFormat="1" applyFont="1" applyFill="1" applyBorder="1" applyAlignment="1" applyProtection="1">
      <alignment horizontal="center" vertical="center"/>
    </xf>
    <xf numFmtId="0" fontId="27" fillId="6" borderId="11" xfId="3" applyNumberFormat="1" applyFont="1" applyFill="1" applyBorder="1" applyAlignment="1" applyProtection="1">
      <alignment horizontal="center" vertical="center"/>
      <protection locked="0"/>
    </xf>
    <xf numFmtId="0" fontId="27" fillId="6" borderId="10" xfId="0" applyNumberFormat="1" applyFont="1" applyFill="1" applyBorder="1" applyAlignment="1" applyProtection="1">
      <alignment vertical="center" wrapText="1"/>
    </xf>
    <xf numFmtId="0" fontId="27" fillId="6" borderId="9" xfId="0" applyNumberFormat="1" applyFont="1" applyFill="1" applyBorder="1" applyAlignment="1" applyProtection="1">
      <alignment horizontal="left" vertical="center" wrapText="1"/>
    </xf>
    <xf numFmtId="0" fontId="27" fillId="6" borderId="9" xfId="0" applyNumberFormat="1" applyFont="1" applyFill="1" applyBorder="1" applyAlignment="1" applyProtection="1">
      <alignment horizontal="center" vertical="center"/>
    </xf>
    <xf numFmtId="0" fontId="27" fillId="6" borderId="9" xfId="3" applyNumberFormat="1" applyFont="1" applyFill="1" applyBorder="1" applyAlignment="1" applyProtection="1">
      <alignment horizontal="center" vertical="center"/>
      <protection locked="0"/>
    </xf>
    <xf numFmtId="0" fontId="27" fillId="6" borderId="10" xfId="0" applyNumberFormat="1" applyFont="1" applyFill="1" applyBorder="1" applyAlignment="1" applyProtection="1">
      <alignment horizontal="left" vertical="center"/>
    </xf>
    <xf numFmtId="0" fontId="27" fillId="6" borderId="11" xfId="0" applyNumberFormat="1" applyFont="1" applyFill="1" applyBorder="1" applyAlignment="1" applyProtection="1">
      <alignment horizontal="left" vertical="center"/>
    </xf>
    <xf numFmtId="49" fontId="27" fillId="6" borderId="11" xfId="3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left" vertical="center"/>
    </xf>
    <xf numFmtId="0" fontId="27" fillId="6" borderId="1" xfId="0" applyNumberFormat="1" applyFont="1" applyFill="1" applyBorder="1" applyAlignment="1" applyProtection="1">
      <alignment horizontal="left" vertical="top"/>
    </xf>
    <xf numFmtId="0" fontId="27" fillId="6" borderId="1" xfId="0" applyNumberFormat="1" applyFont="1" applyFill="1" applyBorder="1" applyAlignment="1" applyProtection="1">
      <alignment horizontal="center" vertical="center" wrapText="1"/>
    </xf>
    <xf numFmtId="0" fontId="27" fillId="6" borderId="1" xfId="3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</xf>
    <xf numFmtId="164" fontId="41" fillId="4" borderId="15" xfId="0" applyNumberFormat="1" applyFont="1" applyFill="1" applyBorder="1" applyAlignment="1" applyProtection="1">
      <alignment horizontal="center" vertical="center"/>
    </xf>
    <xf numFmtId="164" fontId="43" fillId="4" borderId="15" xfId="3" applyNumberFormat="1" applyFont="1" applyFill="1" applyBorder="1" applyAlignment="1" applyProtection="1">
      <alignment horizontal="center" vertical="center"/>
      <protection locked="0"/>
    </xf>
    <xf numFmtId="164" fontId="43" fillId="5" borderId="15" xfId="3" applyNumberFormat="1" applyFont="1" applyFill="1" applyBorder="1" applyAlignment="1" applyProtection="1">
      <alignment horizontal="center" vertical="center"/>
      <protection locked="0"/>
    </xf>
    <xf numFmtId="0" fontId="41" fillId="4" borderId="15" xfId="0" applyNumberFormat="1" applyFont="1" applyFill="1" applyBorder="1" applyAlignment="1" applyProtection="1">
      <alignment horizontal="center" vertical="center"/>
    </xf>
    <xf numFmtId="0" fontId="44" fillId="7" borderId="1" xfId="0" applyFont="1" applyFill="1" applyBorder="1" applyAlignment="1">
      <alignment horizontal="center"/>
    </xf>
    <xf numFmtId="0" fontId="30" fillId="7" borderId="35" xfId="0" applyFont="1" applyFill="1" applyBorder="1"/>
    <xf numFmtId="0" fontId="30" fillId="7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45" fillId="7" borderId="1" xfId="0" applyFont="1" applyFill="1" applyBorder="1"/>
    <xf numFmtId="0" fontId="30" fillId="7" borderId="35" xfId="0" applyFont="1" applyFill="1" applyBorder="1" applyAlignment="1">
      <alignment wrapText="1"/>
    </xf>
    <xf numFmtId="0" fontId="30" fillId="7" borderId="1" xfId="0" applyFont="1" applyFill="1" applyBorder="1" applyAlignment="1">
      <alignment horizontal="center" wrapText="1"/>
    </xf>
    <xf numFmtId="0" fontId="30" fillId="7" borderId="36" xfId="0" applyFont="1" applyFill="1" applyBorder="1"/>
    <xf numFmtId="0" fontId="30" fillId="7" borderId="32" xfId="0" applyFont="1" applyFill="1" applyBorder="1"/>
    <xf numFmtId="0" fontId="30" fillId="7" borderId="33" xfId="0" applyFont="1" applyFill="1" applyBorder="1" applyAlignment="1">
      <alignment wrapText="1"/>
    </xf>
    <xf numFmtId="0" fontId="2" fillId="8" borderId="1" xfId="0" applyFont="1" applyFill="1" applyBorder="1"/>
    <xf numFmtId="0" fontId="30" fillId="7" borderId="34" xfId="0" applyFont="1" applyFill="1" applyBorder="1"/>
    <xf numFmtId="0" fontId="30" fillId="0" borderId="19" xfId="0" applyFont="1" applyBorder="1"/>
    <xf numFmtId="0" fontId="30" fillId="0" borderId="34" xfId="0" applyFont="1" applyBorder="1"/>
    <xf numFmtId="0" fontId="30" fillId="0" borderId="19" xfId="0" applyFont="1" applyBorder="1" applyAlignment="1">
      <alignment wrapText="1"/>
    </xf>
    <xf numFmtId="0" fontId="46" fillId="7" borderId="1" xfId="0" applyFont="1" applyFill="1" applyBorder="1" applyAlignment="1">
      <alignment horizontal="center"/>
    </xf>
    <xf numFmtId="0" fontId="46" fillId="8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8" borderId="1" xfId="0" applyFont="1" applyFill="1" applyBorder="1" applyAlignment="1">
      <alignment horizontal="center"/>
    </xf>
    <xf numFmtId="0" fontId="45" fillId="0" borderId="1" xfId="0" applyFont="1" applyBorder="1"/>
    <xf numFmtId="0" fontId="45" fillId="8" borderId="1" xfId="0" applyFont="1" applyFill="1" applyBorder="1"/>
    <xf numFmtId="3" fontId="27" fillId="0" borderId="5" xfId="0" applyNumberFormat="1" applyFont="1" applyFill="1" applyBorder="1" applyAlignment="1" applyProtection="1">
      <alignment horizontal="center" vertical="center"/>
    </xf>
    <xf numFmtId="0" fontId="44" fillId="7" borderId="35" xfId="0" applyFont="1" applyFill="1" applyBorder="1"/>
    <xf numFmtId="0" fontId="44" fillId="7" borderId="11" xfId="0" applyFont="1" applyFill="1" applyBorder="1" applyAlignment="1">
      <alignment horizontal="center"/>
    </xf>
    <xf numFmtId="3" fontId="44" fillId="7" borderId="11" xfId="0" applyNumberFormat="1" applyFont="1" applyFill="1" applyBorder="1" applyAlignment="1">
      <alignment horizontal="center"/>
    </xf>
    <xf numFmtId="0" fontId="44" fillId="8" borderId="11" xfId="0" applyFont="1" applyFill="1" applyBorder="1" applyAlignment="1">
      <alignment horizontal="center"/>
    </xf>
    <xf numFmtId="3" fontId="41" fillId="4" borderId="4" xfId="0" applyNumberFormat="1" applyFont="1" applyFill="1" applyBorder="1" applyAlignment="1" applyProtection="1">
      <alignment horizontal="center" vertical="center"/>
    </xf>
    <xf numFmtId="0" fontId="27" fillId="0" borderId="29" xfId="0" applyNumberFormat="1" applyFont="1" applyFill="1" applyBorder="1" applyAlignment="1" applyProtection="1">
      <alignment horizontal="center" vertical="top"/>
    </xf>
    <xf numFmtId="0" fontId="27" fillId="0" borderId="2" xfId="0" applyNumberFormat="1" applyFont="1" applyFill="1" applyBorder="1" applyAlignment="1" applyProtection="1">
      <alignment horizontal="left" vertical="top" wrapText="1"/>
    </xf>
    <xf numFmtId="0" fontId="27" fillId="0" borderId="2" xfId="0" applyNumberFormat="1" applyFont="1" applyFill="1" applyBorder="1" applyAlignment="1" applyProtection="1">
      <alignment horizontal="center" vertical="center"/>
    </xf>
    <xf numFmtId="164" fontId="27" fillId="0" borderId="2" xfId="0" applyNumberFormat="1" applyFont="1" applyFill="1" applyBorder="1" applyAlignment="1" applyProtection="1">
      <alignment horizontal="center" vertical="center"/>
    </xf>
    <xf numFmtId="164" fontId="27" fillId="4" borderId="37" xfId="0" applyNumberFormat="1" applyFont="1" applyFill="1" applyBorder="1" applyAlignment="1" applyProtection="1">
      <alignment horizontal="center" vertical="center"/>
    </xf>
    <xf numFmtId="164" fontId="27" fillId="4" borderId="29" xfId="0" applyNumberFormat="1" applyFont="1" applyFill="1" applyBorder="1" applyAlignment="1" applyProtection="1">
      <alignment horizontal="center" vertical="center"/>
    </xf>
    <xf numFmtId="164" fontId="27" fillId="4" borderId="2" xfId="0" applyNumberFormat="1" applyFont="1" applyFill="1" applyBorder="1" applyAlignment="1" applyProtection="1">
      <alignment horizontal="center" vertical="center"/>
    </xf>
    <xf numFmtId="0" fontId="27" fillId="4" borderId="25" xfId="0" applyNumberFormat="1" applyFont="1" applyFill="1" applyBorder="1" applyAlignment="1" applyProtection="1">
      <alignment horizontal="center" vertical="center"/>
    </xf>
    <xf numFmtId="164" fontId="27" fillId="4" borderId="38" xfId="0" applyNumberFormat="1" applyFont="1" applyFill="1" applyBorder="1" applyAlignment="1" applyProtection="1">
      <alignment horizontal="center" vertical="center"/>
    </xf>
    <xf numFmtId="0" fontId="27" fillId="0" borderId="39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top"/>
    </xf>
    <xf numFmtId="0" fontId="27" fillId="0" borderId="13" xfId="0" applyNumberFormat="1" applyFont="1" applyFill="1" applyBorder="1" applyAlignment="1" applyProtection="1">
      <alignment horizontal="center" vertical="top"/>
    </xf>
    <xf numFmtId="0" fontId="27" fillId="6" borderId="3" xfId="3" applyNumberFormat="1" applyFont="1" applyFill="1" applyBorder="1" applyAlignment="1" applyProtection="1">
      <alignment horizontal="center" vertical="center"/>
      <protection locked="0"/>
    </xf>
    <xf numFmtId="0" fontId="27" fillId="0" borderId="13" xfId="3" applyNumberFormat="1" applyFont="1" applyFill="1" applyBorder="1" applyAlignment="1" applyProtection="1">
      <alignment horizontal="center" vertical="center"/>
      <protection locked="0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40" xfId="0" applyNumberFormat="1" applyFont="1" applyFill="1" applyBorder="1" applyAlignment="1" applyProtection="1">
      <alignment horizontal="center" vertical="center"/>
    </xf>
    <xf numFmtId="0" fontId="27" fillId="6" borderId="39" xfId="3" applyNumberFormat="1" applyFont="1" applyFill="1" applyBorder="1" applyAlignment="1" applyProtection="1">
      <alignment horizontal="center" vertical="center"/>
      <protection locked="0"/>
    </xf>
    <xf numFmtId="0" fontId="28" fillId="0" borderId="40" xfId="0" applyNumberFormat="1" applyFont="1" applyFill="1" applyBorder="1" applyAlignment="1" applyProtection="1">
      <alignment horizontal="center" vertical="top"/>
    </xf>
    <xf numFmtId="0" fontId="27" fillId="6" borderId="39" xfId="0" applyNumberFormat="1" applyFont="1" applyFill="1" applyBorder="1" applyAlignment="1" applyProtection="1">
      <alignment horizontal="center" vertical="center"/>
    </xf>
    <xf numFmtId="0" fontId="28" fillId="4" borderId="13" xfId="0" applyNumberFormat="1" applyFont="1" applyFill="1" applyBorder="1" applyAlignment="1" applyProtection="1">
      <alignment horizontal="center" vertical="top"/>
    </xf>
    <xf numFmtId="0" fontId="28" fillId="4" borderId="13" xfId="0" applyNumberFormat="1" applyFont="1" applyFill="1" applyBorder="1" applyAlignment="1" applyProtection="1">
      <alignment horizontal="center" vertical="center"/>
    </xf>
    <xf numFmtId="0" fontId="28" fillId="4" borderId="13" xfId="3" applyNumberFormat="1" applyFont="1" applyFill="1" applyBorder="1" applyAlignment="1">
      <alignment horizontal="center" vertical="center"/>
    </xf>
    <xf numFmtId="0" fontId="28" fillId="4" borderId="25" xfId="3" applyNumberFormat="1" applyFont="1" applyFill="1" applyBorder="1" applyAlignment="1">
      <alignment horizontal="center" vertical="center"/>
    </xf>
    <xf numFmtId="0" fontId="27" fillId="6" borderId="13" xfId="3" applyNumberFormat="1" applyFont="1" applyFill="1" applyBorder="1" applyAlignment="1" applyProtection="1">
      <alignment horizontal="center" vertical="center"/>
      <protection locked="0"/>
    </xf>
    <xf numFmtId="0" fontId="27" fillId="4" borderId="13" xfId="0" applyNumberFormat="1" applyFont="1" applyFill="1" applyBorder="1" applyAlignment="1" applyProtection="1">
      <alignment horizontal="center" vertical="center"/>
    </xf>
    <xf numFmtId="0" fontId="27" fillId="4" borderId="13" xfId="0" applyNumberFormat="1" applyFont="1" applyFill="1" applyBorder="1" applyAlignment="1" applyProtection="1">
      <alignment horizontal="center" vertical="top"/>
    </xf>
    <xf numFmtId="0" fontId="27" fillId="4" borderId="39" xfId="0" applyNumberFormat="1" applyFont="1" applyFill="1" applyBorder="1" applyAlignment="1" applyProtection="1">
      <alignment horizontal="center" vertical="center"/>
    </xf>
    <xf numFmtId="0" fontId="28" fillId="4" borderId="13" xfId="0" applyNumberFormat="1" applyFont="1" applyFill="1" applyBorder="1" applyAlignment="1" applyProtection="1">
      <alignment horizontal="center" vertical="center" wrapText="1"/>
    </xf>
    <xf numFmtId="0" fontId="28" fillId="4" borderId="40" xfId="0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/>
    <xf numFmtId="0" fontId="27" fillId="4" borderId="1" xfId="0" applyNumberFormat="1" applyFont="1" applyFill="1" applyBorder="1" applyAlignment="1" applyProtection="1">
      <alignment horizontal="left" vertical="top" wrapText="1"/>
    </xf>
    <xf numFmtId="0" fontId="8" fillId="2" borderId="18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0" fillId="0" borderId="0" xfId="0"/>
    <xf numFmtId="0" fontId="0" fillId="0" borderId="0" xfId="0" applyAlignment="1"/>
    <xf numFmtId="0" fontId="37" fillId="2" borderId="0" xfId="3" applyFont="1" applyFill="1" applyBorder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18" xfId="3" applyNumberFormat="1" applyFont="1" applyFill="1" applyBorder="1" applyAlignment="1" applyProtection="1">
      <alignment horizontal="center" vertical="center"/>
      <protection locked="0"/>
    </xf>
    <xf numFmtId="49" fontId="7" fillId="2" borderId="18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Border="1" applyAlignment="1" applyProtection="1">
      <alignment horizontal="left" vertical="center"/>
      <protection locked="0"/>
    </xf>
    <xf numFmtId="49" fontId="33" fillId="2" borderId="18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Alignment="1" applyProtection="1">
      <alignment horizontal="left" vertical="top"/>
      <protection locked="0"/>
    </xf>
    <xf numFmtId="14" fontId="7" fillId="2" borderId="18" xfId="3" applyNumberFormat="1" applyFont="1" applyFill="1" applyBorder="1" applyAlignment="1" applyProtection="1">
      <alignment horizontal="left" vertical="center"/>
      <protection locked="0"/>
    </xf>
    <xf numFmtId="0" fontId="7" fillId="2" borderId="18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2" xfId="0" applyNumberFormat="1" applyFont="1" applyFill="1" applyBorder="1" applyAlignment="1" applyProtection="1">
      <alignment horizontal="center" vertical="distributed" textRotation="90"/>
    </xf>
    <xf numFmtId="0" fontId="10" fillId="0" borderId="2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textRotation="90" wrapText="1"/>
    </xf>
    <xf numFmtId="0" fontId="26" fillId="0" borderId="5" xfId="0" applyNumberFormat="1" applyFont="1" applyFill="1" applyBorder="1" applyAlignment="1" applyProtection="1">
      <alignment horizontal="center" vertical="center" textRotation="90" wrapText="1"/>
    </xf>
    <xf numFmtId="0" fontId="26" fillId="0" borderId="6" xfId="0" applyNumberFormat="1" applyFont="1" applyFill="1" applyBorder="1" applyAlignment="1" applyProtection="1">
      <alignment horizontal="center" vertical="center" textRotation="90" wrapText="1"/>
    </xf>
    <xf numFmtId="0" fontId="26" fillId="0" borderId="11" xfId="0" applyNumberFormat="1" applyFont="1" applyFill="1" applyBorder="1" applyAlignment="1" applyProtection="1">
      <alignment horizontal="center" vertical="center" textRotation="90" wrapText="1"/>
    </xf>
    <xf numFmtId="0" fontId="30" fillId="7" borderId="1" xfId="0" applyFont="1" applyFill="1" applyBorder="1" applyAlignment="1">
      <alignment horizontal="center"/>
    </xf>
    <xf numFmtId="0" fontId="16" fillId="0" borderId="8" xfId="0" applyFont="1" applyFill="1" applyBorder="1" applyAlignment="1"/>
    <xf numFmtId="0" fontId="16" fillId="0" borderId="0" xfId="0" applyFont="1" applyFill="1" applyBorder="1" applyAlignment="1"/>
    <xf numFmtId="0" fontId="26" fillId="0" borderId="25" xfId="0" applyNumberFormat="1" applyFont="1" applyFill="1" applyBorder="1" applyAlignment="1" applyProtection="1">
      <alignment horizontal="center" vertical="top"/>
    </xf>
    <xf numFmtId="0" fontId="26" fillId="0" borderId="26" xfId="0" applyNumberFormat="1" applyFont="1" applyFill="1" applyBorder="1" applyAlignment="1" applyProtection="1">
      <alignment horizontal="center" vertical="top"/>
    </xf>
    <xf numFmtId="0" fontId="26" fillId="0" borderId="8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center" vertical="top"/>
    </xf>
    <xf numFmtId="0" fontId="26" fillId="0" borderId="1" xfId="0" applyNumberFormat="1" applyFont="1" applyFill="1" applyBorder="1" applyAlignment="1" applyProtection="1">
      <alignment horizontal="center" vertical="center" textRotation="90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7" fillId="4" borderId="16" xfId="0" applyNumberFormat="1" applyFont="1" applyFill="1" applyBorder="1" applyAlignment="1" applyProtection="1">
      <alignment horizontal="left" vertical="center" wrapText="1"/>
    </xf>
    <xf numFmtId="0" fontId="27" fillId="4" borderId="17" xfId="0" applyNumberFormat="1" applyFont="1" applyFill="1" applyBorder="1" applyAlignment="1" applyProtection="1">
      <alignment horizontal="left" vertical="center" wrapText="1"/>
    </xf>
    <xf numFmtId="0" fontId="27" fillId="4" borderId="15" xfId="0" applyNumberFormat="1" applyFont="1" applyFill="1" applyBorder="1" applyAlignment="1" applyProtection="1">
      <alignment horizontal="left" vertical="center" wrapText="1"/>
    </xf>
    <xf numFmtId="0" fontId="27" fillId="4" borderId="12" xfId="0" applyNumberFormat="1" applyFont="1" applyFill="1" applyBorder="1" applyAlignment="1" applyProtection="1">
      <alignment horizontal="left" vertical="center" wrapText="1"/>
    </xf>
    <xf numFmtId="0" fontId="27" fillId="4" borderId="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wrapText="1"/>
    </xf>
    <xf numFmtId="0" fontId="27" fillId="4" borderId="1" xfId="0" applyNumberFormat="1" applyFont="1" applyFill="1" applyBorder="1" applyAlignment="1" applyProtection="1">
      <alignment horizontal="left" vertical="top" wrapText="1"/>
    </xf>
    <xf numFmtId="0" fontId="27" fillId="4" borderId="13" xfId="0" applyNumberFormat="1" applyFont="1" applyFill="1" applyBorder="1" applyAlignment="1" applyProtection="1">
      <alignment horizontal="left" vertical="top" wrapText="1"/>
    </xf>
    <xf numFmtId="0" fontId="27" fillId="4" borderId="31" xfId="0" applyNumberFormat="1" applyFont="1" applyFill="1" applyBorder="1" applyAlignment="1" applyProtection="1">
      <alignment horizontal="left" vertical="center" wrapText="1"/>
    </xf>
    <xf numFmtId="0" fontId="27" fillId="4" borderId="30" xfId="0" applyNumberFormat="1" applyFont="1" applyFill="1" applyBorder="1" applyAlignment="1" applyProtection="1">
      <alignment horizontal="left" vertical="center" wrapText="1"/>
    </xf>
    <xf numFmtId="0" fontId="27" fillId="4" borderId="10" xfId="0" applyNumberFormat="1" applyFont="1" applyFill="1" applyBorder="1" applyAlignment="1" applyProtection="1">
      <alignment horizontal="left" vertical="center" wrapText="1"/>
    </xf>
    <xf numFmtId="0" fontId="27" fillId="4" borderId="9" xfId="0" applyNumberFormat="1" applyFont="1" applyFill="1" applyBorder="1" applyAlignment="1" applyProtection="1">
      <alignment horizontal="left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S31" sqref="S31:W3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  <c r="R1" s="65"/>
      <c r="S1" s="65"/>
      <c r="T1" s="65"/>
      <c r="U1" s="65"/>
      <c r="V1" s="65"/>
      <c r="W1" s="65"/>
      <c r="X1" s="65"/>
      <c r="Y1" s="65"/>
      <c r="Z1" s="66" t="s">
        <v>268</v>
      </c>
      <c r="AA1" s="65"/>
      <c r="AB1" s="65"/>
      <c r="AC1" s="65"/>
      <c r="AD1" s="65"/>
      <c r="AE1" s="65"/>
      <c r="AF1" s="65"/>
      <c r="AG1" s="65"/>
      <c r="AH1" s="65"/>
      <c r="AI1" s="67"/>
      <c r="AJ1" s="64"/>
      <c r="AK1" s="64"/>
      <c r="AL1" s="64"/>
      <c r="AM1" s="64"/>
      <c r="AN1" s="64"/>
      <c r="AO1" s="64"/>
      <c r="AP1" s="64"/>
      <c r="AQ1" s="64"/>
      <c r="AR1" s="64"/>
      <c r="AS1" s="63"/>
      <c r="AT1" s="63"/>
      <c r="AU1" s="63"/>
      <c r="AV1" s="63"/>
      <c r="AW1" s="63"/>
    </row>
    <row r="2" spans="1:51" ht="13.5" customHeight="1">
      <c r="A2" s="64"/>
      <c r="B2" s="64"/>
      <c r="C2" s="64"/>
      <c r="E2" s="68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9" t="s">
        <v>35</v>
      </c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3"/>
      <c r="AV2" s="63"/>
      <c r="AW2" s="63"/>
      <c r="AX2" s="63"/>
    </row>
    <row r="3" spans="1:51" ht="13.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9" t="s">
        <v>269</v>
      </c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3"/>
      <c r="AT3" s="63"/>
      <c r="AU3" s="63"/>
      <c r="AV3" s="63"/>
      <c r="AW3" s="63"/>
    </row>
    <row r="4" spans="1:51" ht="35.2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</row>
    <row r="5" spans="1:51" ht="13.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</row>
    <row r="6" spans="1:51" ht="13.5" customHeight="1">
      <c r="A6" s="70" t="s">
        <v>270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70" t="s">
        <v>271</v>
      </c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</row>
    <row r="7" spans="1:51" ht="13.5" customHeight="1">
      <c r="A7" s="71" t="s">
        <v>272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71" t="s">
        <v>273</v>
      </c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</row>
    <row r="8" spans="1:51" ht="24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</row>
    <row r="9" spans="1:51" ht="26.25" customHeight="1">
      <c r="A9" s="64" t="s">
        <v>274</v>
      </c>
      <c r="B9" s="64"/>
      <c r="C9" s="64"/>
      <c r="D9" s="64"/>
      <c r="E9" s="64"/>
      <c r="F9" s="64"/>
      <c r="G9" s="64"/>
      <c r="H9" s="71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72" t="s">
        <v>305</v>
      </c>
      <c r="AK9" s="64"/>
      <c r="AL9" s="64"/>
      <c r="AM9" s="64"/>
      <c r="AN9" s="64"/>
      <c r="AO9" s="64"/>
      <c r="AP9" s="64"/>
      <c r="AQ9" s="71"/>
      <c r="AR9" s="64"/>
      <c r="AS9" s="64"/>
      <c r="AT9" s="64"/>
      <c r="AU9" s="64"/>
      <c r="AV9" s="64"/>
      <c r="AX9" s="64"/>
      <c r="AY9" s="64"/>
    </row>
    <row r="10" spans="1:51" ht="3.75" customHeight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</row>
    <row r="11" spans="1:51" s="74" customFormat="1" ht="26.25" customHeight="1">
      <c r="A11" s="73" t="s">
        <v>345</v>
      </c>
      <c r="B11" s="65"/>
      <c r="C11" s="65"/>
      <c r="D11" s="65"/>
      <c r="E11" s="65"/>
      <c r="F11" s="243" t="s">
        <v>346</v>
      </c>
      <c r="G11" s="245"/>
      <c r="H11" s="245"/>
      <c r="I11" s="245"/>
      <c r="J11" s="245"/>
      <c r="K11" s="245"/>
      <c r="L11" s="245"/>
      <c r="M11" s="245"/>
      <c r="N11" s="24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73" t="s">
        <v>300</v>
      </c>
      <c r="AK11" s="65"/>
      <c r="AL11" s="65"/>
      <c r="AM11" s="65"/>
      <c r="AN11" s="243" t="s">
        <v>348</v>
      </c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</row>
    <row r="12" spans="1:51" ht="23.25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</row>
    <row r="13" spans="1:51" ht="38.25" customHeight="1">
      <c r="A13" s="247" t="s">
        <v>33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64"/>
      <c r="AX13" s="64"/>
      <c r="AY13" s="64"/>
    </row>
    <row r="14" spans="1:51" s="74" customFormat="1" ht="13.5" customHeight="1">
      <c r="A14" s="248" t="s">
        <v>34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65"/>
      <c r="AX14" s="65"/>
      <c r="AY14" s="65"/>
    </row>
    <row r="15" spans="1:51" s="74" customFormat="1" ht="26.25" customHeight="1">
      <c r="A15" s="249" t="s">
        <v>36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65"/>
      <c r="AX15" s="65"/>
      <c r="AY15" s="65"/>
    </row>
    <row r="16" spans="1:51" s="74" customFormat="1" ht="17.25" customHeight="1">
      <c r="A16" s="250" t="s">
        <v>228</v>
      </c>
      <c r="B16" s="250"/>
      <c r="C16" s="250"/>
      <c r="D16" s="250"/>
      <c r="E16" s="250"/>
      <c r="F16" s="76"/>
      <c r="G16" s="242" t="s">
        <v>227</v>
      </c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65"/>
      <c r="AX16" s="65"/>
      <c r="AY16" s="65"/>
    </row>
    <row r="17" spans="1:62" ht="19.5" customHeight="1">
      <c r="A17" s="246"/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77"/>
      <c r="AW17" s="64"/>
      <c r="AX17" s="64"/>
      <c r="AY17" s="64"/>
    </row>
    <row r="18" spans="1:62" s="78" customFormat="1" ht="19.5" customHeight="1">
      <c r="O18" s="252" t="s">
        <v>275</v>
      </c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80"/>
      <c r="AW18" s="79"/>
      <c r="AX18" s="79"/>
      <c r="AY18" s="79"/>
    </row>
    <row r="19" spans="1:62" ht="13.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</row>
    <row r="20" spans="1:62" s="74" customFormat="1" ht="13.5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276</v>
      </c>
      <c r="P20" s="81"/>
      <c r="Q20" s="81"/>
      <c r="R20" s="81"/>
      <c r="S20" s="81"/>
      <c r="T20" s="81"/>
      <c r="U20" s="81"/>
      <c r="V20" s="81"/>
      <c r="W20" s="81" t="s">
        <v>277</v>
      </c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</row>
    <row r="21" spans="1:62" s="74" customFormat="1" ht="13.5" customHeight="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</row>
    <row r="22" spans="1:62" s="74" customFormat="1" ht="13.5" customHeight="1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278</v>
      </c>
      <c r="P22" s="81"/>
      <c r="Q22" s="81"/>
      <c r="R22" s="81"/>
      <c r="S22" s="81"/>
      <c r="T22" s="81"/>
      <c r="U22" s="81"/>
      <c r="V22" s="81"/>
      <c r="W22" s="81" t="s">
        <v>279</v>
      </c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</row>
    <row r="23" spans="1:62" ht="13.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</row>
    <row r="24" spans="1:62" s="74" customFormat="1" ht="13.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280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253" t="s">
        <v>37</v>
      </c>
      <c r="AB24" s="253"/>
      <c r="AC24" s="253"/>
      <c r="AD24" s="253"/>
      <c r="AE24" s="253"/>
      <c r="AF24" s="65" t="s">
        <v>281</v>
      </c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</row>
    <row r="25" spans="1:62" ht="13.5" customHeight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</row>
    <row r="26" spans="1:62" ht="13.5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254" t="s">
        <v>282</v>
      </c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5" t="s">
        <v>283</v>
      </c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  <c r="BJ26" s="255"/>
    </row>
    <row r="27" spans="1:62" ht="13.5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256" t="s">
        <v>38</v>
      </c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</row>
    <row r="28" spans="1:62" ht="13.5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</row>
    <row r="29" spans="1:62" s="74" customFormat="1" ht="13.5" customHeight="1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284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257">
        <v>42713</v>
      </c>
      <c r="AD29" s="258"/>
      <c r="AE29" s="258"/>
      <c r="AF29" s="258"/>
      <c r="AG29" s="258"/>
      <c r="AH29" s="81"/>
      <c r="AI29" s="259" t="s">
        <v>39</v>
      </c>
      <c r="AJ29" s="259"/>
      <c r="AK29" s="258">
        <v>1580</v>
      </c>
      <c r="AL29" s="258"/>
      <c r="AM29" s="258"/>
      <c r="AN29" s="258"/>
      <c r="AO29" s="258"/>
      <c r="AP29" s="258"/>
      <c r="AQ29" s="81"/>
      <c r="AR29" s="81"/>
      <c r="AS29" s="81"/>
      <c r="AT29" s="81"/>
      <c r="AU29" s="81"/>
      <c r="AV29" s="81"/>
      <c r="AW29" s="81"/>
      <c r="AX29" s="81"/>
      <c r="AY29" s="81"/>
    </row>
    <row r="30" spans="1:62" ht="13.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</row>
    <row r="31" spans="1:62" s="74" customFormat="1" ht="13.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 t="s">
        <v>285</v>
      </c>
      <c r="P31" s="81"/>
      <c r="Q31" s="81"/>
      <c r="R31" s="81"/>
      <c r="S31" s="251" t="s">
        <v>347</v>
      </c>
      <c r="T31" s="251"/>
      <c r="U31" s="251"/>
      <c r="V31" s="251"/>
      <c r="W31" s="251"/>
      <c r="X31" s="81"/>
      <c r="Y31" s="81"/>
      <c r="Z31" s="81"/>
      <c r="AA31" s="81" t="s">
        <v>286</v>
      </c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251" t="s">
        <v>349</v>
      </c>
      <c r="AO31" s="251"/>
      <c r="AP31" s="251"/>
      <c r="AQ31" s="251"/>
      <c r="AR31" s="251"/>
      <c r="AS31" s="81"/>
      <c r="AT31" s="81"/>
      <c r="AU31" s="81"/>
      <c r="AV31" s="81"/>
      <c r="AW31" s="81"/>
      <c r="AX31" s="81"/>
      <c r="AY31" s="81"/>
    </row>
    <row r="32" spans="1:62" ht="13.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</row>
    <row r="33" spans="1:51" ht="13.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</row>
    <row r="34" spans="1:51" ht="13.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</row>
    <row r="35" spans="1:51" ht="13.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</row>
    <row r="36" spans="1:51" ht="13.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</row>
    <row r="37" spans="1:51" ht="13.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</row>
    <row r="38" spans="1:51" ht="13.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</row>
    <row r="39" spans="1:51" ht="13.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</row>
    <row r="40" spans="1:51" ht="13.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</row>
    <row r="41" spans="1:51" ht="13.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</row>
    <row r="42" spans="1:51" ht="13.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</row>
    <row r="43" spans="1:51" ht="13.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</row>
    <row r="44" spans="1:51" ht="13.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</row>
    <row r="45" spans="1:51" ht="13.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</row>
    <row r="46" spans="1:51" ht="13.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</row>
    <row r="47" spans="1:51" ht="13.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</row>
    <row r="48" spans="1:51" ht="13.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</row>
    <row r="49" spans="1:51" ht="13.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</row>
    <row r="50" spans="1:51" ht="13.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</row>
    <row r="51" spans="1:51" ht="13.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</row>
    <row r="52" spans="1:51" ht="13.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</row>
    <row r="53" spans="1:51" ht="13.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</row>
    <row r="54" spans="1:51" ht="13.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</row>
    <row r="55" spans="1:51" ht="13.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51" ht="13.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51" ht="13.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51" ht="13.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</sheetData>
  <mergeCells count="19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37"/>
  <sheetViews>
    <sheetView showGridLines="0" zoomScale="90" zoomScaleNormal="90" workbookViewId="0">
      <selection activeCell="BG23" sqref="BG23"/>
    </sheetView>
  </sheetViews>
  <sheetFormatPr defaultColWidth="14.6640625" defaultRowHeight="13.5" customHeight="1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>
      <c r="A2" s="290" t="s">
        <v>229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88"/>
      <c r="BC2" s="288"/>
      <c r="BD2" s="288"/>
      <c r="BE2" s="288"/>
      <c r="BF2" s="288"/>
      <c r="BG2" s="288"/>
      <c r="BH2" s="288"/>
      <c r="BI2" s="288"/>
      <c r="BJ2" s="288"/>
      <c r="BK2" s="289"/>
    </row>
    <row r="3" spans="1:63" ht="13.5" customHeight="1">
      <c r="A3" s="291" t="s">
        <v>117</v>
      </c>
      <c r="B3" s="276" t="s">
        <v>15</v>
      </c>
      <c r="C3" s="277"/>
      <c r="D3" s="277"/>
      <c r="E3" s="278"/>
      <c r="F3" s="282" t="s">
        <v>118</v>
      </c>
      <c r="G3" s="276" t="s">
        <v>16</v>
      </c>
      <c r="H3" s="277"/>
      <c r="I3" s="278"/>
      <c r="J3" s="282" t="s">
        <v>119</v>
      </c>
      <c r="K3" s="276" t="s">
        <v>17</v>
      </c>
      <c r="L3" s="277"/>
      <c r="M3" s="277"/>
      <c r="N3" s="278"/>
      <c r="O3" s="276" t="s">
        <v>18</v>
      </c>
      <c r="P3" s="277"/>
      <c r="Q3" s="277"/>
      <c r="R3" s="278"/>
      <c r="S3" s="282" t="s">
        <v>120</v>
      </c>
      <c r="T3" s="276" t="s">
        <v>19</v>
      </c>
      <c r="U3" s="277"/>
      <c r="V3" s="278"/>
      <c r="W3" s="282" t="s">
        <v>121</v>
      </c>
      <c r="X3" s="276" t="s">
        <v>20</v>
      </c>
      <c r="Y3" s="277"/>
      <c r="Z3" s="278"/>
      <c r="AA3" s="282" t="s">
        <v>122</v>
      </c>
      <c r="AB3" s="276" t="s">
        <v>21</v>
      </c>
      <c r="AC3" s="277"/>
      <c r="AD3" s="277"/>
      <c r="AE3" s="278"/>
      <c r="AF3" s="282" t="s">
        <v>123</v>
      </c>
      <c r="AG3" s="276" t="s">
        <v>22</v>
      </c>
      <c r="AH3" s="277"/>
      <c r="AI3" s="278"/>
      <c r="AJ3" s="282" t="s">
        <v>124</v>
      </c>
      <c r="AK3" s="276" t="s">
        <v>23</v>
      </c>
      <c r="AL3" s="277"/>
      <c r="AM3" s="277"/>
      <c r="AN3" s="278"/>
      <c r="AO3" s="276" t="s">
        <v>24</v>
      </c>
      <c r="AP3" s="277"/>
      <c r="AQ3" s="277"/>
      <c r="AR3" s="278"/>
      <c r="AS3" s="282" t="s">
        <v>125</v>
      </c>
      <c r="AT3" s="276" t="s">
        <v>25</v>
      </c>
      <c r="AU3" s="277"/>
      <c r="AV3" s="278"/>
      <c r="AW3" s="282" t="s">
        <v>126</v>
      </c>
      <c r="AX3" s="276" t="s">
        <v>26</v>
      </c>
      <c r="AY3" s="277"/>
      <c r="AZ3" s="277"/>
      <c r="BA3" s="278"/>
      <c r="BB3" s="275"/>
      <c r="BC3" s="284"/>
      <c r="BD3" s="275"/>
      <c r="BE3" s="286"/>
      <c r="BF3" s="286"/>
      <c r="BG3" s="286"/>
      <c r="BH3" s="275"/>
      <c r="BI3" s="275"/>
      <c r="BJ3" s="275"/>
      <c r="BK3" s="275"/>
    </row>
    <row r="4" spans="1:63" ht="13.5" customHeight="1">
      <c r="A4" s="292"/>
      <c r="B4" s="279"/>
      <c r="C4" s="280"/>
      <c r="D4" s="280"/>
      <c r="E4" s="281"/>
      <c r="F4" s="283"/>
      <c r="G4" s="279"/>
      <c r="H4" s="280"/>
      <c r="I4" s="281"/>
      <c r="J4" s="283"/>
      <c r="K4" s="279"/>
      <c r="L4" s="280"/>
      <c r="M4" s="280"/>
      <c r="N4" s="281"/>
      <c r="O4" s="279"/>
      <c r="P4" s="280"/>
      <c r="Q4" s="280"/>
      <c r="R4" s="281"/>
      <c r="S4" s="283"/>
      <c r="T4" s="279"/>
      <c r="U4" s="280"/>
      <c r="V4" s="281"/>
      <c r="W4" s="283"/>
      <c r="X4" s="279"/>
      <c r="Y4" s="280"/>
      <c r="Z4" s="281"/>
      <c r="AA4" s="283"/>
      <c r="AB4" s="279"/>
      <c r="AC4" s="280"/>
      <c r="AD4" s="280"/>
      <c r="AE4" s="281"/>
      <c r="AF4" s="283"/>
      <c r="AG4" s="279"/>
      <c r="AH4" s="280"/>
      <c r="AI4" s="281"/>
      <c r="AJ4" s="283"/>
      <c r="AK4" s="279"/>
      <c r="AL4" s="280"/>
      <c r="AM4" s="280"/>
      <c r="AN4" s="281"/>
      <c r="AO4" s="279"/>
      <c r="AP4" s="280"/>
      <c r="AQ4" s="280"/>
      <c r="AR4" s="281"/>
      <c r="AS4" s="283"/>
      <c r="AT4" s="279"/>
      <c r="AU4" s="280"/>
      <c r="AV4" s="281"/>
      <c r="AW4" s="283"/>
      <c r="AX4" s="279"/>
      <c r="AY4" s="280"/>
      <c r="AZ4" s="280"/>
      <c r="BA4" s="281"/>
      <c r="BB4" s="275"/>
      <c r="BC4" s="284"/>
      <c r="BD4" s="275"/>
      <c r="BE4" s="286"/>
      <c r="BF4" s="286"/>
      <c r="BG4" s="286"/>
      <c r="BH4" s="275"/>
      <c r="BI4" s="275"/>
      <c r="BJ4" s="275"/>
      <c r="BK4" s="275"/>
    </row>
    <row r="5" spans="1:63" ht="13.5" customHeight="1">
      <c r="A5" s="292"/>
      <c r="B5" s="3"/>
      <c r="C5" s="3"/>
      <c r="D5" s="3"/>
      <c r="E5" s="4"/>
      <c r="F5" s="283"/>
      <c r="G5" s="3"/>
      <c r="H5" s="3"/>
      <c r="I5" s="4"/>
      <c r="J5" s="283"/>
      <c r="K5" s="3"/>
      <c r="L5" s="3"/>
      <c r="M5" s="3"/>
      <c r="N5" s="3"/>
      <c r="O5" s="3"/>
      <c r="P5" s="3"/>
      <c r="Q5" s="3"/>
      <c r="R5" s="4"/>
      <c r="S5" s="283"/>
      <c r="T5" s="3"/>
      <c r="U5" s="3"/>
      <c r="V5" s="4"/>
      <c r="W5" s="283"/>
      <c r="X5" s="3"/>
      <c r="Y5" s="3"/>
      <c r="Z5" s="4"/>
      <c r="AA5" s="283"/>
      <c r="AB5" s="3"/>
      <c r="AC5" s="3"/>
      <c r="AD5" s="3"/>
      <c r="AE5" s="4"/>
      <c r="AF5" s="283"/>
      <c r="AG5" s="3"/>
      <c r="AH5" s="3"/>
      <c r="AI5" s="4"/>
      <c r="AJ5" s="283"/>
      <c r="AK5" s="3"/>
      <c r="AL5" s="3"/>
      <c r="AM5" s="3"/>
      <c r="AN5" s="3"/>
      <c r="AO5" s="3"/>
      <c r="AP5" s="3"/>
      <c r="AQ5" s="3"/>
      <c r="AR5" s="4"/>
      <c r="AS5" s="283"/>
      <c r="AT5" s="3"/>
      <c r="AU5" s="3"/>
      <c r="AV5" s="4"/>
      <c r="AW5" s="283"/>
      <c r="AX5" s="3"/>
      <c r="AY5" s="3"/>
      <c r="AZ5" s="3"/>
      <c r="BA5" s="6"/>
      <c r="BB5" s="275"/>
      <c r="BC5" s="285"/>
      <c r="BD5" s="275"/>
      <c r="BE5" s="286"/>
      <c r="BF5" s="286"/>
      <c r="BG5" s="286"/>
      <c r="BH5" s="275"/>
      <c r="BI5" s="275"/>
      <c r="BJ5" s="275"/>
      <c r="BK5" s="275"/>
    </row>
    <row r="6" spans="1:63" ht="13.5" customHeight="1">
      <c r="A6" s="292"/>
      <c r="B6" s="5"/>
      <c r="C6" s="5"/>
      <c r="D6" s="5"/>
      <c r="E6" s="6"/>
      <c r="F6" s="283"/>
      <c r="G6" s="5"/>
      <c r="H6" s="5"/>
      <c r="I6" s="6"/>
      <c r="J6" s="283"/>
      <c r="K6" s="5"/>
      <c r="L6" s="5"/>
      <c r="M6" s="5"/>
      <c r="N6" s="5"/>
      <c r="O6" s="5"/>
      <c r="P6" s="5"/>
      <c r="Q6" s="5"/>
      <c r="R6" s="6"/>
      <c r="S6" s="283"/>
      <c r="T6" s="5"/>
      <c r="U6" s="5"/>
      <c r="V6" s="6"/>
      <c r="W6" s="283"/>
      <c r="X6" s="5"/>
      <c r="Y6" s="5"/>
      <c r="Z6" s="6"/>
      <c r="AA6" s="283"/>
      <c r="AB6" s="5"/>
      <c r="AC6" s="5"/>
      <c r="AD6" s="5"/>
      <c r="AE6" s="6"/>
      <c r="AF6" s="283"/>
      <c r="AG6" s="5"/>
      <c r="AH6" s="5"/>
      <c r="AI6" s="6"/>
      <c r="AJ6" s="283"/>
      <c r="AK6" s="5"/>
      <c r="AL6" s="5"/>
      <c r="AM6" s="5"/>
      <c r="AN6" s="5"/>
      <c r="AO6" s="5"/>
      <c r="AP6" s="5"/>
      <c r="AQ6" s="5"/>
      <c r="AR6" s="6"/>
      <c r="AS6" s="283"/>
      <c r="AT6" s="5"/>
      <c r="AU6" s="5"/>
      <c r="AV6" s="6"/>
      <c r="AW6" s="283"/>
      <c r="AX6" s="5"/>
      <c r="AY6" s="5"/>
      <c r="AZ6" s="5"/>
      <c r="BA6" s="6"/>
      <c r="BB6" s="275"/>
      <c r="BC6" s="285"/>
      <c r="BD6" s="275"/>
      <c r="BE6" s="286"/>
      <c r="BF6" s="286"/>
      <c r="BG6" s="286"/>
      <c r="BH6" s="275"/>
      <c r="BI6" s="275"/>
      <c r="BJ6" s="275"/>
      <c r="BK6" s="275"/>
    </row>
    <row r="7" spans="1:63" ht="13.5" customHeight="1">
      <c r="A7" s="292"/>
      <c r="B7" s="5">
        <v>1</v>
      </c>
      <c r="C7" s="5">
        <v>8</v>
      </c>
      <c r="D7" s="5">
        <v>15</v>
      </c>
      <c r="E7" s="5">
        <v>22</v>
      </c>
      <c r="F7" s="283"/>
      <c r="G7" s="5">
        <v>6</v>
      </c>
      <c r="H7" s="5">
        <v>13</v>
      </c>
      <c r="I7" s="5">
        <v>20</v>
      </c>
      <c r="J7" s="28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83"/>
      <c r="T7" s="5">
        <v>5</v>
      </c>
      <c r="U7" s="5">
        <v>12</v>
      </c>
      <c r="V7" s="5">
        <v>19</v>
      </c>
      <c r="W7" s="283"/>
      <c r="X7" s="5">
        <v>2</v>
      </c>
      <c r="Y7" s="5">
        <v>9</v>
      </c>
      <c r="Z7" s="5">
        <v>16</v>
      </c>
      <c r="AA7" s="283"/>
      <c r="AB7" s="5">
        <v>2</v>
      </c>
      <c r="AC7" s="5">
        <v>9</v>
      </c>
      <c r="AD7" s="5">
        <v>16</v>
      </c>
      <c r="AE7" s="5">
        <v>23</v>
      </c>
      <c r="AF7" s="283"/>
      <c r="AG7" s="5">
        <v>6</v>
      </c>
      <c r="AH7" s="5">
        <v>13</v>
      </c>
      <c r="AI7" s="5">
        <v>20</v>
      </c>
      <c r="AJ7" s="28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83"/>
      <c r="AT7" s="5">
        <v>6</v>
      </c>
      <c r="AU7" s="5">
        <v>13</v>
      </c>
      <c r="AV7" s="5">
        <v>20</v>
      </c>
      <c r="AW7" s="283"/>
      <c r="AX7" s="5">
        <v>3</v>
      </c>
      <c r="AY7" s="5">
        <v>10</v>
      </c>
      <c r="AZ7" s="5">
        <v>17</v>
      </c>
      <c r="BA7" s="5">
        <v>24</v>
      </c>
      <c r="BB7" s="275"/>
      <c r="BC7" s="285"/>
      <c r="BD7" s="275"/>
      <c r="BE7" s="286"/>
      <c r="BF7" s="286"/>
      <c r="BG7" s="286"/>
      <c r="BH7" s="275"/>
      <c r="BI7" s="275"/>
      <c r="BJ7" s="275"/>
      <c r="BK7" s="275"/>
    </row>
    <row r="8" spans="1:63" ht="13.5" customHeight="1">
      <c r="A8" s="292"/>
      <c r="B8" s="5">
        <v>7</v>
      </c>
      <c r="C8" s="5">
        <v>14</v>
      </c>
      <c r="D8" s="5">
        <v>21</v>
      </c>
      <c r="E8" s="5">
        <v>28</v>
      </c>
      <c r="F8" s="283"/>
      <c r="G8" s="5">
        <v>12</v>
      </c>
      <c r="H8" s="5">
        <v>19</v>
      </c>
      <c r="I8" s="5">
        <v>26</v>
      </c>
      <c r="J8" s="28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83"/>
      <c r="T8" s="5">
        <v>11</v>
      </c>
      <c r="U8" s="5">
        <v>18</v>
      </c>
      <c r="V8" s="5">
        <v>25</v>
      </c>
      <c r="W8" s="283"/>
      <c r="X8" s="5">
        <v>8</v>
      </c>
      <c r="Y8" s="5">
        <v>15</v>
      </c>
      <c r="Z8" s="5">
        <v>22</v>
      </c>
      <c r="AA8" s="283"/>
      <c r="AB8" s="5">
        <v>8</v>
      </c>
      <c r="AC8" s="5">
        <v>15</v>
      </c>
      <c r="AD8" s="5">
        <v>22</v>
      </c>
      <c r="AE8" s="5">
        <v>29</v>
      </c>
      <c r="AF8" s="283"/>
      <c r="AG8" s="5">
        <v>12</v>
      </c>
      <c r="AH8" s="5">
        <v>19</v>
      </c>
      <c r="AI8" s="5">
        <v>26</v>
      </c>
      <c r="AJ8" s="28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83"/>
      <c r="AT8" s="5">
        <v>12</v>
      </c>
      <c r="AU8" s="5">
        <v>19</v>
      </c>
      <c r="AV8" s="5">
        <v>26</v>
      </c>
      <c r="AW8" s="283"/>
      <c r="AX8" s="5">
        <v>9</v>
      </c>
      <c r="AY8" s="5">
        <v>16</v>
      </c>
      <c r="AZ8" s="5">
        <v>23</v>
      </c>
      <c r="BA8" s="5">
        <v>31</v>
      </c>
      <c r="BB8" s="275"/>
      <c r="BC8" s="285"/>
      <c r="BD8" s="275"/>
      <c r="BE8" s="286"/>
      <c r="BF8" s="286"/>
      <c r="BG8" s="286"/>
      <c r="BH8" s="275"/>
      <c r="BI8" s="275"/>
      <c r="BJ8" s="275"/>
      <c r="BK8" s="275"/>
    </row>
    <row r="9" spans="1:63" ht="13.5" customHeight="1">
      <c r="A9" s="292"/>
      <c r="B9" s="5"/>
      <c r="C9" s="5"/>
      <c r="D9" s="5"/>
      <c r="E9" s="5"/>
      <c r="F9" s="283"/>
      <c r="G9" s="5"/>
      <c r="H9" s="5"/>
      <c r="I9" s="5"/>
      <c r="J9" s="283"/>
      <c r="K9" s="5"/>
      <c r="L9" s="5"/>
      <c r="M9" s="5"/>
      <c r="N9" s="5"/>
      <c r="O9" s="5"/>
      <c r="P9" s="5"/>
      <c r="Q9" s="5"/>
      <c r="R9" s="5"/>
      <c r="S9" s="283"/>
      <c r="T9" s="5"/>
      <c r="U9" s="5"/>
      <c r="V9" s="5"/>
      <c r="W9" s="283"/>
      <c r="X9" s="5"/>
      <c r="Y9" s="5"/>
      <c r="Z9" s="5"/>
      <c r="AA9" s="283"/>
      <c r="AB9" s="5"/>
      <c r="AC9" s="5"/>
      <c r="AD9" s="5"/>
      <c r="AE9" s="5"/>
      <c r="AF9" s="283"/>
      <c r="AG9" s="5"/>
      <c r="AH9" s="5"/>
      <c r="AI9" s="5"/>
      <c r="AJ9" s="283"/>
      <c r="AK9" s="5"/>
      <c r="AL9" s="5"/>
      <c r="AM9" s="5"/>
      <c r="AN9" s="5"/>
      <c r="AO9" s="5"/>
      <c r="AP9" s="5"/>
      <c r="AQ9" s="5"/>
      <c r="AR9" s="5"/>
      <c r="AS9" s="283"/>
      <c r="AT9" s="5"/>
      <c r="AU9" s="5"/>
      <c r="AV9" s="5"/>
      <c r="AW9" s="283"/>
      <c r="AX9" s="5"/>
      <c r="AY9" s="5"/>
      <c r="AZ9" s="5"/>
      <c r="BA9" s="5"/>
      <c r="BB9" s="275"/>
      <c r="BC9" s="285"/>
      <c r="BD9" s="275"/>
      <c r="BE9" s="286"/>
      <c r="BF9" s="286"/>
      <c r="BG9" s="286"/>
      <c r="BH9" s="275"/>
      <c r="BI9" s="275"/>
      <c r="BJ9" s="275"/>
      <c r="BK9" s="275"/>
    </row>
    <row r="10" spans="1:63" ht="1.5" customHeight="1" thickBot="1">
      <c r="A10" s="292"/>
      <c r="B10" s="5"/>
      <c r="C10" s="5"/>
      <c r="D10" s="5"/>
      <c r="E10" s="5"/>
      <c r="F10" s="283"/>
      <c r="G10" s="5"/>
      <c r="H10" s="5"/>
      <c r="I10" s="5"/>
      <c r="J10" s="283"/>
      <c r="K10" s="5"/>
      <c r="L10" s="5"/>
      <c r="M10" s="5"/>
      <c r="N10" s="5"/>
      <c r="O10" s="5"/>
      <c r="P10" s="5"/>
      <c r="Q10" s="5"/>
      <c r="R10" s="5"/>
      <c r="S10" s="283"/>
      <c r="T10" s="5"/>
      <c r="U10" s="5"/>
      <c r="V10" s="5"/>
      <c r="W10" s="283"/>
      <c r="X10" s="5"/>
      <c r="Y10" s="5"/>
      <c r="Z10" s="5"/>
      <c r="AA10" s="283"/>
      <c r="AB10" s="5"/>
      <c r="AC10" s="5"/>
      <c r="AD10" s="5"/>
      <c r="AE10" s="5"/>
      <c r="AF10" s="283"/>
      <c r="AG10" s="5"/>
      <c r="AH10" s="5"/>
      <c r="AI10" s="5"/>
      <c r="AJ10" s="283"/>
      <c r="AK10" s="5"/>
      <c r="AL10" s="5"/>
      <c r="AM10" s="5"/>
      <c r="AN10" s="5"/>
      <c r="AO10" s="5"/>
      <c r="AP10" s="5"/>
      <c r="AQ10" s="5"/>
      <c r="AR10" s="5"/>
      <c r="AS10" s="283"/>
      <c r="AT10" s="5"/>
      <c r="AU10" s="5"/>
      <c r="AV10" s="5"/>
      <c r="AW10" s="283"/>
      <c r="AX10" s="5"/>
      <c r="AY10" s="5"/>
      <c r="AZ10" s="5"/>
      <c r="BA10" s="5"/>
      <c r="BB10" s="275"/>
      <c r="BC10" s="285"/>
      <c r="BD10" s="275"/>
      <c r="BE10" s="286"/>
      <c r="BF10" s="286"/>
      <c r="BG10" s="286"/>
      <c r="BH10" s="275"/>
      <c r="BI10" s="275"/>
      <c r="BJ10" s="275"/>
      <c r="BK10" s="275"/>
    </row>
    <row r="11" spans="1:63" ht="13.5" hidden="1" customHeight="1" thickBot="1">
      <c r="A11" s="292"/>
      <c r="B11" s="5"/>
      <c r="C11" s="5"/>
      <c r="D11" s="5"/>
      <c r="E11" s="5"/>
      <c r="F11" s="283"/>
      <c r="G11" s="5"/>
      <c r="H11" s="5"/>
      <c r="I11" s="5"/>
      <c r="J11" s="283"/>
      <c r="K11" s="5"/>
      <c r="L11" s="5"/>
      <c r="M11" s="5"/>
      <c r="N11" s="5"/>
      <c r="O11" s="5"/>
      <c r="P11" s="5"/>
      <c r="Q11" s="7"/>
      <c r="R11" s="5"/>
      <c r="S11" s="294"/>
      <c r="T11" s="5"/>
      <c r="U11" s="5"/>
      <c r="V11" s="5"/>
      <c r="W11" s="283"/>
      <c r="X11" s="5"/>
      <c r="Y11" s="5"/>
      <c r="Z11" s="5"/>
      <c r="AA11" s="283"/>
      <c r="AB11" s="5"/>
      <c r="AC11" s="5"/>
      <c r="AD11" s="5"/>
      <c r="AE11" s="5"/>
      <c r="AF11" s="283"/>
      <c r="AG11" s="5"/>
      <c r="AH11" s="5"/>
      <c r="AI11" s="5"/>
      <c r="AJ11" s="283"/>
      <c r="AK11" s="5"/>
      <c r="AL11" s="5"/>
      <c r="AM11" s="5"/>
      <c r="AN11" s="5"/>
      <c r="AO11" s="5"/>
      <c r="AP11" s="5"/>
      <c r="AQ11" s="5"/>
      <c r="AR11" s="5"/>
      <c r="AS11" s="283"/>
      <c r="AT11" s="5"/>
      <c r="AU11" s="5"/>
      <c r="AV11" s="5"/>
      <c r="AW11" s="283"/>
      <c r="AX11" s="5"/>
      <c r="AY11" s="5"/>
      <c r="AZ11" s="5"/>
      <c r="BA11" s="5"/>
      <c r="BB11" s="275"/>
      <c r="BC11" s="285"/>
      <c r="BD11" s="275"/>
      <c r="BE11" s="286"/>
      <c r="BF11" s="286"/>
      <c r="BG11" s="286"/>
      <c r="BH11" s="275"/>
      <c r="BI11" s="275"/>
      <c r="BJ11" s="275"/>
      <c r="BK11" s="275"/>
    </row>
    <row r="12" spans="1:63" ht="13.5" hidden="1" customHeight="1" thickBot="1">
      <c r="A12" s="293"/>
      <c r="B12" s="5"/>
      <c r="C12" s="5"/>
      <c r="D12" s="5"/>
      <c r="E12" s="5"/>
      <c r="F12" s="283"/>
      <c r="G12" s="34"/>
      <c r="H12" s="5"/>
      <c r="I12" s="5"/>
      <c r="J12" s="283"/>
      <c r="K12" s="5"/>
      <c r="L12" s="5"/>
      <c r="M12" s="5"/>
      <c r="N12" s="5"/>
      <c r="O12" s="5"/>
      <c r="P12" s="5"/>
      <c r="Q12" s="5"/>
      <c r="R12" s="5"/>
      <c r="S12" s="283"/>
      <c r="T12" s="5"/>
      <c r="U12" s="5"/>
      <c r="V12" s="5"/>
      <c r="W12" s="283"/>
      <c r="X12" s="5"/>
      <c r="Y12" s="5"/>
      <c r="Z12" s="5"/>
      <c r="AA12" s="283"/>
      <c r="AB12" s="5"/>
      <c r="AC12" s="5"/>
      <c r="AD12" s="5"/>
      <c r="AE12" s="5"/>
      <c r="AF12" s="283"/>
      <c r="AG12" s="5"/>
      <c r="AH12" s="5"/>
      <c r="AI12" s="5"/>
      <c r="AJ12" s="283"/>
      <c r="AK12" s="5"/>
      <c r="AL12" s="5"/>
      <c r="AM12" s="5"/>
      <c r="AN12" s="5"/>
      <c r="AO12" s="5"/>
      <c r="AP12" s="5"/>
      <c r="AQ12" s="5"/>
      <c r="AR12" s="5"/>
      <c r="AS12" s="283"/>
      <c r="AT12" s="5"/>
      <c r="AU12" s="5"/>
      <c r="AV12" s="5"/>
      <c r="AW12" s="283"/>
      <c r="AX12" s="5"/>
      <c r="AY12" s="5"/>
      <c r="AZ12" s="5"/>
      <c r="BA12" s="5"/>
      <c r="BB12" s="275"/>
      <c r="BC12" s="285"/>
      <c r="BD12" s="275"/>
      <c r="BE12" s="286"/>
      <c r="BF12" s="286"/>
      <c r="BG12" s="286"/>
      <c r="BH12" s="275"/>
      <c r="BI12" s="275"/>
      <c r="BJ12" s="275"/>
      <c r="BK12" s="275"/>
    </row>
    <row r="13" spans="1:63" ht="17.25" customHeight="1" thickBot="1">
      <c r="A13" s="37"/>
      <c r="B13" s="38" t="s">
        <v>167</v>
      </c>
      <c r="C13" s="38" t="s">
        <v>168</v>
      </c>
      <c r="D13" s="38" t="s">
        <v>169</v>
      </c>
      <c r="E13" s="38" t="s">
        <v>170</v>
      </c>
      <c r="F13" s="38" t="s">
        <v>171</v>
      </c>
      <c r="G13" s="38" t="s">
        <v>172</v>
      </c>
      <c r="H13" s="38" t="s">
        <v>173</v>
      </c>
      <c r="I13" s="38" t="s">
        <v>160</v>
      </c>
      <c r="J13" s="38" t="s">
        <v>174</v>
      </c>
      <c r="K13" s="38" t="s">
        <v>175</v>
      </c>
      <c r="L13" s="38" t="s">
        <v>176</v>
      </c>
      <c r="M13" s="38" t="s">
        <v>177</v>
      </c>
      <c r="N13" s="38" t="s">
        <v>178</v>
      </c>
      <c r="O13" s="38" t="s">
        <v>179</v>
      </c>
      <c r="P13" s="38" t="s">
        <v>180</v>
      </c>
      <c r="Q13" s="38" t="s">
        <v>181</v>
      </c>
      <c r="R13" s="38" t="s">
        <v>182</v>
      </c>
      <c r="S13" s="38" t="s">
        <v>183</v>
      </c>
      <c r="T13" s="38" t="s">
        <v>184</v>
      </c>
      <c r="U13" s="38" t="s">
        <v>185</v>
      </c>
      <c r="V13" s="38" t="s">
        <v>186</v>
      </c>
      <c r="W13" s="38" t="s">
        <v>187</v>
      </c>
      <c r="X13" s="38" t="s">
        <v>188</v>
      </c>
      <c r="Y13" s="38" t="s">
        <v>189</v>
      </c>
      <c r="Z13" s="38" t="s">
        <v>190</v>
      </c>
      <c r="AA13" s="38" t="s">
        <v>191</v>
      </c>
      <c r="AB13" s="38" t="s">
        <v>192</v>
      </c>
      <c r="AC13" s="38" t="s">
        <v>193</v>
      </c>
      <c r="AD13" s="38" t="s">
        <v>194</v>
      </c>
      <c r="AE13" s="38" t="s">
        <v>195</v>
      </c>
      <c r="AF13" s="38" t="s">
        <v>196</v>
      </c>
      <c r="AG13" s="38" t="s">
        <v>197</v>
      </c>
      <c r="AH13" s="38" t="s">
        <v>198</v>
      </c>
      <c r="AI13" s="38" t="s">
        <v>199</v>
      </c>
      <c r="AJ13" s="38" t="s">
        <v>200</v>
      </c>
      <c r="AK13" s="38" t="s">
        <v>201</v>
      </c>
      <c r="AL13" s="38" t="s">
        <v>202</v>
      </c>
      <c r="AM13" s="38" t="s">
        <v>203</v>
      </c>
      <c r="AN13" s="38" t="s">
        <v>204</v>
      </c>
      <c r="AO13" s="38" t="s">
        <v>205</v>
      </c>
      <c r="AP13" s="38" t="s">
        <v>206</v>
      </c>
      <c r="AQ13" s="38" t="s">
        <v>207</v>
      </c>
      <c r="AR13" s="38" t="s">
        <v>208</v>
      </c>
      <c r="AS13" s="38" t="s">
        <v>209</v>
      </c>
      <c r="AT13" s="38" t="s">
        <v>210</v>
      </c>
      <c r="AU13" s="38" t="s">
        <v>211</v>
      </c>
      <c r="AV13" s="38" t="s">
        <v>212</v>
      </c>
      <c r="AW13" s="38" t="s">
        <v>213</v>
      </c>
      <c r="AX13" s="38" t="s">
        <v>214</v>
      </c>
      <c r="AY13" s="38" t="s">
        <v>215</v>
      </c>
      <c r="AZ13" s="38" t="s">
        <v>216</v>
      </c>
      <c r="BA13" s="39" t="s">
        <v>217</v>
      </c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ht="13.5" customHeight="1">
      <c r="A14" s="35">
        <v>1</v>
      </c>
      <c r="B14" s="11"/>
      <c r="C14" s="11"/>
      <c r="D14" s="11"/>
      <c r="E14" s="12"/>
      <c r="F14" s="12"/>
      <c r="G14" s="36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127</v>
      </c>
      <c r="T14" s="13" t="s">
        <v>127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128</v>
      </c>
      <c r="AR14" s="13" t="s">
        <v>128</v>
      </c>
      <c r="AS14" s="16" t="s">
        <v>127</v>
      </c>
      <c r="AT14" s="16" t="s">
        <v>127</v>
      </c>
      <c r="AU14" s="16" t="s">
        <v>127</v>
      </c>
      <c r="AV14" s="16" t="s">
        <v>127</v>
      </c>
      <c r="AW14" s="16" t="s">
        <v>127</v>
      </c>
      <c r="AX14" s="16" t="s">
        <v>127</v>
      </c>
      <c r="AY14" s="16" t="s">
        <v>127</v>
      </c>
      <c r="AZ14" s="16" t="s">
        <v>127</v>
      </c>
      <c r="BA14" s="16" t="s">
        <v>127</v>
      </c>
      <c r="BB14" s="43"/>
      <c r="BC14" s="14"/>
      <c r="BD14" s="14"/>
      <c r="BE14" s="274"/>
      <c r="BF14" s="274"/>
      <c r="BG14" s="14"/>
      <c r="BH14" s="14"/>
      <c r="BI14" s="14"/>
      <c r="BJ14" s="14"/>
      <c r="BK14" s="14"/>
    </row>
    <row r="15" spans="1:63" ht="13.5" customHeight="1">
      <c r="A15" s="27">
        <v>2</v>
      </c>
      <c r="B15" s="11"/>
      <c r="C15" s="11"/>
      <c r="D15" s="8"/>
      <c r="E15" s="12"/>
      <c r="F15" s="12"/>
      <c r="G15" s="9">
        <v>16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 t="s">
        <v>128</v>
      </c>
      <c r="S15" s="13" t="s">
        <v>127</v>
      </c>
      <c r="T15" s="13" t="s">
        <v>127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5" t="s">
        <v>128</v>
      </c>
      <c r="AS15" s="16" t="s">
        <v>127</v>
      </c>
      <c r="AT15" s="16" t="s">
        <v>127</v>
      </c>
      <c r="AU15" s="16" t="s">
        <v>127</v>
      </c>
      <c r="AV15" s="16" t="s">
        <v>127</v>
      </c>
      <c r="AW15" s="16" t="s">
        <v>127</v>
      </c>
      <c r="AX15" s="16" t="s">
        <v>127</v>
      </c>
      <c r="AY15" s="16" t="s">
        <v>127</v>
      </c>
      <c r="AZ15" s="16" t="s">
        <v>127</v>
      </c>
      <c r="BA15" s="16" t="s">
        <v>127</v>
      </c>
      <c r="BB15" s="43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>
      <c r="A16" s="28">
        <v>3</v>
      </c>
      <c r="B16" s="8"/>
      <c r="C16" s="8"/>
      <c r="D16" s="8"/>
      <c r="E16" s="10"/>
      <c r="F16" s="10"/>
      <c r="G16" s="9">
        <v>13</v>
      </c>
      <c r="H16" s="10"/>
      <c r="I16" s="10"/>
      <c r="J16" s="10"/>
      <c r="K16" s="10"/>
      <c r="L16" s="10"/>
      <c r="M16" s="10"/>
      <c r="N16" s="10"/>
      <c r="O16" s="10">
        <v>0</v>
      </c>
      <c r="P16" s="10">
        <v>0</v>
      </c>
      <c r="Q16" s="10">
        <v>0</v>
      </c>
      <c r="R16" s="13" t="s">
        <v>128</v>
      </c>
      <c r="S16" s="13" t="s">
        <v>127</v>
      </c>
      <c r="T16" s="13" t="s">
        <v>127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128</v>
      </c>
      <c r="AT16" s="16" t="s">
        <v>127</v>
      </c>
      <c r="AU16" s="16" t="s">
        <v>127</v>
      </c>
      <c r="AV16" s="16" t="s">
        <v>127</v>
      </c>
      <c r="AW16" s="16" t="s">
        <v>127</v>
      </c>
      <c r="AX16" s="16" t="s">
        <v>127</v>
      </c>
      <c r="AY16" s="16" t="s">
        <v>127</v>
      </c>
      <c r="AZ16" s="16" t="s">
        <v>127</v>
      </c>
      <c r="BA16" s="16" t="s">
        <v>127</v>
      </c>
      <c r="BB16" s="43"/>
      <c r="BC16" s="14"/>
      <c r="BD16" s="14"/>
      <c r="BE16" s="274"/>
      <c r="BF16" s="274"/>
      <c r="BG16" s="14"/>
      <c r="BH16" s="14"/>
      <c r="BI16" s="14"/>
      <c r="BJ16" s="14"/>
      <c r="BK16" s="14"/>
    </row>
    <row r="17" spans="1:63" ht="13.5" customHeight="1">
      <c r="A17" s="28">
        <v>4</v>
      </c>
      <c r="B17" s="8"/>
      <c r="C17" s="8"/>
      <c r="D17" s="8"/>
      <c r="E17" s="10"/>
      <c r="F17" s="10"/>
      <c r="G17" s="9">
        <v>13</v>
      </c>
      <c r="H17" s="10"/>
      <c r="I17" s="10"/>
      <c r="J17" s="10"/>
      <c r="K17" s="10"/>
      <c r="L17" s="10"/>
      <c r="M17" s="10"/>
      <c r="N17" s="10"/>
      <c r="O17" s="10">
        <v>0</v>
      </c>
      <c r="P17" s="10">
        <v>0</v>
      </c>
      <c r="Q17" s="10">
        <v>0</v>
      </c>
      <c r="R17" s="10">
        <v>0</v>
      </c>
      <c r="S17" s="13" t="s">
        <v>127</v>
      </c>
      <c r="T17" s="13" t="s">
        <v>127</v>
      </c>
      <c r="U17" s="10"/>
      <c r="V17" s="10"/>
      <c r="W17" s="10"/>
      <c r="X17" s="10"/>
      <c r="Y17" s="15">
        <v>9</v>
      </c>
      <c r="Z17" s="10"/>
      <c r="AA17" s="10"/>
      <c r="AB17" s="10"/>
      <c r="AC17" s="10"/>
      <c r="AD17" s="10">
        <v>8</v>
      </c>
      <c r="AE17" s="10">
        <v>8</v>
      </c>
      <c r="AF17" s="10">
        <v>8</v>
      </c>
      <c r="AG17" s="13">
        <v>8</v>
      </c>
      <c r="AH17" s="13" t="s">
        <v>128</v>
      </c>
      <c r="AI17" s="15" t="s">
        <v>129</v>
      </c>
      <c r="AJ17" s="10" t="s">
        <v>129</v>
      </c>
      <c r="AK17" s="10" t="s">
        <v>129</v>
      </c>
      <c r="AL17" s="10" t="s">
        <v>129</v>
      </c>
      <c r="AM17" s="10" t="s">
        <v>130</v>
      </c>
      <c r="AN17" s="10" t="s">
        <v>130</v>
      </c>
      <c r="AO17" s="10" t="s">
        <v>130</v>
      </c>
      <c r="AP17" s="13" t="s">
        <v>130</v>
      </c>
      <c r="AQ17" s="15" t="s">
        <v>27</v>
      </c>
      <c r="AR17" s="15" t="s">
        <v>27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43"/>
      <c r="BC17" s="14"/>
      <c r="BD17" s="14"/>
      <c r="BE17" s="274"/>
      <c r="BF17" s="274"/>
      <c r="BG17" s="14"/>
      <c r="BH17" s="14"/>
      <c r="BI17" s="14"/>
      <c r="BJ17" s="14"/>
      <c r="BK17" s="14"/>
    </row>
    <row r="18" spans="1:63" ht="13.5" customHeight="1">
      <c r="A18" s="287"/>
      <c r="B18" s="287"/>
      <c r="C18" s="287"/>
      <c r="D18" s="287"/>
      <c r="E18" s="287"/>
      <c r="F18" s="20"/>
      <c r="G18" s="287"/>
      <c r="H18" s="287"/>
      <c r="I18" s="287"/>
      <c r="J18" s="287"/>
      <c r="K18" s="287"/>
      <c r="L18" s="287"/>
      <c r="M18" s="287"/>
      <c r="N18" s="20"/>
      <c r="O18" s="287"/>
      <c r="P18" s="287"/>
      <c r="Q18" s="287"/>
      <c r="R18" s="287"/>
      <c r="S18" s="287"/>
      <c r="T18" s="287"/>
      <c r="U18" s="287"/>
      <c r="V18" s="21"/>
      <c r="W18" s="287"/>
      <c r="X18" s="287"/>
      <c r="Y18" s="287"/>
      <c r="Z18" s="287"/>
      <c r="AA18" s="287"/>
      <c r="AB18" s="287"/>
      <c r="AC18" s="287"/>
      <c r="AD18" s="20"/>
      <c r="AE18" s="287"/>
      <c r="AF18" s="287"/>
      <c r="AG18" s="287"/>
      <c r="AH18" s="287"/>
      <c r="AI18" s="287"/>
      <c r="AJ18" s="287"/>
      <c r="AK18" s="287"/>
      <c r="AL18" s="20"/>
      <c r="AM18" s="287"/>
      <c r="AN18" s="287"/>
      <c r="AO18" s="287"/>
      <c r="AP18" s="287"/>
      <c r="AQ18" s="287"/>
      <c r="AR18" s="287"/>
      <c r="AS18" s="287"/>
      <c r="AT18" s="20"/>
      <c r="AU18" s="287"/>
      <c r="AV18" s="287"/>
      <c r="AW18" s="287"/>
      <c r="AX18" s="287"/>
      <c r="AY18" s="287"/>
      <c r="AZ18" s="287"/>
      <c r="BA18" s="287"/>
      <c r="BB18" s="19"/>
      <c r="BC18" s="287"/>
      <c r="BD18" s="287"/>
      <c r="BE18" s="287"/>
      <c r="BF18" s="287"/>
      <c r="BG18" s="287"/>
      <c r="BH18" s="287"/>
      <c r="BI18" s="287"/>
      <c r="BJ18" s="287"/>
      <c r="BK18" s="20"/>
    </row>
    <row r="19" spans="1:63" ht="13.5" customHeight="1">
      <c r="A19" s="261" t="s">
        <v>28</v>
      </c>
      <c r="B19" s="261"/>
      <c r="C19" s="261"/>
      <c r="D19" s="261"/>
      <c r="E19" s="261"/>
      <c r="F19" s="31"/>
      <c r="G19" s="260" t="s">
        <v>153</v>
      </c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"/>
      <c r="X19" s="31" t="s">
        <v>154</v>
      </c>
      <c r="Y19" s="262" t="s">
        <v>155</v>
      </c>
      <c r="Z19" s="262"/>
      <c r="AA19" s="262"/>
      <c r="AB19" s="262"/>
      <c r="AC19" s="262"/>
      <c r="AD19" s="262"/>
      <c r="AE19" s="262"/>
      <c r="AF19" s="2"/>
      <c r="AG19" s="2"/>
      <c r="AH19" s="2"/>
      <c r="AI19" s="2"/>
      <c r="AJ19" s="2"/>
      <c r="AK19" s="2"/>
      <c r="AL19" s="2"/>
      <c r="AM19" s="2"/>
      <c r="AN19" s="32"/>
      <c r="AO19" s="2"/>
      <c r="AP19" s="2"/>
      <c r="AQ19" s="33" t="s">
        <v>156</v>
      </c>
      <c r="AR19" s="262" t="s">
        <v>157</v>
      </c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0"/>
      <c r="BJ19" s="20"/>
      <c r="BK19" s="20"/>
    </row>
    <row r="20" spans="1:63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30"/>
      <c r="BA20" s="30"/>
      <c r="BB20" s="2"/>
      <c r="BC20" s="30"/>
      <c r="BD20" s="30"/>
      <c r="BE20" s="2"/>
      <c r="BF20" s="30"/>
      <c r="BG20" s="30"/>
      <c r="BH20" s="2"/>
    </row>
    <row r="21" spans="1:63" ht="13.5" customHeight="1">
      <c r="A21" s="2"/>
      <c r="B21" s="2"/>
      <c r="C21" s="2"/>
      <c r="D21" s="2"/>
      <c r="E21" s="2"/>
      <c r="F21" s="31" t="s">
        <v>158</v>
      </c>
      <c r="G21" s="260" t="s">
        <v>159</v>
      </c>
      <c r="H21" s="260"/>
      <c r="I21" s="260"/>
      <c r="J21" s="260"/>
      <c r="K21" s="260"/>
      <c r="L21" s="260"/>
      <c r="M21" s="260"/>
      <c r="N21" s="260"/>
      <c r="O21" s="260"/>
      <c r="P21" s="260"/>
      <c r="Q21" s="2"/>
      <c r="R21" s="2"/>
      <c r="S21" s="2"/>
      <c r="T21" s="30"/>
      <c r="U21" s="2"/>
      <c r="V21" s="2"/>
      <c r="W21" s="2"/>
      <c r="X21" s="31" t="s">
        <v>160</v>
      </c>
      <c r="Y21" s="260" t="s">
        <v>161</v>
      </c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"/>
      <c r="AQ21" s="31" t="s">
        <v>27</v>
      </c>
      <c r="AR21" s="262" t="s">
        <v>162</v>
      </c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30"/>
      <c r="BG21" s="30"/>
      <c r="BH21" s="2"/>
    </row>
    <row r="22" spans="1:63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30"/>
      <c r="BA22" s="30"/>
      <c r="BB22" s="2"/>
      <c r="BC22" s="30"/>
      <c r="BD22" s="30"/>
      <c r="BE22" s="2"/>
      <c r="BF22" s="30"/>
      <c r="BG22" s="30"/>
      <c r="BH22" s="2"/>
    </row>
    <row r="23" spans="1:63" ht="13.5" customHeight="1">
      <c r="A23" s="2"/>
      <c r="B23" s="2"/>
      <c r="C23" s="2"/>
      <c r="D23" s="2"/>
      <c r="E23" s="2"/>
      <c r="F23" s="31" t="s">
        <v>163</v>
      </c>
      <c r="G23" s="260" t="s">
        <v>164</v>
      </c>
      <c r="H23" s="260"/>
      <c r="I23" s="260"/>
      <c r="J23" s="260"/>
      <c r="K23" s="260"/>
      <c r="L23" s="260"/>
      <c r="M23" s="260"/>
      <c r="N23" s="260"/>
      <c r="O23" s="260"/>
      <c r="P23" s="260"/>
      <c r="Q23" s="2"/>
      <c r="R23" s="2"/>
      <c r="S23" s="2"/>
      <c r="T23" s="30"/>
      <c r="U23" s="2"/>
      <c r="V23" s="2"/>
      <c r="W23" s="2"/>
      <c r="X23" s="31" t="s">
        <v>152</v>
      </c>
      <c r="Y23" s="260" t="s">
        <v>165</v>
      </c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"/>
      <c r="AQ23" s="31" t="s">
        <v>11</v>
      </c>
      <c r="AR23" s="260" t="s">
        <v>166</v>
      </c>
      <c r="AS23" s="260"/>
      <c r="AT23" s="260"/>
      <c r="AU23" s="260"/>
      <c r="AV23" s="260"/>
      <c r="AW23" s="260"/>
      <c r="AX23" s="260"/>
      <c r="AY23" s="260"/>
      <c r="AZ23" s="260"/>
      <c r="BA23" s="260"/>
      <c r="BB23" s="2"/>
      <c r="BC23" s="30"/>
      <c r="BD23" s="30"/>
      <c r="BE23" s="2"/>
      <c r="BF23" s="30"/>
      <c r="BG23" s="30"/>
      <c r="BH23" s="2"/>
    </row>
    <row r="26" spans="1:63" s="46" customFormat="1" ht="13.5" customHeight="1">
      <c r="A26" s="270" t="s">
        <v>135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44"/>
      <c r="BB26" s="45"/>
      <c r="BC26" s="44"/>
      <c r="BD26" s="44"/>
      <c r="BE26" s="45"/>
      <c r="BF26" s="44"/>
      <c r="BG26" s="44"/>
      <c r="BH26" s="45"/>
    </row>
    <row r="27" spans="1:63" ht="13.5" customHeight="1">
      <c r="A27" s="27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</row>
    <row r="28" spans="1:63" s="46" customFormat="1" ht="13.5" customHeight="1">
      <c r="A28" s="272" t="s">
        <v>136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 t="s">
        <v>30</v>
      </c>
      <c r="T28" s="268"/>
      <c r="U28" s="268"/>
      <c r="V28" s="268"/>
      <c r="W28" s="268"/>
      <c r="X28" s="268"/>
      <c r="Y28" s="268"/>
      <c r="Z28" s="268"/>
      <c r="AA28" s="268"/>
      <c r="AB28" s="268" t="s">
        <v>137</v>
      </c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72" t="s">
        <v>31</v>
      </c>
      <c r="AX28" s="272"/>
      <c r="AY28" s="272"/>
      <c r="AZ28" s="272"/>
      <c r="BA28" s="272"/>
      <c r="BB28" s="272"/>
      <c r="BC28" s="268" t="s">
        <v>32</v>
      </c>
      <c r="BD28" s="268"/>
      <c r="BE28" s="268"/>
      <c r="BF28" s="268" t="s">
        <v>12</v>
      </c>
      <c r="BG28" s="268"/>
      <c r="BH28" s="268"/>
    </row>
    <row r="29" spans="1:63" s="46" customFormat="1" ht="33" customHeight="1">
      <c r="A29" s="272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 t="s">
        <v>9</v>
      </c>
      <c r="AC29" s="268"/>
      <c r="AD29" s="268"/>
      <c r="AE29" s="268"/>
      <c r="AF29" s="268"/>
      <c r="AG29" s="268"/>
      <c r="AH29" s="268"/>
      <c r="AI29" s="268" t="s">
        <v>138</v>
      </c>
      <c r="AJ29" s="268"/>
      <c r="AK29" s="268"/>
      <c r="AL29" s="268"/>
      <c r="AM29" s="268"/>
      <c r="AN29" s="268"/>
      <c r="AO29" s="268"/>
      <c r="AP29" s="268" t="s">
        <v>13</v>
      </c>
      <c r="AQ29" s="268"/>
      <c r="AR29" s="268"/>
      <c r="AS29" s="268"/>
      <c r="AT29" s="268"/>
      <c r="AU29" s="268"/>
      <c r="AV29" s="268"/>
      <c r="AW29" s="268" t="s">
        <v>139</v>
      </c>
      <c r="AX29" s="268"/>
      <c r="AY29" s="268"/>
      <c r="AZ29" s="268" t="s">
        <v>140</v>
      </c>
      <c r="BA29" s="268"/>
      <c r="BB29" s="268"/>
      <c r="BC29" s="268"/>
      <c r="BD29" s="273"/>
      <c r="BE29" s="268"/>
      <c r="BF29" s="268"/>
      <c r="BG29" s="273"/>
      <c r="BH29" s="268"/>
    </row>
    <row r="30" spans="1:63" s="46" customFormat="1" ht="13.5" customHeight="1">
      <c r="A30" s="272"/>
      <c r="B30" s="268"/>
      <c r="C30" s="268"/>
      <c r="D30" s="268"/>
      <c r="E30" s="268"/>
      <c r="F30" s="268"/>
      <c r="G30" s="268" t="s">
        <v>141</v>
      </c>
      <c r="H30" s="268"/>
      <c r="I30" s="268"/>
      <c r="J30" s="268"/>
      <c r="K30" s="268"/>
      <c r="L30" s="268"/>
      <c r="M30" s="268" t="s">
        <v>142</v>
      </c>
      <c r="N30" s="268"/>
      <c r="O30" s="268"/>
      <c r="P30" s="268"/>
      <c r="Q30" s="268"/>
      <c r="R30" s="268"/>
      <c r="S30" s="268" t="s">
        <v>12</v>
      </c>
      <c r="T30" s="268"/>
      <c r="U30" s="268"/>
      <c r="V30" s="268" t="s">
        <v>141</v>
      </c>
      <c r="W30" s="268"/>
      <c r="X30" s="268"/>
      <c r="Y30" s="268" t="s">
        <v>142</v>
      </c>
      <c r="Z30" s="268"/>
      <c r="AA30" s="268"/>
      <c r="AB30" s="268" t="s">
        <v>12</v>
      </c>
      <c r="AC30" s="268"/>
      <c r="AD30" s="268"/>
      <c r="AE30" s="268" t="s">
        <v>141</v>
      </c>
      <c r="AF30" s="268"/>
      <c r="AG30" s="268" t="s">
        <v>142</v>
      </c>
      <c r="AH30" s="268"/>
      <c r="AI30" s="268" t="s">
        <v>12</v>
      </c>
      <c r="AJ30" s="268"/>
      <c r="AK30" s="268"/>
      <c r="AL30" s="268" t="s">
        <v>141</v>
      </c>
      <c r="AM30" s="268"/>
      <c r="AN30" s="268" t="s">
        <v>142</v>
      </c>
      <c r="AO30" s="268"/>
      <c r="AP30" s="268" t="s">
        <v>12</v>
      </c>
      <c r="AQ30" s="268"/>
      <c r="AR30" s="268"/>
      <c r="AS30" s="268" t="s">
        <v>141</v>
      </c>
      <c r="AT30" s="268"/>
      <c r="AU30" s="268" t="s">
        <v>142</v>
      </c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</row>
    <row r="31" spans="1:63" s="46" customFormat="1" ht="20.25" customHeight="1">
      <c r="A31" s="272"/>
      <c r="B31" s="267"/>
      <c r="C31" s="267"/>
      <c r="D31" s="269" t="s">
        <v>144</v>
      </c>
      <c r="E31" s="269"/>
      <c r="F31" s="269"/>
      <c r="G31" s="267" t="s">
        <v>143</v>
      </c>
      <c r="H31" s="267"/>
      <c r="I31" s="267"/>
      <c r="J31" s="269" t="s">
        <v>144</v>
      </c>
      <c r="K31" s="269"/>
      <c r="L31" s="269"/>
      <c r="M31" s="267" t="s">
        <v>143</v>
      </c>
      <c r="N31" s="267"/>
      <c r="O31" s="267"/>
      <c r="P31" s="269" t="s">
        <v>144</v>
      </c>
      <c r="Q31" s="269"/>
      <c r="R31" s="269"/>
      <c r="S31" s="267" t="s">
        <v>143</v>
      </c>
      <c r="T31" s="267"/>
      <c r="U31" s="267"/>
      <c r="V31" s="267" t="s">
        <v>143</v>
      </c>
      <c r="W31" s="267"/>
      <c r="X31" s="267"/>
      <c r="Y31" s="267" t="s">
        <v>143</v>
      </c>
      <c r="Z31" s="267"/>
      <c r="AA31" s="267"/>
      <c r="AB31" s="267" t="s">
        <v>143</v>
      </c>
      <c r="AC31" s="267"/>
      <c r="AD31" s="267"/>
      <c r="AE31" s="267" t="s">
        <v>143</v>
      </c>
      <c r="AF31" s="267"/>
      <c r="AG31" s="267" t="s">
        <v>143</v>
      </c>
      <c r="AH31" s="267"/>
      <c r="AI31" s="267" t="s">
        <v>143</v>
      </c>
      <c r="AJ31" s="267"/>
      <c r="AK31" s="267"/>
      <c r="AL31" s="267" t="s">
        <v>143</v>
      </c>
      <c r="AM31" s="267"/>
      <c r="AN31" s="267" t="s">
        <v>143</v>
      </c>
      <c r="AO31" s="267"/>
      <c r="AP31" s="267" t="s">
        <v>143</v>
      </c>
      <c r="AQ31" s="267"/>
      <c r="AR31" s="267"/>
      <c r="AS31" s="267" t="s">
        <v>143</v>
      </c>
      <c r="AT31" s="267"/>
      <c r="AU31" s="267" t="s">
        <v>143</v>
      </c>
      <c r="AV31" s="267"/>
      <c r="AW31" s="267" t="s">
        <v>143</v>
      </c>
      <c r="AX31" s="267"/>
      <c r="AY31" s="267"/>
      <c r="AZ31" s="267" t="s">
        <v>143</v>
      </c>
      <c r="BA31" s="267"/>
      <c r="BB31" s="267"/>
      <c r="BC31" s="267" t="s">
        <v>143</v>
      </c>
      <c r="BD31" s="267"/>
      <c r="BE31" s="267"/>
      <c r="BF31" s="267" t="s">
        <v>143</v>
      </c>
      <c r="BG31" s="267"/>
      <c r="BH31" s="267"/>
    </row>
    <row r="32" spans="1:63" s="46" customFormat="1" ht="13.5" customHeight="1">
      <c r="A32" s="47" t="s">
        <v>145</v>
      </c>
      <c r="B32" s="265">
        <f>G32+M32</f>
        <v>39</v>
      </c>
      <c r="C32" s="265"/>
      <c r="D32" s="266">
        <f>B32*36</f>
        <v>1404</v>
      </c>
      <c r="E32" s="266"/>
      <c r="F32" s="266"/>
      <c r="G32" s="265">
        <v>17</v>
      </c>
      <c r="H32" s="265"/>
      <c r="I32" s="265"/>
      <c r="J32" s="266">
        <f>G32*36</f>
        <v>612</v>
      </c>
      <c r="K32" s="266"/>
      <c r="L32" s="266"/>
      <c r="M32" s="265">
        <v>22</v>
      </c>
      <c r="N32" s="265"/>
      <c r="O32" s="265"/>
      <c r="P32" s="266">
        <f>M32*36</f>
        <v>792</v>
      </c>
      <c r="Q32" s="266"/>
      <c r="R32" s="266"/>
      <c r="S32" s="265">
        <v>2</v>
      </c>
      <c r="T32" s="265"/>
      <c r="U32" s="265"/>
      <c r="V32" s="265"/>
      <c r="W32" s="265"/>
      <c r="X32" s="265"/>
      <c r="Y32" s="265">
        <v>2</v>
      </c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 t="s">
        <v>146</v>
      </c>
      <c r="BD32" s="265"/>
      <c r="BE32" s="265"/>
      <c r="BF32" s="265">
        <f>B32+S32+AB32+AI32+AP32+AW32+AZ32+BC32</f>
        <v>52</v>
      </c>
      <c r="BG32" s="265"/>
      <c r="BH32" s="265"/>
    </row>
    <row r="33" spans="1:60" s="46" customFormat="1" ht="13.5" customHeight="1">
      <c r="A33" s="47" t="s">
        <v>147</v>
      </c>
      <c r="B33" s="265">
        <f t="shared" ref="B33:B35" si="0">G33+M33</f>
        <v>34</v>
      </c>
      <c r="C33" s="265"/>
      <c r="D33" s="266">
        <f t="shared" ref="D33:D35" si="1">B33*36</f>
        <v>1224</v>
      </c>
      <c r="E33" s="266"/>
      <c r="F33" s="266"/>
      <c r="G33" s="265">
        <v>16</v>
      </c>
      <c r="H33" s="265"/>
      <c r="I33" s="265"/>
      <c r="J33" s="266">
        <f t="shared" ref="J33:J35" si="2">G33*36</f>
        <v>576</v>
      </c>
      <c r="K33" s="266"/>
      <c r="L33" s="266"/>
      <c r="M33" s="265">
        <v>18</v>
      </c>
      <c r="N33" s="265"/>
      <c r="O33" s="265"/>
      <c r="P33" s="266">
        <f t="shared" ref="P33:P35" si="3">M33*36</f>
        <v>648</v>
      </c>
      <c r="Q33" s="266"/>
      <c r="R33" s="266"/>
      <c r="S33" s="265">
        <v>2</v>
      </c>
      <c r="T33" s="265"/>
      <c r="U33" s="265"/>
      <c r="V33" s="265">
        <v>1</v>
      </c>
      <c r="W33" s="265"/>
      <c r="X33" s="265"/>
      <c r="Y33" s="265" t="s">
        <v>149</v>
      </c>
      <c r="Z33" s="265"/>
      <c r="AA33" s="265"/>
      <c r="AB33" s="265">
        <v>5</v>
      </c>
      <c r="AC33" s="265"/>
      <c r="AD33" s="265"/>
      <c r="AE33" s="265"/>
      <c r="AF33" s="265"/>
      <c r="AG33" s="265">
        <v>5</v>
      </c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 t="s">
        <v>146</v>
      </c>
      <c r="BD33" s="265"/>
      <c r="BE33" s="265"/>
      <c r="BF33" s="265">
        <f t="shared" ref="BF33:BF35" si="4">B33+S33+AB33+AI33+AP33+AW33+AZ33+BC33</f>
        <v>52</v>
      </c>
      <c r="BG33" s="265"/>
      <c r="BH33" s="265"/>
    </row>
    <row r="34" spans="1:60" s="46" customFormat="1" ht="13.5" customHeight="1">
      <c r="A34" s="47" t="s">
        <v>27</v>
      </c>
      <c r="B34" s="265">
        <f t="shared" si="0"/>
        <v>27</v>
      </c>
      <c r="C34" s="265"/>
      <c r="D34" s="266">
        <f t="shared" si="1"/>
        <v>972</v>
      </c>
      <c r="E34" s="266"/>
      <c r="F34" s="266"/>
      <c r="G34" s="265">
        <v>13</v>
      </c>
      <c r="H34" s="265"/>
      <c r="I34" s="265"/>
      <c r="J34" s="266">
        <f t="shared" si="2"/>
        <v>468</v>
      </c>
      <c r="K34" s="266"/>
      <c r="L34" s="266"/>
      <c r="M34" s="265">
        <v>14</v>
      </c>
      <c r="N34" s="265"/>
      <c r="O34" s="265"/>
      <c r="P34" s="266">
        <f t="shared" si="3"/>
        <v>504</v>
      </c>
      <c r="Q34" s="266"/>
      <c r="R34" s="266"/>
      <c r="S34" s="265" t="s">
        <v>148</v>
      </c>
      <c r="T34" s="265"/>
      <c r="U34" s="265"/>
      <c r="V34" s="265" t="s">
        <v>149</v>
      </c>
      <c r="W34" s="265"/>
      <c r="X34" s="265"/>
      <c r="Y34" s="265" t="s">
        <v>149</v>
      </c>
      <c r="Z34" s="265"/>
      <c r="AA34" s="265"/>
      <c r="AB34" s="265">
        <v>6</v>
      </c>
      <c r="AC34" s="265"/>
      <c r="AD34" s="265"/>
      <c r="AE34" s="265">
        <v>3</v>
      </c>
      <c r="AF34" s="265"/>
      <c r="AG34" s="265">
        <v>3</v>
      </c>
      <c r="AH34" s="265"/>
      <c r="AI34" s="265">
        <v>7</v>
      </c>
      <c r="AJ34" s="265"/>
      <c r="AK34" s="265"/>
      <c r="AL34" s="265"/>
      <c r="AM34" s="265"/>
      <c r="AN34" s="265">
        <v>7</v>
      </c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 t="s">
        <v>150</v>
      </c>
      <c r="BD34" s="265"/>
      <c r="BE34" s="265"/>
      <c r="BF34" s="265">
        <f t="shared" si="4"/>
        <v>52</v>
      </c>
      <c r="BG34" s="265"/>
      <c r="BH34" s="265"/>
    </row>
    <row r="35" spans="1:60" s="46" customFormat="1" ht="13.5" customHeight="1">
      <c r="A35" s="47" t="s">
        <v>151</v>
      </c>
      <c r="B35" s="265">
        <f t="shared" si="0"/>
        <v>22</v>
      </c>
      <c r="C35" s="265"/>
      <c r="D35" s="266">
        <f t="shared" si="1"/>
        <v>792</v>
      </c>
      <c r="E35" s="266"/>
      <c r="F35" s="266"/>
      <c r="G35" s="265">
        <v>13</v>
      </c>
      <c r="H35" s="265"/>
      <c r="I35" s="265"/>
      <c r="J35" s="266">
        <f t="shared" si="2"/>
        <v>468</v>
      </c>
      <c r="K35" s="266"/>
      <c r="L35" s="266"/>
      <c r="M35" s="265">
        <v>9</v>
      </c>
      <c r="N35" s="265"/>
      <c r="O35" s="265"/>
      <c r="P35" s="266">
        <f t="shared" si="3"/>
        <v>324</v>
      </c>
      <c r="Q35" s="266"/>
      <c r="R35" s="266"/>
      <c r="S35" s="265">
        <v>1</v>
      </c>
      <c r="T35" s="265"/>
      <c r="U35" s="265"/>
      <c r="V35" s="265"/>
      <c r="W35" s="265"/>
      <c r="X35" s="265"/>
      <c r="Y35" s="265" t="s">
        <v>149</v>
      </c>
      <c r="Z35" s="265"/>
      <c r="AA35" s="265"/>
      <c r="AB35" s="265">
        <v>4</v>
      </c>
      <c r="AC35" s="265"/>
      <c r="AD35" s="265"/>
      <c r="AE35" s="265">
        <v>4</v>
      </c>
      <c r="AF35" s="265"/>
      <c r="AG35" s="265"/>
      <c r="AH35" s="265"/>
      <c r="AI35" s="265">
        <v>4</v>
      </c>
      <c r="AJ35" s="265"/>
      <c r="AK35" s="265"/>
      <c r="AL35" s="265"/>
      <c r="AM35" s="265"/>
      <c r="AN35" s="265">
        <v>4</v>
      </c>
      <c r="AO35" s="265"/>
      <c r="AP35" s="265">
        <v>4</v>
      </c>
      <c r="AQ35" s="265"/>
      <c r="AR35" s="265"/>
      <c r="AS35" s="265"/>
      <c r="AT35" s="265"/>
      <c r="AU35" s="265">
        <v>4</v>
      </c>
      <c r="AV35" s="265"/>
      <c r="AW35" s="265">
        <v>4</v>
      </c>
      <c r="AX35" s="265"/>
      <c r="AY35" s="265"/>
      <c r="AZ35" s="265">
        <v>2</v>
      </c>
      <c r="BA35" s="265"/>
      <c r="BB35" s="265"/>
      <c r="BC35" s="265">
        <v>2</v>
      </c>
      <c r="BD35" s="265"/>
      <c r="BE35" s="265"/>
      <c r="BF35" s="265">
        <f t="shared" si="4"/>
        <v>43</v>
      </c>
      <c r="BG35" s="265"/>
      <c r="BH35" s="265"/>
    </row>
    <row r="36" spans="1:60" s="46" customFormat="1" ht="13.5" customHeight="1">
      <c r="A36" s="48" t="s">
        <v>12</v>
      </c>
      <c r="B36" s="263">
        <f>B32+B33+B34+B35</f>
        <v>122</v>
      </c>
      <c r="C36" s="263"/>
      <c r="D36" s="264">
        <f>B36*36</f>
        <v>4392</v>
      </c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3">
        <f>S32+S33+S34+S35</f>
        <v>7</v>
      </c>
      <c r="T36" s="263"/>
      <c r="U36" s="263"/>
      <c r="V36" s="263"/>
      <c r="W36" s="263"/>
      <c r="X36" s="263"/>
      <c r="Y36" s="263"/>
      <c r="Z36" s="263"/>
      <c r="AA36" s="263"/>
      <c r="AB36" s="263">
        <f>AB32+AB33+AB34+AB35</f>
        <v>15</v>
      </c>
      <c r="AC36" s="263"/>
      <c r="AD36" s="263"/>
      <c r="AE36" s="263"/>
      <c r="AF36" s="263"/>
      <c r="AG36" s="263"/>
      <c r="AH36" s="263"/>
      <c r="AI36" s="263">
        <f>AI32+AI33+AI34+AI35</f>
        <v>11</v>
      </c>
      <c r="AJ36" s="263"/>
      <c r="AK36" s="263"/>
      <c r="AL36" s="263"/>
      <c r="AM36" s="263"/>
      <c r="AN36" s="263"/>
      <c r="AO36" s="263"/>
      <c r="AP36" s="263">
        <f>AP32+AP33+AP34+AP35</f>
        <v>4</v>
      </c>
      <c r="AQ36" s="263"/>
      <c r="AR36" s="263"/>
      <c r="AS36" s="263"/>
      <c r="AT36" s="263"/>
      <c r="AU36" s="263"/>
      <c r="AV36" s="263"/>
      <c r="AW36" s="263">
        <f>AW32+AW33+AW34+AW35</f>
        <v>4</v>
      </c>
      <c r="AX36" s="263"/>
      <c r="AY36" s="263"/>
      <c r="AZ36" s="263">
        <f>AZ32+AZ33+AZ34+AZ35</f>
        <v>2</v>
      </c>
      <c r="BA36" s="263"/>
      <c r="BB36" s="263"/>
      <c r="BC36" s="263">
        <f>BC32+BC33+BC34+BC35</f>
        <v>34</v>
      </c>
      <c r="BD36" s="263"/>
      <c r="BE36" s="263"/>
      <c r="BF36" s="263">
        <f t="shared" ref="BF36" si="5">B36+S36+AB36+AI36+AP36+AW36+AZ36+BC36</f>
        <v>199</v>
      </c>
      <c r="BG36" s="263"/>
      <c r="BH36" s="263"/>
    </row>
    <row r="37" spans="1:60" s="46" customFormat="1" ht="13.5" customHeight="1"/>
  </sheetData>
  <mergeCells count="216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35"/>
  <sheetViews>
    <sheetView tabSelected="1" topLeftCell="B57" zoomScaleNormal="100" workbookViewId="0">
      <selection activeCell="N69" sqref="N69"/>
    </sheetView>
  </sheetViews>
  <sheetFormatPr defaultColWidth="9.33203125" defaultRowHeight="15"/>
  <cols>
    <col min="1" max="1" width="15.5" style="23" customWidth="1"/>
    <col min="2" max="2" width="41.6640625" style="62" customWidth="1"/>
    <col min="3" max="3" width="9.33203125" style="49"/>
    <col min="4" max="7" width="9.33203125" style="26"/>
    <col min="8" max="8" width="9.33203125" style="29"/>
    <col min="9" max="9" width="9.33203125" style="23"/>
    <col min="10" max="10" width="9.33203125" style="40"/>
    <col min="11" max="12" width="9.33203125" style="26"/>
    <col min="13" max="13" width="9.33203125" style="29"/>
    <col min="14" max="15" width="9.33203125" style="23"/>
    <col min="16" max="18" width="9.33203125" style="29"/>
    <col min="19" max="20" width="9.33203125" style="23"/>
    <col min="21" max="21" width="8.83203125" style="24" customWidth="1"/>
    <col min="22" max="22" width="8.83203125" style="25" customWidth="1"/>
    <col min="23" max="23" width="8.83203125" style="41" customWidth="1"/>
    <col min="24" max="24" width="9.5" style="26" customWidth="1"/>
    <col min="25" max="34" width="8.83203125" style="26" customWidth="1"/>
    <col min="35" max="16384" width="9.33203125" style="22"/>
  </cols>
  <sheetData>
    <row r="1" spans="1:41" s="53" customFormat="1" ht="12">
      <c r="A1" s="304" t="s">
        <v>47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</row>
    <row r="2" spans="1:41" s="54" customFormat="1" ht="5.25" customHeight="1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</row>
    <row r="3" spans="1:41" s="54" customFormat="1" ht="19.5" customHeight="1">
      <c r="A3" s="308" t="s">
        <v>10</v>
      </c>
      <c r="B3" s="309" t="s">
        <v>74</v>
      </c>
      <c r="C3" s="310" t="s">
        <v>78</v>
      </c>
      <c r="D3" s="310"/>
      <c r="E3" s="310"/>
      <c r="F3" s="310"/>
      <c r="G3" s="310"/>
      <c r="H3" s="297" t="s">
        <v>48</v>
      </c>
      <c r="I3" s="310" t="s">
        <v>40</v>
      </c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 t="s">
        <v>49</v>
      </c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</row>
    <row r="4" spans="1:41" s="54" customFormat="1" ht="39.75" customHeight="1">
      <c r="A4" s="308"/>
      <c r="B4" s="309"/>
      <c r="C4" s="310"/>
      <c r="D4" s="310"/>
      <c r="E4" s="310"/>
      <c r="F4" s="310"/>
      <c r="G4" s="310"/>
      <c r="H4" s="297"/>
      <c r="I4" s="297" t="s">
        <v>76</v>
      </c>
      <c r="J4" s="310" t="s">
        <v>46</v>
      </c>
      <c r="K4" s="310"/>
      <c r="L4" s="310"/>
      <c r="M4" s="310"/>
      <c r="N4" s="310"/>
      <c r="O4" s="310"/>
      <c r="P4" s="310"/>
      <c r="Q4" s="298" t="s">
        <v>306</v>
      </c>
      <c r="R4" s="298" t="s">
        <v>307</v>
      </c>
      <c r="S4" s="297" t="s">
        <v>292</v>
      </c>
      <c r="T4" s="297" t="s">
        <v>31</v>
      </c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</row>
    <row r="5" spans="1:41" s="54" customFormat="1" ht="21" customHeight="1">
      <c r="A5" s="308"/>
      <c r="B5" s="309"/>
      <c r="C5" s="310"/>
      <c r="D5" s="310"/>
      <c r="E5" s="310"/>
      <c r="F5" s="310"/>
      <c r="G5" s="310"/>
      <c r="H5" s="297"/>
      <c r="I5" s="297"/>
      <c r="J5" s="297" t="s">
        <v>81</v>
      </c>
      <c r="K5" s="310" t="s">
        <v>77</v>
      </c>
      <c r="L5" s="310"/>
      <c r="M5" s="310"/>
      <c r="N5" s="310"/>
      <c r="O5" s="316" t="s">
        <v>79</v>
      </c>
      <c r="P5" s="316"/>
      <c r="Q5" s="299"/>
      <c r="R5" s="299"/>
      <c r="S5" s="297"/>
      <c r="T5" s="297"/>
      <c r="U5" s="295" t="s">
        <v>50</v>
      </c>
      <c r="V5" s="295"/>
      <c r="W5" s="295" t="s">
        <v>51</v>
      </c>
      <c r="X5" s="296"/>
      <c r="Y5" s="296"/>
      <c r="Z5" s="296"/>
      <c r="AA5" s="295" t="s">
        <v>52</v>
      </c>
      <c r="AB5" s="296"/>
      <c r="AC5" s="296"/>
      <c r="AD5" s="296"/>
      <c r="AE5" s="295" t="s">
        <v>53</v>
      </c>
      <c r="AF5" s="296"/>
      <c r="AG5" s="296"/>
      <c r="AH5" s="296"/>
    </row>
    <row r="6" spans="1:41" s="54" customFormat="1" ht="132.75">
      <c r="A6" s="308"/>
      <c r="B6" s="309"/>
      <c r="C6" s="86" t="s">
        <v>54</v>
      </c>
      <c r="D6" s="86" t="s">
        <v>55</v>
      </c>
      <c r="E6" s="86" t="s">
        <v>75</v>
      </c>
      <c r="F6" s="86" t="s">
        <v>289</v>
      </c>
      <c r="G6" s="86" t="s">
        <v>82</v>
      </c>
      <c r="H6" s="297"/>
      <c r="I6" s="297"/>
      <c r="J6" s="297"/>
      <c r="K6" s="86" t="s">
        <v>41</v>
      </c>
      <c r="L6" s="158" t="s">
        <v>318</v>
      </c>
      <c r="M6" s="86" t="s">
        <v>42</v>
      </c>
      <c r="N6" s="86" t="s">
        <v>43</v>
      </c>
      <c r="O6" s="86" t="s">
        <v>44</v>
      </c>
      <c r="P6" s="86" t="s">
        <v>45</v>
      </c>
      <c r="Q6" s="300"/>
      <c r="R6" s="300"/>
      <c r="S6" s="297"/>
      <c r="T6" s="297"/>
      <c r="U6" s="50" t="s">
        <v>256</v>
      </c>
      <c r="V6" s="50" t="s">
        <v>257</v>
      </c>
      <c r="W6" s="94" t="s">
        <v>293</v>
      </c>
      <c r="X6" s="50" t="s">
        <v>258</v>
      </c>
      <c r="Y6" s="93" t="s">
        <v>294</v>
      </c>
      <c r="Z6" s="50" t="s">
        <v>259</v>
      </c>
      <c r="AA6" s="92" t="s">
        <v>295</v>
      </c>
      <c r="AB6" s="50" t="s">
        <v>260</v>
      </c>
      <c r="AC6" s="93" t="s">
        <v>296</v>
      </c>
      <c r="AD6" s="50" t="s">
        <v>261</v>
      </c>
      <c r="AE6" s="92" t="s">
        <v>297</v>
      </c>
      <c r="AF6" s="50" t="s">
        <v>262</v>
      </c>
      <c r="AG6" s="92" t="s">
        <v>298</v>
      </c>
      <c r="AH6" s="50" t="s">
        <v>263</v>
      </c>
    </row>
    <row r="7" spans="1:41" s="54" customFormat="1" ht="12">
      <c r="A7" s="85">
        <v>1</v>
      </c>
      <c r="B7" s="87">
        <v>2</v>
      </c>
      <c r="C7" s="51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159"/>
      <c r="M7" s="85">
        <v>12</v>
      </c>
      <c r="N7" s="85">
        <v>13</v>
      </c>
      <c r="O7" s="85">
        <v>14</v>
      </c>
      <c r="P7" s="85">
        <v>15</v>
      </c>
      <c r="Q7" s="85">
        <v>16</v>
      </c>
      <c r="R7" s="85">
        <v>17</v>
      </c>
      <c r="S7" s="85">
        <v>18</v>
      </c>
      <c r="T7" s="85">
        <v>19</v>
      </c>
      <c r="U7" s="85">
        <v>20</v>
      </c>
      <c r="V7" s="85">
        <v>21</v>
      </c>
      <c r="W7" s="85">
        <v>22</v>
      </c>
      <c r="X7" s="85">
        <v>23</v>
      </c>
      <c r="Y7" s="85">
        <v>24</v>
      </c>
      <c r="Z7" s="85">
        <v>25</v>
      </c>
      <c r="AA7" s="85">
        <v>26</v>
      </c>
      <c r="AB7" s="85">
        <v>27</v>
      </c>
      <c r="AC7" s="85">
        <v>28</v>
      </c>
      <c r="AD7" s="85">
        <v>29</v>
      </c>
      <c r="AE7" s="85">
        <v>30</v>
      </c>
      <c r="AF7" s="85">
        <v>31</v>
      </c>
      <c r="AG7" s="85">
        <v>32</v>
      </c>
      <c r="AH7" s="85">
        <v>33</v>
      </c>
    </row>
    <row r="8" spans="1:41" s="54" customFormat="1" ht="58.5" customHeight="1" thickBot="1">
      <c r="A8" s="105"/>
      <c r="B8" s="106" t="s">
        <v>80</v>
      </c>
      <c r="C8" s="107">
        <v>17</v>
      </c>
      <c r="D8" s="107"/>
      <c r="E8" s="107">
        <v>38</v>
      </c>
      <c r="F8" s="107" t="s">
        <v>291</v>
      </c>
      <c r="G8" s="107">
        <v>25</v>
      </c>
      <c r="H8" s="108">
        <v>5940</v>
      </c>
      <c r="I8" s="107">
        <v>564</v>
      </c>
      <c r="J8" s="205">
        <v>4172</v>
      </c>
      <c r="K8" s="205">
        <v>2364</v>
      </c>
      <c r="L8" s="205"/>
      <c r="M8" s="107">
        <f>M10+M29+M34+M38+M55+M83</f>
        <v>868</v>
      </c>
      <c r="N8" s="107">
        <v>60</v>
      </c>
      <c r="O8" s="107">
        <f>O60+O66+O74+O79</f>
        <v>432</v>
      </c>
      <c r="P8" s="107">
        <f>P61+P67+P75+P80+P82</f>
        <v>0</v>
      </c>
      <c r="Q8" s="107">
        <v>116</v>
      </c>
      <c r="R8" s="107">
        <v>34</v>
      </c>
      <c r="S8" s="108">
        <v>102</v>
      </c>
      <c r="T8" s="107">
        <v>216</v>
      </c>
      <c r="U8" s="107">
        <v>612</v>
      </c>
      <c r="V8" s="107">
        <v>792</v>
      </c>
      <c r="W8" s="135">
        <v>128</v>
      </c>
      <c r="X8" s="135">
        <v>448</v>
      </c>
      <c r="Y8" s="135">
        <v>114</v>
      </c>
      <c r="Z8" s="135">
        <v>714</v>
      </c>
      <c r="AA8" s="135">
        <v>88</v>
      </c>
      <c r="AB8" s="135">
        <v>488</v>
      </c>
      <c r="AC8" s="135">
        <v>86</v>
      </c>
      <c r="AD8" s="135">
        <v>778</v>
      </c>
      <c r="AE8" s="135">
        <v>100</v>
      </c>
      <c r="AF8" s="135">
        <v>512</v>
      </c>
      <c r="AG8" s="135">
        <v>48</v>
      </c>
      <c r="AH8" s="218">
        <v>420</v>
      </c>
      <c r="AI8" s="240"/>
      <c r="AJ8" s="103"/>
      <c r="AK8" s="104"/>
      <c r="AL8" s="104"/>
      <c r="AM8" s="58"/>
      <c r="AN8" s="58"/>
      <c r="AO8" s="58"/>
    </row>
    <row r="9" spans="1:41" s="55" customFormat="1" ht="31.5" customHeight="1" thickBot="1">
      <c r="A9" s="211"/>
      <c r="B9" s="212" t="s">
        <v>29</v>
      </c>
      <c r="C9" s="213">
        <v>17</v>
      </c>
      <c r="D9" s="213"/>
      <c r="E9" s="213">
        <v>31</v>
      </c>
      <c r="F9" s="213" t="s">
        <v>291</v>
      </c>
      <c r="G9" s="213">
        <v>25</v>
      </c>
      <c r="H9" s="214">
        <v>4392</v>
      </c>
      <c r="I9" s="214">
        <v>564</v>
      </c>
      <c r="J9" s="214">
        <v>4172</v>
      </c>
      <c r="K9" s="214">
        <v>2364</v>
      </c>
      <c r="L9" s="214"/>
      <c r="M9" s="214">
        <f>M10+M29+M34+M38+M58+M59+M64+M65+M70+M71+M72+M78+M73</f>
        <v>872</v>
      </c>
      <c r="N9" s="214"/>
      <c r="O9" s="213"/>
      <c r="P9" s="213"/>
      <c r="Q9" s="213"/>
      <c r="R9" s="213"/>
      <c r="S9" s="213"/>
      <c r="T9" s="213"/>
      <c r="U9" s="214">
        <v>612</v>
      </c>
      <c r="V9" s="214">
        <v>792</v>
      </c>
      <c r="W9" s="215">
        <v>128</v>
      </c>
      <c r="X9" s="216">
        <v>448</v>
      </c>
      <c r="Y9" s="217">
        <v>114</v>
      </c>
      <c r="Z9" s="217">
        <v>714</v>
      </c>
      <c r="AA9" s="217">
        <v>88</v>
      </c>
      <c r="AB9" s="217">
        <v>488</v>
      </c>
      <c r="AC9" s="217">
        <v>86</v>
      </c>
      <c r="AD9" s="217">
        <v>778</v>
      </c>
      <c r="AE9" s="217">
        <v>100</v>
      </c>
      <c r="AF9" s="217">
        <v>512</v>
      </c>
      <c r="AG9" s="217">
        <v>48</v>
      </c>
      <c r="AH9" s="219">
        <v>420</v>
      </c>
      <c r="AI9" s="240"/>
      <c r="AJ9" s="58"/>
      <c r="AK9" s="103"/>
      <c r="AL9" s="103"/>
      <c r="AM9" s="59"/>
      <c r="AN9" s="59"/>
      <c r="AO9" s="59"/>
    </row>
    <row r="10" spans="1:41" s="54" customFormat="1" ht="13.5" thickBot="1">
      <c r="A10" s="206" t="s">
        <v>319</v>
      </c>
      <c r="B10" s="206" t="s">
        <v>320</v>
      </c>
      <c r="C10" s="207">
        <v>4</v>
      </c>
      <c r="D10" s="207">
        <v>0</v>
      </c>
      <c r="E10" s="207">
        <v>6</v>
      </c>
      <c r="F10" s="207" t="s">
        <v>321</v>
      </c>
      <c r="G10" s="207">
        <v>6</v>
      </c>
      <c r="H10" s="208">
        <v>1476</v>
      </c>
      <c r="I10" s="207"/>
      <c r="J10" s="208">
        <v>1404</v>
      </c>
      <c r="K10" s="207">
        <v>676</v>
      </c>
      <c r="L10" s="207">
        <v>696</v>
      </c>
      <c r="M10" s="207">
        <v>676</v>
      </c>
      <c r="N10" s="207">
        <v>32</v>
      </c>
      <c r="O10" s="207"/>
      <c r="P10" s="207"/>
      <c r="Q10" s="209">
        <v>40</v>
      </c>
      <c r="R10" s="209">
        <v>8</v>
      </c>
      <c r="S10" s="209">
        <v>24</v>
      </c>
      <c r="T10" s="207"/>
      <c r="U10" s="207">
        <v>612</v>
      </c>
      <c r="V10" s="207">
        <v>792</v>
      </c>
      <c r="W10" s="210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220"/>
      <c r="AI10" s="240"/>
      <c r="AJ10" s="58"/>
      <c r="AK10" s="58"/>
      <c r="AL10" s="58"/>
      <c r="AM10" s="58"/>
      <c r="AN10" s="58"/>
      <c r="AO10" s="58"/>
    </row>
    <row r="11" spans="1:41" s="55" customFormat="1" ht="13.5" thickBot="1">
      <c r="A11" s="181" t="s">
        <v>322</v>
      </c>
      <c r="B11" s="181" t="s">
        <v>56</v>
      </c>
      <c r="C11" s="301" t="s">
        <v>57</v>
      </c>
      <c r="D11" s="182"/>
      <c r="E11" s="180"/>
      <c r="F11" s="183"/>
      <c r="G11" s="183"/>
      <c r="H11" s="184">
        <v>72</v>
      </c>
      <c r="I11" s="183"/>
      <c r="J11" s="185">
        <v>63</v>
      </c>
      <c r="K11" s="182">
        <v>36</v>
      </c>
      <c r="L11" s="182">
        <v>27</v>
      </c>
      <c r="M11" s="182">
        <v>36</v>
      </c>
      <c r="N11" s="183"/>
      <c r="O11" s="183"/>
      <c r="P11" s="183"/>
      <c r="Q11" s="186">
        <v>5</v>
      </c>
      <c r="R11" s="186">
        <v>1</v>
      </c>
      <c r="S11" s="186">
        <v>3</v>
      </c>
      <c r="T11" s="183"/>
      <c r="U11" s="182">
        <v>34</v>
      </c>
      <c r="V11" s="182">
        <v>29</v>
      </c>
      <c r="W11" s="176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221"/>
      <c r="AI11" s="240"/>
      <c r="AJ11" s="58"/>
      <c r="AK11" s="58"/>
      <c r="AL11" s="58"/>
      <c r="AM11" s="59"/>
      <c r="AN11" s="59"/>
      <c r="AO11" s="59"/>
    </row>
    <row r="12" spans="1:41" s="54" customFormat="1" ht="12.75" thickBot="1">
      <c r="A12" s="181" t="s">
        <v>323</v>
      </c>
      <c r="B12" s="181" t="s">
        <v>58</v>
      </c>
      <c r="C12" s="301"/>
      <c r="D12" s="182"/>
      <c r="E12" s="182"/>
      <c r="F12" s="183"/>
      <c r="G12" s="183"/>
      <c r="H12" s="184">
        <v>108</v>
      </c>
      <c r="I12" s="183"/>
      <c r="J12" s="185">
        <v>99</v>
      </c>
      <c r="K12" s="182">
        <v>54</v>
      </c>
      <c r="L12" s="182">
        <v>45</v>
      </c>
      <c r="M12" s="182">
        <v>54</v>
      </c>
      <c r="N12" s="183"/>
      <c r="O12" s="183"/>
      <c r="P12" s="183"/>
      <c r="Q12" s="186">
        <v>5</v>
      </c>
      <c r="R12" s="186">
        <v>1</v>
      </c>
      <c r="S12" s="186">
        <v>3</v>
      </c>
      <c r="T12" s="183"/>
      <c r="U12" s="182">
        <v>34</v>
      </c>
      <c r="V12" s="182">
        <v>65</v>
      </c>
      <c r="W12" s="177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221"/>
      <c r="AI12" s="240"/>
      <c r="AJ12" s="58"/>
      <c r="AK12" s="58"/>
      <c r="AL12" s="58"/>
      <c r="AM12" s="58"/>
      <c r="AN12" s="58"/>
      <c r="AO12" s="58"/>
    </row>
    <row r="13" spans="1:41" s="54" customFormat="1" ht="12.75" thickBot="1">
      <c r="A13" s="181" t="s">
        <v>324</v>
      </c>
      <c r="B13" s="181" t="s">
        <v>1</v>
      </c>
      <c r="C13" s="182"/>
      <c r="D13" s="182" t="s">
        <v>325</v>
      </c>
      <c r="E13" s="182">
        <v>2</v>
      </c>
      <c r="F13" s="183"/>
      <c r="G13" s="187"/>
      <c r="H13" s="184">
        <v>136</v>
      </c>
      <c r="I13" s="183"/>
      <c r="J13" s="185">
        <v>136</v>
      </c>
      <c r="K13" s="182">
        <v>46</v>
      </c>
      <c r="L13" s="182">
        <v>90</v>
      </c>
      <c r="M13" s="182">
        <v>46</v>
      </c>
      <c r="N13" s="183"/>
      <c r="O13" s="183"/>
      <c r="P13" s="183"/>
      <c r="Q13" s="186"/>
      <c r="R13" s="186"/>
      <c r="S13" s="186"/>
      <c r="T13" s="183"/>
      <c r="U13" s="182">
        <v>68</v>
      </c>
      <c r="V13" s="182">
        <v>68</v>
      </c>
      <c r="W13" s="177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221"/>
      <c r="AI13" s="240"/>
      <c r="AJ13" s="58"/>
      <c r="AK13" s="58"/>
      <c r="AL13" s="58"/>
      <c r="AM13" s="58"/>
      <c r="AN13" s="58"/>
      <c r="AO13" s="58"/>
    </row>
    <row r="14" spans="1:41" s="54" customFormat="1" ht="12.75" thickBot="1">
      <c r="A14" s="181" t="s">
        <v>326</v>
      </c>
      <c r="B14" s="188" t="s">
        <v>315</v>
      </c>
      <c r="C14" s="182"/>
      <c r="D14" s="182"/>
      <c r="E14" s="182">
        <v>2</v>
      </c>
      <c r="F14" s="183"/>
      <c r="G14" s="182"/>
      <c r="H14" s="184">
        <v>72</v>
      </c>
      <c r="I14" s="183"/>
      <c r="J14" s="185">
        <v>72</v>
      </c>
      <c r="K14" s="182">
        <v>34</v>
      </c>
      <c r="L14" s="182">
        <v>38</v>
      </c>
      <c r="M14" s="182">
        <v>34</v>
      </c>
      <c r="N14" s="183"/>
      <c r="O14" s="183"/>
      <c r="P14" s="183"/>
      <c r="Q14" s="186"/>
      <c r="R14" s="186"/>
      <c r="S14" s="186"/>
      <c r="T14" s="183"/>
      <c r="U14" s="182">
        <v>34</v>
      </c>
      <c r="V14" s="182">
        <v>38</v>
      </c>
      <c r="W14" s="177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221"/>
      <c r="AI14" s="240"/>
      <c r="AJ14" s="58"/>
      <c r="AK14" s="58"/>
      <c r="AL14" s="58"/>
      <c r="AM14" s="58"/>
      <c r="AN14" s="58"/>
      <c r="AO14" s="58"/>
    </row>
    <row r="15" spans="1:41" s="54" customFormat="1" ht="12.75" thickBot="1">
      <c r="A15" s="181" t="s">
        <v>327</v>
      </c>
      <c r="B15" s="181" t="s">
        <v>316</v>
      </c>
      <c r="C15" s="182"/>
      <c r="D15" s="182"/>
      <c r="E15" s="182">
        <v>2</v>
      </c>
      <c r="F15" s="183"/>
      <c r="G15" s="182"/>
      <c r="H15" s="184">
        <v>72</v>
      </c>
      <c r="I15" s="183"/>
      <c r="J15" s="185">
        <v>72</v>
      </c>
      <c r="K15" s="182">
        <v>28</v>
      </c>
      <c r="L15" s="182">
        <v>44</v>
      </c>
      <c r="M15" s="182">
        <v>28</v>
      </c>
      <c r="N15" s="183"/>
      <c r="O15" s="183"/>
      <c r="P15" s="183"/>
      <c r="Q15" s="186"/>
      <c r="R15" s="186"/>
      <c r="S15" s="186"/>
      <c r="T15" s="183"/>
      <c r="U15" s="182">
        <v>34</v>
      </c>
      <c r="V15" s="182">
        <v>38</v>
      </c>
      <c r="W15" s="177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221"/>
      <c r="AI15" s="240"/>
      <c r="AJ15" s="58"/>
      <c r="AK15" s="58"/>
      <c r="AL15" s="58"/>
      <c r="AM15" s="58"/>
      <c r="AN15" s="58"/>
      <c r="AO15" s="58"/>
    </row>
    <row r="16" spans="1:41" s="54" customFormat="1" ht="12.75" thickBot="1">
      <c r="A16" s="181" t="s">
        <v>328</v>
      </c>
      <c r="B16" s="181" t="s">
        <v>329</v>
      </c>
      <c r="C16" s="182"/>
      <c r="D16" s="182"/>
      <c r="E16" s="189">
        <v>2</v>
      </c>
      <c r="F16" s="183"/>
      <c r="G16" s="182"/>
      <c r="H16" s="184">
        <v>72</v>
      </c>
      <c r="I16" s="183"/>
      <c r="J16" s="185">
        <v>72</v>
      </c>
      <c r="K16" s="182">
        <v>70</v>
      </c>
      <c r="L16" s="182">
        <v>2</v>
      </c>
      <c r="M16" s="182">
        <v>70</v>
      </c>
      <c r="N16" s="183"/>
      <c r="O16" s="183"/>
      <c r="P16" s="183"/>
      <c r="Q16" s="186"/>
      <c r="R16" s="186"/>
      <c r="S16" s="186"/>
      <c r="T16" s="183"/>
      <c r="U16" s="182">
        <v>34</v>
      </c>
      <c r="V16" s="182">
        <v>38</v>
      </c>
      <c r="W16" s="177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221"/>
      <c r="AI16" s="240"/>
      <c r="AJ16" s="58"/>
      <c r="AK16" s="58"/>
      <c r="AL16" s="58"/>
      <c r="AM16" s="58"/>
      <c r="AN16" s="58"/>
      <c r="AO16" s="58"/>
    </row>
    <row r="17" spans="1:41" s="54" customFormat="1" ht="12.75" thickBot="1">
      <c r="A17" s="181" t="s">
        <v>330</v>
      </c>
      <c r="B17" s="181" t="s">
        <v>4</v>
      </c>
      <c r="C17" s="182">
        <v>2</v>
      </c>
      <c r="D17" s="182" t="s">
        <v>325</v>
      </c>
      <c r="E17" s="182"/>
      <c r="F17" s="183"/>
      <c r="G17" s="182" t="s">
        <v>331</v>
      </c>
      <c r="H17" s="184">
        <v>306</v>
      </c>
      <c r="I17" s="183"/>
      <c r="J17" s="185">
        <v>288</v>
      </c>
      <c r="K17" s="182">
        <v>114</v>
      </c>
      <c r="L17" s="182">
        <v>174</v>
      </c>
      <c r="M17" s="182">
        <v>114</v>
      </c>
      <c r="N17" s="183"/>
      <c r="O17" s="183"/>
      <c r="P17" s="183"/>
      <c r="Q17" s="186">
        <v>10</v>
      </c>
      <c r="R17" s="186">
        <v>2</v>
      </c>
      <c r="S17" s="186">
        <v>6</v>
      </c>
      <c r="T17" s="183"/>
      <c r="U17" s="182">
        <v>102</v>
      </c>
      <c r="V17" s="182">
        <v>186</v>
      </c>
      <c r="W17" s="177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221"/>
      <c r="AI17" s="240"/>
      <c r="AJ17" s="58"/>
      <c r="AK17" s="58"/>
      <c r="AL17" s="58"/>
      <c r="AM17" s="58"/>
      <c r="AN17" s="58"/>
      <c r="AO17" s="58"/>
    </row>
    <row r="18" spans="1:41" s="54" customFormat="1" ht="12.75" customHeight="1" thickBot="1">
      <c r="A18" s="190" t="s">
        <v>332</v>
      </c>
      <c r="B18" s="190" t="s">
        <v>59</v>
      </c>
      <c r="C18" s="182">
        <v>2</v>
      </c>
      <c r="D18" s="187"/>
      <c r="E18" s="187"/>
      <c r="F18" s="187"/>
      <c r="G18" s="182"/>
      <c r="H18" s="184">
        <v>108</v>
      </c>
      <c r="I18" s="183"/>
      <c r="J18" s="185">
        <v>90</v>
      </c>
      <c r="K18" s="182">
        <v>80</v>
      </c>
      <c r="L18" s="182">
        <v>10</v>
      </c>
      <c r="M18" s="182">
        <v>80</v>
      </c>
      <c r="N18" s="187"/>
      <c r="O18" s="183"/>
      <c r="P18" s="183"/>
      <c r="Q18" s="186">
        <v>10</v>
      </c>
      <c r="R18" s="186">
        <v>2</v>
      </c>
      <c r="S18" s="186">
        <v>6</v>
      </c>
      <c r="T18" s="183"/>
      <c r="U18" s="182">
        <v>34</v>
      </c>
      <c r="V18" s="182">
        <v>56</v>
      </c>
      <c r="W18" s="177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221"/>
      <c r="AI18" s="240"/>
      <c r="AJ18" s="58"/>
      <c r="AK18" s="58"/>
      <c r="AL18" s="58"/>
      <c r="AM18" s="58"/>
      <c r="AN18" s="58"/>
      <c r="AO18" s="58"/>
    </row>
    <row r="19" spans="1:41" s="54" customFormat="1" ht="15.75" customHeight="1" thickBot="1">
      <c r="A19" s="191" t="s">
        <v>333</v>
      </c>
      <c r="B19" s="192" t="s">
        <v>3</v>
      </c>
      <c r="C19" s="187"/>
      <c r="D19" s="182">
        <v>1</v>
      </c>
      <c r="E19" s="182">
        <v>2</v>
      </c>
      <c r="F19" s="183"/>
      <c r="G19" s="182"/>
      <c r="H19" s="184">
        <v>72</v>
      </c>
      <c r="I19" s="183"/>
      <c r="J19" s="185">
        <v>72</v>
      </c>
      <c r="K19" s="182">
        <v>58</v>
      </c>
      <c r="L19" s="182">
        <v>14</v>
      </c>
      <c r="M19" s="182">
        <v>58</v>
      </c>
      <c r="N19" s="183"/>
      <c r="O19" s="183"/>
      <c r="P19" s="183"/>
      <c r="Q19" s="186"/>
      <c r="R19" s="186"/>
      <c r="S19" s="186"/>
      <c r="T19" s="183"/>
      <c r="U19" s="182">
        <v>34</v>
      </c>
      <c r="V19" s="182">
        <v>38</v>
      </c>
      <c r="W19" s="178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222"/>
      <c r="AI19" s="240"/>
      <c r="AJ19" s="58"/>
      <c r="AK19" s="58"/>
      <c r="AL19" s="58"/>
      <c r="AM19" s="58"/>
      <c r="AN19" s="58"/>
      <c r="AO19" s="58"/>
    </row>
    <row r="20" spans="1:41" s="55" customFormat="1" ht="13.5" thickBot="1">
      <c r="A20" s="181" t="s">
        <v>334</v>
      </c>
      <c r="B20" s="188" t="s">
        <v>335</v>
      </c>
      <c r="C20" s="182"/>
      <c r="D20" s="182"/>
      <c r="E20" s="182">
        <v>2</v>
      </c>
      <c r="F20" s="182"/>
      <c r="G20" s="182"/>
      <c r="H20" s="184">
        <v>68</v>
      </c>
      <c r="I20" s="183"/>
      <c r="J20" s="185">
        <v>68</v>
      </c>
      <c r="K20" s="182">
        <v>46</v>
      </c>
      <c r="L20" s="182">
        <v>22</v>
      </c>
      <c r="M20" s="182">
        <v>46</v>
      </c>
      <c r="N20" s="183"/>
      <c r="O20" s="183"/>
      <c r="P20" s="183"/>
      <c r="Q20" s="193"/>
      <c r="R20" s="193"/>
      <c r="S20" s="193"/>
      <c r="T20" s="183"/>
      <c r="U20" s="182">
        <v>34</v>
      </c>
      <c r="V20" s="182">
        <v>34</v>
      </c>
      <c r="W20" s="176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221"/>
      <c r="AI20" s="240"/>
      <c r="AJ20" s="58"/>
      <c r="AK20" s="58"/>
      <c r="AL20" s="58"/>
      <c r="AM20" s="59"/>
      <c r="AN20" s="59"/>
      <c r="AO20" s="59"/>
    </row>
    <row r="21" spans="1:41" s="56" customFormat="1" ht="13.5" thickBot="1">
      <c r="A21" s="194" t="s">
        <v>336</v>
      </c>
      <c r="B21" s="195" t="s">
        <v>84</v>
      </c>
      <c r="C21" s="182">
        <v>2</v>
      </c>
      <c r="D21" s="187"/>
      <c r="E21" s="182"/>
      <c r="F21" s="183"/>
      <c r="G21" s="182" t="s">
        <v>331</v>
      </c>
      <c r="H21" s="184">
        <v>180</v>
      </c>
      <c r="I21" s="183"/>
      <c r="J21" s="185">
        <v>162</v>
      </c>
      <c r="K21" s="182">
        <v>34</v>
      </c>
      <c r="L21" s="182">
        <v>128</v>
      </c>
      <c r="M21" s="182">
        <v>34</v>
      </c>
      <c r="N21" s="183"/>
      <c r="O21" s="183"/>
      <c r="P21" s="183"/>
      <c r="Q21" s="186">
        <v>10</v>
      </c>
      <c r="R21" s="186">
        <v>2</v>
      </c>
      <c r="S21" s="186">
        <v>6</v>
      </c>
      <c r="T21" s="183"/>
      <c r="U21" s="182">
        <v>68</v>
      </c>
      <c r="V21" s="182">
        <v>94</v>
      </c>
      <c r="W21" s="179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221"/>
      <c r="AI21" s="240"/>
      <c r="AJ21" s="58"/>
      <c r="AK21" s="58"/>
      <c r="AL21" s="58"/>
      <c r="AM21" s="58"/>
      <c r="AN21" s="58"/>
      <c r="AO21" s="58"/>
    </row>
    <row r="22" spans="1:41" s="54" customFormat="1" ht="12.75" thickBot="1">
      <c r="A22" s="196" t="s">
        <v>337</v>
      </c>
      <c r="B22" s="197" t="s">
        <v>85</v>
      </c>
      <c r="C22" s="182"/>
      <c r="D22" s="182"/>
      <c r="E22" s="182">
        <v>2</v>
      </c>
      <c r="F22" s="183"/>
      <c r="G22" s="183"/>
      <c r="H22" s="184">
        <v>72</v>
      </c>
      <c r="I22" s="198"/>
      <c r="J22" s="185">
        <v>72</v>
      </c>
      <c r="K22" s="182">
        <v>38</v>
      </c>
      <c r="L22" s="182">
        <v>34</v>
      </c>
      <c r="M22" s="182">
        <v>38</v>
      </c>
      <c r="N22" s="198"/>
      <c r="O22" s="198"/>
      <c r="P22" s="198"/>
      <c r="Q22" s="199"/>
      <c r="R22" s="199"/>
      <c r="S22" s="199"/>
      <c r="T22" s="198"/>
      <c r="U22" s="182">
        <v>34</v>
      </c>
      <c r="V22" s="182">
        <v>38</v>
      </c>
      <c r="W22" s="178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221"/>
      <c r="AI22" s="240"/>
      <c r="AJ22" s="58"/>
      <c r="AK22" s="58"/>
      <c r="AL22" s="58"/>
      <c r="AM22" s="58"/>
      <c r="AN22" s="58"/>
      <c r="AO22" s="58"/>
    </row>
    <row r="23" spans="1:41" s="54" customFormat="1" ht="12.75" thickBot="1">
      <c r="A23" s="196" t="s">
        <v>338</v>
      </c>
      <c r="B23" s="195" t="s">
        <v>86</v>
      </c>
      <c r="C23" s="200"/>
      <c r="D23" s="200"/>
      <c r="E23" s="185">
        <v>2</v>
      </c>
      <c r="F23" s="201"/>
      <c r="G23" s="201"/>
      <c r="H23" s="184">
        <v>72</v>
      </c>
      <c r="I23" s="201"/>
      <c r="J23" s="185">
        <v>72</v>
      </c>
      <c r="K23" s="185">
        <v>24</v>
      </c>
      <c r="L23" s="185">
        <v>48</v>
      </c>
      <c r="M23" s="185">
        <v>24</v>
      </c>
      <c r="N23" s="201"/>
      <c r="O23" s="201"/>
      <c r="P23" s="201"/>
      <c r="Q23" s="202"/>
      <c r="R23" s="202"/>
      <c r="S23" s="202"/>
      <c r="T23" s="201"/>
      <c r="U23" s="185">
        <v>34</v>
      </c>
      <c r="V23" s="185">
        <v>38</v>
      </c>
      <c r="W23" s="177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221"/>
      <c r="AI23" s="240"/>
      <c r="AJ23" s="58"/>
      <c r="AK23" s="58"/>
      <c r="AL23" s="58"/>
      <c r="AM23" s="58"/>
      <c r="AN23" s="58"/>
      <c r="AO23" s="58"/>
    </row>
    <row r="24" spans="1:41" s="54" customFormat="1" ht="12.75" thickBot="1">
      <c r="A24" s="196" t="s">
        <v>339</v>
      </c>
      <c r="B24" s="195" t="s">
        <v>340</v>
      </c>
      <c r="C24" s="203"/>
      <c r="D24" s="203"/>
      <c r="E24" s="185">
        <v>1</v>
      </c>
      <c r="F24" s="203"/>
      <c r="G24" s="203"/>
      <c r="H24" s="184">
        <v>34</v>
      </c>
      <c r="I24" s="203"/>
      <c r="J24" s="185">
        <v>34</v>
      </c>
      <c r="K24" s="185">
        <v>14</v>
      </c>
      <c r="L24" s="185">
        <v>20</v>
      </c>
      <c r="M24" s="185">
        <v>14</v>
      </c>
      <c r="N24" s="184" t="s">
        <v>11</v>
      </c>
      <c r="O24" s="203"/>
      <c r="P24" s="203"/>
      <c r="Q24" s="204"/>
      <c r="R24" s="204"/>
      <c r="S24" s="204"/>
      <c r="T24" s="203"/>
      <c r="U24" s="185">
        <v>34</v>
      </c>
      <c r="V24" s="203"/>
      <c r="W24" s="177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221"/>
      <c r="AI24" s="240"/>
      <c r="AJ24" s="58"/>
      <c r="AK24" s="58"/>
      <c r="AL24" s="58"/>
      <c r="AM24" s="58"/>
      <c r="AN24" s="58"/>
      <c r="AO24" s="58"/>
    </row>
    <row r="25" spans="1:41" s="57" customFormat="1" ht="12.75" thickBot="1">
      <c r="A25" s="196" t="s">
        <v>325</v>
      </c>
      <c r="B25" s="195" t="s">
        <v>317</v>
      </c>
      <c r="C25" s="201"/>
      <c r="D25" s="201"/>
      <c r="E25" s="201"/>
      <c r="F25" s="201" t="s">
        <v>344</v>
      </c>
      <c r="G25" s="201"/>
      <c r="H25" s="180" t="s">
        <v>341</v>
      </c>
      <c r="I25" s="201"/>
      <c r="J25" s="185" t="s">
        <v>342</v>
      </c>
      <c r="K25" s="201"/>
      <c r="L25" s="201"/>
      <c r="M25" s="201"/>
      <c r="N25" s="184" t="s">
        <v>341</v>
      </c>
      <c r="O25" s="201"/>
      <c r="P25" s="201"/>
      <c r="Q25" s="202"/>
      <c r="R25" s="202"/>
      <c r="S25" s="202"/>
      <c r="T25" s="201"/>
      <c r="U25" s="185"/>
      <c r="V25" s="185" t="s">
        <v>343</v>
      </c>
      <c r="W25" s="177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221"/>
      <c r="AI25" s="240"/>
      <c r="AJ25" s="58"/>
      <c r="AK25" s="58"/>
      <c r="AL25" s="58"/>
      <c r="AM25" s="58"/>
      <c r="AN25" s="58"/>
      <c r="AO25" s="58"/>
    </row>
    <row r="26" spans="1:41" s="58" customFormat="1" ht="29.25" customHeight="1">
      <c r="A26" s="160" t="s">
        <v>60</v>
      </c>
      <c r="B26" s="161" t="s">
        <v>223</v>
      </c>
      <c r="C26" s="162"/>
      <c r="D26" s="162"/>
      <c r="E26" s="163"/>
      <c r="F26" s="162"/>
      <c r="G26" s="162"/>
      <c r="H26" s="163">
        <f t="shared" ref="H26:AH26" si="0">H27+H28+H29+H30</f>
        <v>468</v>
      </c>
      <c r="I26" s="163">
        <f t="shared" si="0"/>
        <v>62</v>
      </c>
      <c r="J26" s="163">
        <f>J27+J28+J29+J30</f>
        <v>406</v>
      </c>
      <c r="K26" s="163">
        <f>K27+K28+K29+K30</f>
        <v>120</v>
      </c>
      <c r="L26" s="163"/>
      <c r="M26" s="163">
        <f>M27+M28+M29+M30</f>
        <v>286</v>
      </c>
      <c r="N26" s="163"/>
      <c r="O26" s="163"/>
      <c r="P26" s="163"/>
      <c r="Q26" s="163"/>
      <c r="R26" s="163"/>
      <c r="S26" s="163"/>
      <c r="T26" s="163"/>
      <c r="U26" s="163"/>
      <c r="V26" s="163"/>
      <c r="W26" s="163">
        <v>18</v>
      </c>
      <c r="X26" s="163">
        <f t="shared" si="0"/>
        <v>94</v>
      </c>
      <c r="Y26" s="163">
        <v>14</v>
      </c>
      <c r="Z26" s="163">
        <f t="shared" si="0"/>
        <v>110</v>
      </c>
      <c r="AA26" s="163">
        <v>16</v>
      </c>
      <c r="AB26" s="163">
        <f t="shared" si="0"/>
        <v>84</v>
      </c>
      <c r="AC26" s="163">
        <v>6</v>
      </c>
      <c r="AD26" s="163">
        <f t="shared" si="0"/>
        <v>50</v>
      </c>
      <c r="AE26" s="163">
        <v>6</v>
      </c>
      <c r="AF26" s="163">
        <f t="shared" si="0"/>
        <v>46</v>
      </c>
      <c r="AG26" s="163">
        <v>2</v>
      </c>
      <c r="AH26" s="223">
        <f t="shared" si="0"/>
        <v>22</v>
      </c>
      <c r="AI26" s="240"/>
    </row>
    <row r="27" spans="1:41" s="54" customFormat="1" ht="15.75" customHeight="1">
      <c r="A27" s="113" t="s">
        <v>87</v>
      </c>
      <c r="B27" s="114" t="s">
        <v>0</v>
      </c>
      <c r="C27" s="100"/>
      <c r="D27" s="100"/>
      <c r="E27" s="97">
        <v>5</v>
      </c>
      <c r="F27" s="100"/>
      <c r="G27" s="100"/>
      <c r="H27" s="115">
        <v>48</v>
      </c>
      <c r="I27" s="116">
        <v>10</v>
      </c>
      <c r="J27" s="115">
        <v>38</v>
      </c>
      <c r="K27" s="117">
        <v>38</v>
      </c>
      <c r="L27" s="117"/>
      <c r="M27" s="116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16"/>
      <c r="Y27" s="116"/>
      <c r="Z27" s="116"/>
      <c r="AA27" s="117">
        <v>10</v>
      </c>
      <c r="AB27" s="117">
        <v>38</v>
      </c>
      <c r="AC27" s="116"/>
      <c r="AD27" s="118"/>
      <c r="AE27" s="118"/>
      <c r="AF27" s="117"/>
      <c r="AG27" s="117"/>
      <c r="AH27" s="224"/>
      <c r="AI27" s="240"/>
      <c r="AJ27" s="58"/>
      <c r="AK27" s="58"/>
      <c r="AL27" s="58"/>
      <c r="AM27" s="58"/>
      <c r="AN27" s="58"/>
      <c r="AO27" s="58"/>
    </row>
    <row r="28" spans="1:41" s="54" customFormat="1" ht="14.25" customHeight="1">
      <c r="A28" s="113" t="s">
        <v>88</v>
      </c>
      <c r="B28" s="114" t="s">
        <v>1</v>
      </c>
      <c r="C28" s="100"/>
      <c r="D28" s="100"/>
      <c r="E28" s="97">
        <v>4</v>
      </c>
      <c r="F28" s="100"/>
      <c r="G28" s="100"/>
      <c r="H28" s="115">
        <v>100</v>
      </c>
      <c r="I28" s="116">
        <v>20</v>
      </c>
      <c r="J28" s="115">
        <v>80</v>
      </c>
      <c r="K28" s="117">
        <f t="shared" ref="K28:K50" si="1">J28-M28</f>
        <v>80</v>
      </c>
      <c r="L28" s="117"/>
      <c r="M28" s="116"/>
      <c r="N28" s="100"/>
      <c r="O28" s="100"/>
      <c r="P28" s="100"/>
      <c r="Q28" s="100"/>
      <c r="R28" s="100"/>
      <c r="S28" s="100"/>
      <c r="T28" s="100"/>
      <c r="U28" s="100"/>
      <c r="V28" s="100"/>
      <c r="W28" s="100">
        <v>12</v>
      </c>
      <c r="X28" s="112">
        <v>36</v>
      </c>
      <c r="Y28" s="112">
        <v>8</v>
      </c>
      <c r="Z28" s="112">
        <v>44</v>
      </c>
      <c r="AA28" s="112"/>
      <c r="AB28" s="112"/>
      <c r="AC28" s="112"/>
      <c r="AD28" s="112"/>
      <c r="AE28" s="112"/>
      <c r="AF28" s="112"/>
      <c r="AG28" s="112"/>
      <c r="AH28" s="221"/>
      <c r="AI28" s="240"/>
      <c r="AJ28" s="58"/>
      <c r="AK28" s="58"/>
      <c r="AL28" s="58"/>
      <c r="AM28" s="58"/>
      <c r="AN28" s="58"/>
      <c r="AO28" s="58"/>
    </row>
    <row r="29" spans="1:41" s="54" customFormat="1" ht="24">
      <c r="A29" s="113" t="s">
        <v>89</v>
      </c>
      <c r="B29" s="114" t="s">
        <v>2</v>
      </c>
      <c r="C29" s="112"/>
      <c r="D29" s="100"/>
      <c r="E29" s="97">
        <v>6.8</v>
      </c>
      <c r="F29" s="100"/>
      <c r="G29" s="112" t="s">
        <v>312</v>
      </c>
      <c r="H29" s="115">
        <v>160</v>
      </c>
      <c r="I29" s="116">
        <v>32</v>
      </c>
      <c r="J29" s="115">
        <v>128</v>
      </c>
      <c r="K29" s="117"/>
      <c r="L29" s="117"/>
      <c r="M29" s="117">
        <v>128</v>
      </c>
      <c r="N29" s="100"/>
      <c r="O29" s="100"/>
      <c r="P29" s="100"/>
      <c r="Q29" s="100"/>
      <c r="R29" s="100"/>
      <c r="S29" s="112"/>
      <c r="T29" s="100"/>
      <c r="U29" s="100"/>
      <c r="V29" s="100"/>
      <c r="W29" s="100">
        <v>6</v>
      </c>
      <c r="X29" s="112">
        <v>26</v>
      </c>
      <c r="Y29" s="112">
        <v>6</v>
      </c>
      <c r="Z29" s="112">
        <v>30</v>
      </c>
      <c r="AA29" s="112">
        <v>6</v>
      </c>
      <c r="AB29" s="112">
        <v>20</v>
      </c>
      <c r="AC29" s="112">
        <v>6</v>
      </c>
      <c r="AD29" s="112">
        <v>22</v>
      </c>
      <c r="AE29" s="112">
        <v>6</v>
      </c>
      <c r="AF29" s="112">
        <v>20</v>
      </c>
      <c r="AG29" s="112">
        <v>2</v>
      </c>
      <c r="AH29" s="225">
        <v>10</v>
      </c>
      <c r="AI29" s="240"/>
      <c r="AJ29" s="58"/>
      <c r="AK29" s="58"/>
      <c r="AL29" s="58"/>
      <c r="AM29" s="58"/>
      <c r="AN29" s="58"/>
      <c r="AO29" s="58"/>
    </row>
    <row r="30" spans="1:41" s="58" customFormat="1" ht="13.5" customHeight="1" thickBot="1">
      <c r="A30" s="89" t="s">
        <v>90</v>
      </c>
      <c r="B30" s="119" t="s">
        <v>3</v>
      </c>
      <c r="C30" s="91"/>
      <c r="D30" s="91"/>
      <c r="E30" s="120" t="s">
        <v>219</v>
      </c>
      <c r="F30" s="91"/>
      <c r="G30" s="91"/>
      <c r="H30" s="121">
        <f>I30+J30+S30</f>
        <v>160</v>
      </c>
      <c r="I30" s="90"/>
      <c r="J30" s="121">
        <f t="shared" ref="J30:J47" si="2">X30+Z30+AB30+AD30+AF30+AH30</f>
        <v>160</v>
      </c>
      <c r="K30" s="122">
        <f t="shared" si="1"/>
        <v>2</v>
      </c>
      <c r="L30" s="122"/>
      <c r="M30" s="122">
        <v>158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123">
        <v>32</v>
      </c>
      <c r="Y30" s="123"/>
      <c r="Z30" s="123">
        <v>36</v>
      </c>
      <c r="AA30" s="123"/>
      <c r="AB30" s="123">
        <v>26</v>
      </c>
      <c r="AC30" s="123"/>
      <c r="AD30" s="123">
        <v>28</v>
      </c>
      <c r="AE30" s="123"/>
      <c r="AF30" s="123">
        <v>26</v>
      </c>
      <c r="AG30" s="123"/>
      <c r="AH30" s="226">
        <v>12</v>
      </c>
      <c r="AI30" s="240"/>
    </row>
    <row r="31" spans="1:41" s="58" customFormat="1" ht="30" customHeight="1">
      <c r="A31" s="164" t="s">
        <v>61</v>
      </c>
      <c r="B31" s="165" t="s">
        <v>224</v>
      </c>
      <c r="C31" s="166"/>
      <c r="D31" s="167"/>
      <c r="E31" s="166"/>
      <c r="F31" s="166"/>
      <c r="G31" s="166"/>
      <c r="H31" s="167">
        <v>144</v>
      </c>
      <c r="I31" s="167">
        <f t="shared" ref="I31" si="3">I32+I33+I34</f>
        <v>24</v>
      </c>
      <c r="J31" s="167">
        <f>J32+J33+J34</f>
        <v>120</v>
      </c>
      <c r="K31" s="167">
        <f>K32+K33+K34</f>
        <v>58</v>
      </c>
      <c r="L31" s="167"/>
      <c r="M31" s="167">
        <f>M32+M33+M34</f>
        <v>62</v>
      </c>
      <c r="N31" s="167"/>
      <c r="O31" s="167"/>
      <c r="P31" s="167"/>
      <c r="Q31" s="167"/>
      <c r="R31" s="167"/>
      <c r="S31" s="167"/>
      <c r="T31" s="167"/>
      <c r="U31" s="167"/>
      <c r="V31" s="167"/>
      <c r="W31" s="167">
        <v>22</v>
      </c>
      <c r="X31" s="167">
        <f t="shared" ref="X31" si="4">X32+X33+X34</f>
        <v>90</v>
      </c>
      <c r="Y31" s="167"/>
      <c r="Z31" s="167"/>
      <c r="AA31" s="167">
        <v>2</v>
      </c>
      <c r="AB31" s="167">
        <f t="shared" ref="AB31" si="5">AB32+AB33+AB34</f>
        <v>30</v>
      </c>
      <c r="AC31" s="167"/>
      <c r="AD31" s="167"/>
      <c r="AE31" s="167"/>
      <c r="AF31" s="167"/>
      <c r="AG31" s="167"/>
      <c r="AH31" s="227"/>
      <c r="AI31" s="240"/>
    </row>
    <row r="32" spans="1:41" s="54" customFormat="1" ht="15" customHeight="1">
      <c r="A32" s="125" t="s">
        <v>220</v>
      </c>
      <c r="B32" s="114" t="s">
        <v>4</v>
      </c>
      <c r="C32" s="112"/>
      <c r="D32" s="117"/>
      <c r="E32" s="97">
        <v>3</v>
      </c>
      <c r="F32" s="112"/>
      <c r="G32" s="112"/>
      <c r="H32" s="126">
        <v>64</v>
      </c>
      <c r="I32" s="95">
        <v>12</v>
      </c>
      <c r="J32" s="115">
        <v>52</v>
      </c>
      <c r="K32" s="117">
        <f>J32-M32</f>
        <v>22</v>
      </c>
      <c r="L32" s="117"/>
      <c r="M32" s="112">
        <v>30</v>
      </c>
      <c r="N32" s="112"/>
      <c r="O32" s="112"/>
      <c r="P32" s="112"/>
      <c r="Q32" s="112"/>
      <c r="R32" s="112"/>
      <c r="S32" s="127"/>
      <c r="T32" s="112"/>
      <c r="U32" s="112"/>
      <c r="V32" s="112"/>
      <c r="W32" s="112">
        <v>12</v>
      </c>
      <c r="X32" s="112">
        <v>52</v>
      </c>
      <c r="Y32" s="112"/>
      <c r="Z32" s="112"/>
      <c r="AA32" s="112"/>
      <c r="AB32" s="112"/>
      <c r="AC32" s="112"/>
      <c r="AD32" s="112"/>
      <c r="AE32" s="112"/>
      <c r="AF32" s="112"/>
      <c r="AG32" s="112"/>
      <c r="AH32" s="221"/>
      <c r="AI32" s="240"/>
      <c r="AJ32" s="58"/>
      <c r="AK32" s="58"/>
      <c r="AL32" s="58"/>
      <c r="AM32" s="58"/>
      <c r="AN32" s="58"/>
      <c r="AO32" s="58"/>
    </row>
    <row r="33" spans="1:41" s="60" customFormat="1" ht="15.75" customHeight="1">
      <c r="A33" s="125" t="s">
        <v>62</v>
      </c>
      <c r="B33" s="114" t="s">
        <v>231</v>
      </c>
      <c r="C33" s="112"/>
      <c r="D33" s="117"/>
      <c r="E33" s="97">
        <v>3</v>
      </c>
      <c r="F33" s="112"/>
      <c r="G33" s="112"/>
      <c r="H33" s="126">
        <v>48</v>
      </c>
      <c r="I33" s="95">
        <v>10</v>
      </c>
      <c r="J33" s="115">
        <v>38</v>
      </c>
      <c r="K33" s="117">
        <v>6</v>
      </c>
      <c r="L33" s="117"/>
      <c r="M33" s="112">
        <v>32</v>
      </c>
      <c r="N33" s="112"/>
      <c r="O33" s="112"/>
      <c r="P33" s="112"/>
      <c r="Q33" s="112"/>
      <c r="R33" s="112"/>
      <c r="S33" s="127"/>
      <c r="T33" s="112"/>
      <c r="U33" s="112"/>
      <c r="V33" s="112"/>
      <c r="W33" s="112">
        <v>10</v>
      </c>
      <c r="X33" s="112">
        <v>38</v>
      </c>
      <c r="Y33" s="112"/>
      <c r="Z33" s="112"/>
      <c r="AA33" s="112"/>
      <c r="AB33" s="112"/>
      <c r="AC33" s="112"/>
      <c r="AD33" s="112"/>
      <c r="AE33" s="112"/>
      <c r="AF33" s="112"/>
      <c r="AG33" s="112"/>
      <c r="AH33" s="221"/>
      <c r="AI33" s="240"/>
      <c r="AJ33" s="58"/>
      <c r="AK33" s="58"/>
      <c r="AL33" s="58"/>
      <c r="AM33" s="128"/>
      <c r="AN33" s="128"/>
      <c r="AO33" s="128"/>
    </row>
    <row r="34" spans="1:41" s="54" customFormat="1" ht="15.75" customHeight="1" thickBot="1">
      <c r="A34" s="129" t="s">
        <v>230</v>
      </c>
      <c r="B34" s="119" t="s">
        <v>5</v>
      </c>
      <c r="C34" s="123"/>
      <c r="D34" s="122"/>
      <c r="E34" s="120">
        <v>5</v>
      </c>
      <c r="F34" s="123"/>
      <c r="G34" s="123"/>
      <c r="H34" s="126">
        <v>32</v>
      </c>
      <c r="I34" s="96">
        <v>2</v>
      </c>
      <c r="J34" s="121">
        <v>30</v>
      </c>
      <c r="K34" s="122">
        <f t="shared" si="1"/>
        <v>30</v>
      </c>
      <c r="L34" s="122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>
        <v>2</v>
      </c>
      <c r="AB34" s="123">
        <v>30</v>
      </c>
      <c r="AC34" s="123"/>
      <c r="AD34" s="123"/>
      <c r="AE34" s="123"/>
      <c r="AF34" s="123"/>
      <c r="AG34" s="123"/>
      <c r="AH34" s="228"/>
      <c r="AI34" s="240"/>
      <c r="AJ34" s="58"/>
      <c r="AK34" s="58"/>
      <c r="AL34" s="58"/>
      <c r="AM34" s="58"/>
      <c r="AN34" s="58"/>
      <c r="AO34" s="58"/>
    </row>
    <row r="35" spans="1:41" s="58" customFormat="1" ht="21.75" customHeight="1">
      <c r="A35" s="168" t="s">
        <v>63</v>
      </c>
      <c r="B35" s="165" t="s">
        <v>225</v>
      </c>
      <c r="C35" s="166"/>
      <c r="D35" s="166"/>
      <c r="E35" s="166"/>
      <c r="F35" s="166"/>
      <c r="G35" s="166"/>
      <c r="H35" s="166">
        <v>1215</v>
      </c>
      <c r="I35" s="166">
        <v>216</v>
      </c>
      <c r="J35" s="166">
        <f>J36+J37+J38+J39+J40+J41+J42+J43+J44+J48+J49+J50+J45+J46+J47</f>
        <v>862</v>
      </c>
      <c r="K35" s="166">
        <f>K36+K37+K38+K39+K40+K41+K42+K43+K44+K48+K49+K50+K45+K46+K47</f>
        <v>478</v>
      </c>
      <c r="L35" s="166"/>
      <c r="M35" s="166">
        <f>M36+M37+M38+M39+M40+M41+M42+M43+M44+M48+M49+M50+M45+M46+M47</f>
        <v>384</v>
      </c>
      <c r="N35" s="166"/>
      <c r="O35" s="166"/>
      <c r="P35" s="166"/>
      <c r="Q35" s="166">
        <v>57</v>
      </c>
      <c r="R35" s="166">
        <v>12</v>
      </c>
      <c r="S35" s="166">
        <f>S36+S37+S38+S39+S40+S41+S42+S43+S44+S48+S49+S50+S45+S46+S47</f>
        <v>36</v>
      </c>
      <c r="T35" s="166"/>
      <c r="U35" s="166"/>
      <c r="V35" s="166"/>
      <c r="W35" s="166">
        <v>74</v>
      </c>
      <c r="X35" s="166">
        <f>X36+X37+X38+X39+X40+X41+X42+X43+X44+X48+X49+X50+X45+X46+X47</f>
        <v>214</v>
      </c>
      <c r="Y35" s="166">
        <v>84</v>
      </c>
      <c r="Z35" s="166">
        <v>350</v>
      </c>
      <c r="AA35" s="166">
        <v>16</v>
      </c>
      <c r="AB35" s="166">
        <f>AB36+AB37+AB38+AB39+AB40+AB41+AB42+AB43+AB44+AB48+AB49+AB50+AB45+AB46+AB47</f>
        <v>70</v>
      </c>
      <c r="AC35" s="166">
        <v>4</v>
      </c>
      <c r="AD35" s="166">
        <f>AD36+AD37+AD38+AD39+AD40+AD41+AD42+AD43+AD44+AD48+AD49+AD50+AD45+AD46+AD47</f>
        <v>66</v>
      </c>
      <c r="AE35" s="166">
        <v>32</v>
      </c>
      <c r="AF35" s="166">
        <v>132</v>
      </c>
      <c r="AG35" s="166">
        <v>6</v>
      </c>
      <c r="AH35" s="229">
        <f>AH36+AH37+AH38+AH39+AH40+AH41+AH42+AH43+AH44+AH48+AH49+AH50+AH45+AH46+AH47</f>
        <v>62</v>
      </c>
      <c r="AI35" s="240"/>
    </row>
    <row r="36" spans="1:41" s="54" customFormat="1" ht="16.5" customHeight="1">
      <c r="A36" s="130" t="s">
        <v>64</v>
      </c>
      <c r="B36" s="114" t="s">
        <v>232</v>
      </c>
      <c r="C36" s="99"/>
      <c r="D36" s="97"/>
      <c r="E36" s="97">
        <v>4</v>
      </c>
      <c r="F36" s="97"/>
      <c r="G36" s="97">
        <v>3</v>
      </c>
      <c r="H36" s="131">
        <f>I36+J36+S36</f>
        <v>84</v>
      </c>
      <c r="I36" s="95">
        <v>16</v>
      </c>
      <c r="J36" s="131">
        <v>68</v>
      </c>
      <c r="K36" s="95"/>
      <c r="L36" s="95"/>
      <c r="M36" s="97">
        <v>68</v>
      </c>
      <c r="N36" s="97"/>
      <c r="O36" s="97"/>
      <c r="P36" s="97"/>
      <c r="Q36" s="97"/>
      <c r="R36" s="97"/>
      <c r="S36" s="97"/>
      <c r="T36" s="97"/>
      <c r="U36" s="97"/>
      <c r="V36" s="97"/>
      <c r="W36" s="97">
        <v>14</v>
      </c>
      <c r="X36" s="97">
        <v>34</v>
      </c>
      <c r="Y36" s="97">
        <v>2</v>
      </c>
      <c r="Z36" s="97">
        <v>34</v>
      </c>
      <c r="AA36" s="97"/>
      <c r="AB36" s="97"/>
      <c r="AC36" s="97"/>
      <c r="AD36" s="97"/>
      <c r="AE36" s="97"/>
      <c r="AF36" s="97"/>
      <c r="AG36" s="97"/>
      <c r="AH36" s="230"/>
      <c r="AI36" s="240"/>
      <c r="AJ36" s="58"/>
      <c r="AK36" s="58"/>
      <c r="AL36" s="58"/>
      <c r="AM36" s="58"/>
      <c r="AN36" s="58"/>
      <c r="AO36" s="58"/>
    </row>
    <row r="37" spans="1:41" s="54" customFormat="1" ht="12">
      <c r="A37" s="130" t="s">
        <v>91</v>
      </c>
      <c r="B37" s="114" t="s">
        <v>233</v>
      </c>
      <c r="C37" s="99">
        <v>4</v>
      </c>
      <c r="D37" s="97"/>
      <c r="E37" s="97"/>
      <c r="F37" s="97"/>
      <c r="G37" s="97"/>
      <c r="H37" s="131">
        <v>84</v>
      </c>
      <c r="I37" s="95">
        <v>16</v>
      </c>
      <c r="J37" s="131">
        <v>56</v>
      </c>
      <c r="K37" s="95">
        <f t="shared" si="1"/>
        <v>34</v>
      </c>
      <c r="L37" s="95"/>
      <c r="M37" s="97">
        <v>22</v>
      </c>
      <c r="N37" s="97"/>
      <c r="O37" s="97"/>
      <c r="P37" s="97"/>
      <c r="Q37" s="97">
        <v>4</v>
      </c>
      <c r="R37" s="97">
        <v>2</v>
      </c>
      <c r="S37" s="99">
        <v>6</v>
      </c>
      <c r="T37" s="97"/>
      <c r="U37" s="97"/>
      <c r="V37" s="97"/>
      <c r="W37" s="97"/>
      <c r="X37" s="97"/>
      <c r="Y37" s="97">
        <v>16</v>
      </c>
      <c r="Z37" s="97">
        <v>56</v>
      </c>
      <c r="AA37" s="97"/>
      <c r="AB37" s="97"/>
      <c r="AC37" s="97"/>
      <c r="AD37" s="97"/>
      <c r="AE37" s="97"/>
      <c r="AF37" s="97"/>
      <c r="AG37" s="97"/>
      <c r="AH37" s="230"/>
      <c r="AI37" s="240"/>
      <c r="AJ37" s="58"/>
      <c r="AK37" s="58"/>
      <c r="AL37" s="58"/>
      <c r="AM37" s="58"/>
      <c r="AN37" s="58"/>
      <c r="AO37" s="58"/>
    </row>
    <row r="38" spans="1:41" s="54" customFormat="1" ht="12">
      <c r="A38" s="130" t="s">
        <v>92</v>
      </c>
      <c r="B38" s="114" t="s">
        <v>234</v>
      </c>
      <c r="C38" s="97">
        <v>4</v>
      </c>
      <c r="D38" s="97"/>
      <c r="E38" s="97"/>
      <c r="F38" s="97"/>
      <c r="G38" s="97">
        <v>3</v>
      </c>
      <c r="H38" s="131">
        <v>130</v>
      </c>
      <c r="I38" s="95">
        <v>26</v>
      </c>
      <c r="J38" s="131">
        <v>92</v>
      </c>
      <c r="K38" s="95">
        <f t="shared" si="1"/>
        <v>46</v>
      </c>
      <c r="L38" s="95"/>
      <c r="M38" s="97">
        <v>46</v>
      </c>
      <c r="N38" s="97"/>
      <c r="O38" s="97"/>
      <c r="P38" s="97"/>
      <c r="Q38" s="97">
        <v>4</v>
      </c>
      <c r="R38" s="97">
        <v>2</v>
      </c>
      <c r="S38" s="99">
        <v>6</v>
      </c>
      <c r="T38" s="97"/>
      <c r="U38" s="97"/>
      <c r="V38" s="97"/>
      <c r="W38" s="97">
        <v>16</v>
      </c>
      <c r="X38" s="97">
        <v>48</v>
      </c>
      <c r="Y38" s="97">
        <v>10</v>
      </c>
      <c r="Z38" s="97">
        <v>44</v>
      </c>
      <c r="AA38" s="97"/>
      <c r="AB38" s="97"/>
      <c r="AC38" s="97"/>
      <c r="AD38" s="97"/>
      <c r="AE38" s="97"/>
      <c r="AF38" s="97"/>
      <c r="AG38" s="97"/>
      <c r="AH38" s="230"/>
      <c r="AI38" s="240"/>
      <c r="AJ38" s="58"/>
      <c r="AK38" s="58"/>
      <c r="AL38" s="58"/>
      <c r="AM38" s="58"/>
      <c r="AN38" s="58"/>
      <c r="AO38" s="58"/>
    </row>
    <row r="39" spans="1:41" s="54" customFormat="1" ht="23.25" customHeight="1">
      <c r="A39" s="132" t="s">
        <v>93</v>
      </c>
      <c r="B39" s="114" t="s">
        <v>235</v>
      </c>
      <c r="C39" s="97"/>
      <c r="D39" s="97"/>
      <c r="E39" s="97">
        <v>4</v>
      </c>
      <c r="F39" s="97"/>
      <c r="G39" s="97"/>
      <c r="H39" s="131">
        <v>54</v>
      </c>
      <c r="I39" s="95">
        <v>10</v>
      </c>
      <c r="J39" s="131">
        <v>44</v>
      </c>
      <c r="K39" s="95">
        <f t="shared" si="1"/>
        <v>34</v>
      </c>
      <c r="L39" s="95"/>
      <c r="M39" s="97">
        <v>10</v>
      </c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>
        <v>10</v>
      </c>
      <c r="Z39" s="97">
        <v>44</v>
      </c>
      <c r="AA39" s="97"/>
      <c r="AB39" s="97"/>
      <c r="AC39" s="97"/>
      <c r="AD39" s="97"/>
      <c r="AE39" s="97"/>
      <c r="AF39" s="97"/>
      <c r="AG39" s="97"/>
      <c r="AH39" s="230"/>
      <c r="AI39" s="240"/>
      <c r="AJ39" s="58"/>
      <c r="AK39" s="58"/>
      <c r="AL39" s="58"/>
      <c r="AM39" s="58"/>
      <c r="AN39" s="58"/>
      <c r="AO39" s="58"/>
    </row>
    <row r="40" spans="1:41" s="54" customFormat="1" ht="12">
      <c r="A40" s="130" t="s">
        <v>94</v>
      </c>
      <c r="B40" s="114" t="s">
        <v>236</v>
      </c>
      <c r="C40" s="97">
        <v>3</v>
      </c>
      <c r="D40" s="97"/>
      <c r="E40" s="97"/>
      <c r="F40" s="97"/>
      <c r="G40" s="97"/>
      <c r="H40" s="131">
        <v>98</v>
      </c>
      <c r="I40" s="95">
        <v>20</v>
      </c>
      <c r="J40" s="131">
        <v>60</v>
      </c>
      <c r="K40" s="95">
        <f t="shared" si="1"/>
        <v>20</v>
      </c>
      <c r="L40" s="95"/>
      <c r="M40" s="97">
        <v>40</v>
      </c>
      <c r="N40" s="97"/>
      <c r="O40" s="97"/>
      <c r="P40" s="97"/>
      <c r="Q40" s="97">
        <v>10</v>
      </c>
      <c r="R40" s="97">
        <v>2</v>
      </c>
      <c r="S40" s="97">
        <v>6</v>
      </c>
      <c r="T40" s="97"/>
      <c r="U40" s="97"/>
      <c r="V40" s="97"/>
      <c r="W40" s="97">
        <v>20</v>
      </c>
      <c r="X40" s="97">
        <v>60</v>
      </c>
      <c r="Y40" s="97"/>
      <c r="Z40" s="97"/>
      <c r="AA40" s="97"/>
      <c r="AB40" s="97"/>
      <c r="AC40" s="97"/>
      <c r="AD40" s="97"/>
      <c r="AE40" s="97"/>
      <c r="AF40" s="97"/>
      <c r="AG40" s="97"/>
      <c r="AH40" s="231"/>
      <c r="AI40" s="240"/>
      <c r="AJ40" s="58"/>
      <c r="AK40" s="58"/>
      <c r="AL40" s="58"/>
      <c r="AM40" s="58"/>
      <c r="AN40" s="58"/>
      <c r="AO40" s="58"/>
    </row>
    <row r="41" spans="1:41" s="54" customFormat="1" ht="12">
      <c r="A41" s="146" t="s">
        <v>95</v>
      </c>
      <c r="B41" s="147" t="s">
        <v>237</v>
      </c>
      <c r="C41" s="99">
        <v>6</v>
      </c>
      <c r="D41" s="97"/>
      <c r="E41" s="97"/>
      <c r="F41" s="97"/>
      <c r="G41" s="97">
        <v>4.5</v>
      </c>
      <c r="H41" s="131">
        <v>89</v>
      </c>
      <c r="I41" s="95">
        <v>18</v>
      </c>
      <c r="J41" s="131">
        <v>62</v>
      </c>
      <c r="K41" s="95">
        <f t="shared" si="1"/>
        <v>30</v>
      </c>
      <c r="L41" s="95"/>
      <c r="M41" s="97">
        <v>32</v>
      </c>
      <c r="N41" s="97"/>
      <c r="O41" s="97"/>
      <c r="P41" s="97"/>
      <c r="Q41" s="97">
        <v>1</v>
      </c>
      <c r="R41" s="97">
        <v>2</v>
      </c>
      <c r="S41" s="143">
        <v>6</v>
      </c>
      <c r="T41" s="97"/>
      <c r="U41" s="97"/>
      <c r="V41" s="97"/>
      <c r="W41" s="97"/>
      <c r="X41" s="97"/>
      <c r="Y41" s="97">
        <v>6</v>
      </c>
      <c r="Z41" s="97">
        <v>12</v>
      </c>
      <c r="AA41" s="97">
        <v>8</v>
      </c>
      <c r="AB41" s="98">
        <v>26</v>
      </c>
      <c r="AC41" s="98">
        <v>4</v>
      </c>
      <c r="AD41" s="98">
        <v>24</v>
      </c>
      <c r="AE41" s="98"/>
      <c r="AF41" s="97"/>
      <c r="AG41" s="97"/>
      <c r="AH41" s="231"/>
      <c r="AI41" s="240"/>
      <c r="AJ41" s="58"/>
      <c r="AK41" s="58"/>
      <c r="AL41" s="58"/>
      <c r="AM41" s="58"/>
      <c r="AN41" s="58"/>
      <c r="AO41" s="58"/>
    </row>
    <row r="42" spans="1:41" s="54" customFormat="1" ht="12">
      <c r="A42" s="146" t="s">
        <v>96</v>
      </c>
      <c r="B42" s="147" t="s">
        <v>238</v>
      </c>
      <c r="C42" s="99">
        <v>3</v>
      </c>
      <c r="D42" s="97"/>
      <c r="E42" s="97"/>
      <c r="F42" s="97"/>
      <c r="G42" s="97"/>
      <c r="H42" s="131">
        <v>82</v>
      </c>
      <c r="I42" s="95">
        <v>16</v>
      </c>
      <c r="J42" s="131">
        <v>48</v>
      </c>
      <c r="K42" s="95">
        <f t="shared" si="1"/>
        <v>44</v>
      </c>
      <c r="L42" s="95"/>
      <c r="M42" s="97">
        <v>4</v>
      </c>
      <c r="N42" s="97"/>
      <c r="O42" s="97"/>
      <c r="P42" s="97"/>
      <c r="Q42" s="97">
        <v>10</v>
      </c>
      <c r="R42" s="97">
        <v>2</v>
      </c>
      <c r="S42" s="97">
        <v>6</v>
      </c>
      <c r="T42" s="97"/>
      <c r="U42" s="97"/>
      <c r="V42" s="97"/>
      <c r="W42" s="97">
        <v>16</v>
      </c>
      <c r="X42" s="97">
        <v>48</v>
      </c>
      <c r="Y42" s="97"/>
      <c r="Z42" s="97"/>
      <c r="AA42" s="97"/>
      <c r="AB42" s="97"/>
      <c r="AC42" s="97"/>
      <c r="AD42" s="97"/>
      <c r="AE42" s="97"/>
      <c r="AF42" s="97"/>
      <c r="AG42" s="97"/>
      <c r="AH42" s="230"/>
      <c r="AI42" s="240"/>
      <c r="AJ42" s="58"/>
      <c r="AK42" s="58"/>
      <c r="AL42" s="58"/>
      <c r="AM42" s="58"/>
      <c r="AN42" s="58"/>
      <c r="AO42" s="58"/>
    </row>
    <row r="43" spans="1:41" s="54" customFormat="1" ht="23.25" customHeight="1">
      <c r="A43" s="146" t="s">
        <v>97</v>
      </c>
      <c r="B43" s="147" t="s">
        <v>239</v>
      </c>
      <c r="C43" s="99"/>
      <c r="D43" s="97"/>
      <c r="E43" s="97">
        <v>7</v>
      </c>
      <c r="F43" s="97"/>
      <c r="G43" s="97"/>
      <c r="H43" s="131">
        <v>76</v>
      </c>
      <c r="I43" s="95">
        <v>16</v>
      </c>
      <c r="J43" s="131">
        <v>60</v>
      </c>
      <c r="K43" s="95">
        <f t="shared" si="1"/>
        <v>28</v>
      </c>
      <c r="L43" s="95"/>
      <c r="M43" s="97">
        <v>32</v>
      </c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>
        <v>16</v>
      </c>
      <c r="AF43" s="97">
        <v>60</v>
      </c>
      <c r="AG43" s="97"/>
      <c r="AH43" s="230"/>
      <c r="AI43" s="240"/>
      <c r="AJ43" s="58"/>
      <c r="AK43" s="58"/>
      <c r="AL43" s="58"/>
      <c r="AM43" s="58"/>
      <c r="AN43" s="58"/>
      <c r="AO43" s="58"/>
    </row>
    <row r="44" spans="1:41" s="54" customFormat="1" ht="13.5" customHeight="1">
      <c r="A44" s="146" t="s">
        <v>65</v>
      </c>
      <c r="B44" s="147" t="s">
        <v>240</v>
      </c>
      <c r="C44" s="99"/>
      <c r="D44" s="97"/>
      <c r="E44" s="97">
        <v>4</v>
      </c>
      <c r="F44" s="97"/>
      <c r="G44" s="97"/>
      <c r="H44" s="131">
        <v>56</v>
      </c>
      <c r="I44" s="95">
        <v>12</v>
      </c>
      <c r="J44" s="131">
        <v>44</v>
      </c>
      <c r="K44" s="95">
        <f t="shared" si="1"/>
        <v>16</v>
      </c>
      <c r="L44" s="95"/>
      <c r="M44" s="97">
        <v>28</v>
      </c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>
        <v>12</v>
      </c>
      <c r="Z44" s="97">
        <v>44</v>
      </c>
      <c r="AA44" s="97"/>
      <c r="AB44" s="97"/>
      <c r="AC44" s="97"/>
      <c r="AD44" s="97"/>
      <c r="AE44" s="97"/>
      <c r="AF44" s="97"/>
      <c r="AG44" s="97"/>
      <c r="AH44" s="230"/>
      <c r="AI44" s="240"/>
      <c r="AJ44" s="58"/>
      <c r="AK44" s="58"/>
      <c r="AL44" s="58"/>
      <c r="AM44" s="58"/>
      <c r="AN44" s="58"/>
      <c r="AO44" s="58"/>
    </row>
    <row r="45" spans="1:41" s="54" customFormat="1" ht="15" customHeight="1">
      <c r="A45" s="146" t="s">
        <v>7</v>
      </c>
      <c r="B45" s="147" t="s">
        <v>241</v>
      </c>
      <c r="C45" s="97">
        <v>5</v>
      </c>
      <c r="D45" s="97"/>
      <c r="E45" s="97"/>
      <c r="F45" s="97"/>
      <c r="G45" s="97">
        <v>4</v>
      </c>
      <c r="H45" s="131">
        <v>130</v>
      </c>
      <c r="I45" s="95">
        <v>26</v>
      </c>
      <c r="J45" s="131">
        <v>68</v>
      </c>
      <c r="K45" s="95">
        <f t="shared" si="1"/>
        <v>50</v>
      </c>
      <c r="L45" s="95"/>
      <c r="M45" s="97">
        <v>18</v>
      </c>
      <c r="N45" s="97"/>
      <c r="O45" s="97"/>
      <c r="P45" s="97"/>
      <c r="Q45" s="97">
        <v>28</v>
      </c>
      <c r="R45" s="97">
        <v>2</v>
      </c>
      <c r="S45" s="97">
        <v>6</v>
      </c>
      <c r="T45" s="97"/>
      <c r="U45" s="97"/>
      <c r="V45" s="97"/>
      <c r="W45" s="97">
        <v>8</v>
      </c>
      <c r="X45" s="97">
        <v>24</v>
      </c>
      <c r="Y45" s="97">
        <v>10</v>
      </c>
      <c r="Z45" s="97">
        <v>26</v>
      </c>
      <c r="AA45" s="97">
        <v>8</v>
      </c>
      <c r="AB45" s="97">
        <v>18</v>
      </c>
      <c r="AC45" s="97"/>
      <c r="AD45" s="97"/>
      <c r="AE45" s="97"/>
      <c r="AF45" s="97"/>
      <c r="AG45" s="97"/>
      <c r="AH45" s="230"/>
      <c r="AI45" s="240"/>
      <c r="AJ45" s="58"/>
      <c r="AK45" s="58"/>
      <c r="AL45" s="58"/>
      <c r="AM45" s="58"/>
      <c r="AN45" s="58"/>
      <c r="AO45" s="58"/>
    </row>
    <row r="46" spans="1:41" s="54" customFormat="1" ht="27" customHeight="1">
      <c r="A46" s="148" t="s">
        <v>131</v>
      </c>
      <c r="B46" s="147" t="s">
        <v>245</v>
      </c>
      <c r="C46" s="99"/>
      <c r="D46" s="97"/>
      <c r="E46" s="97">
        <v>4</v>
      </c>
      <c r="F46" s="97"/>
      <c r="G46" s="97"/>
      <c r="H46" s="131">
        <v>72</v>
      </c>
      <c r="I46" s="95">
        <v>14</v>
      </c>
      <c r="J46" s="131">
        <v>58</v>
      </c>
      <c r="K46" s="95">
        <f t="shared" si="1"/>
        <v>26</v>
      </c>
      <c r="L46" s="95"/>
      <c r="M46" s="97">
        <v>32</v>
      </c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>
        <v>14</v>
      </c>
      <c r="Z46" s="97">
        <v>58</v>
      </c>
      <c r="AA46" s="97"/>
      <c r="AB46" s="97"/>
      <c r="AC46" s="97"/>
      <c r="AD46" s="97"/>
      <c r="AE46" s="97"/>
      <c r="AF46" s="97"/>
      <c r="AG46" s="97"/>
      <c r="AH46" s="230"/>
      <c r="AI46" s="240"/>
      <c r="AJ46" s="58"/>
      <c r="AK46" s="58"/>
      <c r="AL46" s="58"/>
      <c r="AM46" s="58"/>
      <c r="AN46" s="58"/>
      <c r="AO46" s="58"/>
    </row>
    <row r="47" spans="1:41" s="54" customFormat="1" ht="15" customHeight="1">
      <c r="A47" s="148" t="s">
        <v>133</v>
      </c>
      <c r="B47" s="147" t="s">
        <v>6</v>
      </c>
      <c r="C47" s="99"/>
      <c r="D47" s="97"/>
      <c r="E47" s="97">
        <v>6</v>
      </c>
      <c r="F47" s="97"/>
      <c r="G47" s="97">
        <v>5</v>
      </c>
      <c r="H47" s="131">
        <v>68</v>
      </c>
      <c r="I47" s="95"/>
      <c r="J47" s="131">
        <f t="shared" si="2"/>
        <v>68</v>
      </c>
      <c r="K47" s="95">
        <f t="shared" si="1"/>
        <v>40</v>
      </c>
      <c r="L47" s="95"/>
      <c r="M47" s="97">
        <v>28</v>
      </c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>
        <v>26</v>
      </c>
      <c r="AC47" s="97"/>
      <c r="AD47" s="97">
        <v>42</v>
      </c>
      <c r="AE47" s="97"/>
      <c r="AF47" s="97"/>
      <c r="AG47" s="97"/>
      <c r="AH47" s="230"/>
      <c r="AI47" s="240"/>
      <c r="AJ47" s="58"/>
      <c r="AK47" s="58"/>
      <c r="AL47" s="58"/>
      <c r="AM47" s="58"/>
      <c r="AN47" s="58"/>
      <c r="AO47" s="58"/>
    </row>
    <row r="48" spans="1:41" s="54" customFormat="1" ht="38.450000000000003" customHeight="1">
      <c r="A48" s="148" t="s">
        <v>242</v>
      </c>
      <c r="B48" s="149" t="s">
        <v>222</v>
      </c>
      <c r="C48" s="99"/>
      <c r="D48" s="97"/>
      <c r="E48" s="97">
        <v>7</v>
      </c>
      <c r="F48" s="97"/>
      <c r="G48" s="97"/>
      <c r="H48" s="131">
        <f>I48+J48+S48</f>
        <v>36</v>
      </c>
      <c r="I48" s="95">
        <v>2</v>
      </c>
      <c r="J48" s="131">
        <v>34</v>
      </c>
      <c r="K48" s="95">
        <v>34</v>
      </c>
      <c r="L48" s="95"/>
      <c r="M48" s="133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134"/>
      <c r="Y48" s="134"/>
      <c r="Z48" s="134"/>
      <c r="AA48" s="134"/>
      <c r="AB48" s="133"/>
      <c r="AC48" s="133"/>
      <c r="AD48" s="133"/>
      <c r="AE48" s="133">
        <v>2</v>
      </c>
      <c r="AF48" s="133">
        <v>34</v>
      </c>
      <c r="AG48" s="133"/>
      <c r="AH48" s="232"/>
      <c r="AI48" s="240"/>
      <c r="AJ48" s="58"/>
      <c r="AK48" s="58"/>
      <c r="AL48" s="58"/>
      <c r="AM48" s="58"/>
      <c r="AN48" s="58"/>
      <c r="AO48" s="58"/>
    </row>
    <row r="49" spans="1:41" s="56" customFormat="1" ht="27" customHeight="1">
      <c r="A49" s="148" t="s">
        <v>243</v>
      </c>
      <c r="B49" s="149" t="s">
        <v>132</v>
      </c>
      <c r="C49" s="99"/>
      <c r="D49" s="97"/>
      <c r="E49" s="97">
        <v>8</v>
      </c>
      <c r="F49" s="97"/>
      <c r="G49" s="97"/>
      <c r="H49" s="131">
        <v>32</v>
      </c>
      <c r="I49" s="95">
        <v>2</v>
      </c>
      <c r="J49" s="131">
        <v>30</v>
      </c>
      <c r="K49" s="95">
        <f t="shared" si="1"/>
        <v>26</v>
      </c>
      <c r="L49" s="95"/>
      <c r="M49" s="133">
        <v>4</v>
      </c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133"/>
      <c r="Y49" s="133"/>
      <c r="Z49" s="133"/>
      <c r="AA49" s="133"/>
      <c r="AB49" s="133"/>
      <c r="AC49" s="133"/>
      <c r="AD49" s="133"/>
      <c r="AE49" s="133"/>
      <c r="AF49" s="134"/>
      <c r="AG49" s="134">
        <v>2</v>
      </c>
      <c r="AH49" s="232">
        <v>30</v>
      </c>
      <c r="AI49" s="240"/>
      <c r="AJ49" s="58"/>
      <c r="AK49" s="58"/>
      <c r="AL49" s="58"/>
      <c r="AM49" s="58"/>
      <c r="AN49" s="58"/>
      <c r="AO49" s="58"/>
    </row>
    <row r="50" spans="1:41" s="54" customFormat="1" ht="27.75" customHeight="1" thickBot="1">
      <c r="A50" s="150" t="s">
        <v>244</v>
      </c>
      <c r="B50" s="151" t="s">
        <v>134</v>
      </c>
      <c r="C50" s="135"/>
      <c r="D50" s="136"/>
      <c r="E50" s="136">
        <v>8</v>
      </c>
      <c r="F50" s="136"/>
      <c r="G50" s="136"/>
      <c r="H50" s="137">
        <v>88</v>
      </c>
      <c r="I50" s="138">
        <v>18</v>
      </c>
      <c r="J50" s="137">
        <v>70</v>
      </c>
      <c r="K50" s="138">
        <f t="shared" si="1"/>
        <v>50</v>
      </c>
      <c r="L50" s="138"/>
      <c r="M50" s="139">
        <v>20</v>
      </c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9"/>
      <c r="Y50" s="139"/>
      <c r="Z50" s="139"/>
      <c r="AA50" s="139"/>
      <c r="AB50" s="139"/>
      <c r="AC50" s="139"/>
      <c r="AD50" s="139"/>
      <c r="AE50" s="139">
        <v>14</v>
      </c>
      <c r="AF50" s="139">
        <v>38</v>
      </c>
      <c r="AG50" s="139">
        <v>4</v>
      </c>
      <c r="AH50" s="233">
        <v>32</v>
      </c>
      <c r="AI50" s="240"/>
      <c r="AJ50" s="58"/>
      <c r="AK50" s="58"/>
      <c r="AL50" s="58"/>
      <c r="AM50" s="58"/>
      <c r="AN50" s="58"/>
      <c r="AO50" s="58"/>
    </row>
    <row r="51" spans="1:41" s="54" customFormat="1" ht="21" customHeight="1" thickBot="1">
      <c r="A51" s="150" t="s">
        <v>313</v>
      </c>
      <c r="B51" s="149" t="s">
        <v>314</v>
      </c>
      <c r="C51" s="99"/>
      <c r="D51" s="97"/>
      <c r="E51" s="97">
        <v>4</v>
      </c>
      <c r="F51" s="97"/>
      <c r="G51" s="97"/>
      <c r="H51" s="131">
        <v>36</v>
      </c>
      <c r="I51" s="95">
        <v>4</v>
      </c>
      <c r="J51" s="131">
        <v>32</v>
      </c>
      <c r="K51" s="95">
        <v>25</v>
      </c>
      <c r="L51" s="95"/>
      <c r="M51" s="133">
        <v>7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133"/>
      <c r="Y51" s="133">
        <v>4</v>
      </c>
      <c r="Z51" s="133">
        <v>32</v>
      </c>
      <c r="AA51" s="133"/>
      <c r="AB51" s="133"/>
      <c r="AC51" s="133"/>
      <c r="AD51" s="133"/>
      <c r="AE51" s="133"/>
      <c r="AF51" s="133"/>
      <c r="AG51" s="133"/>
      <c r="AH51" s="232"/>
      <c r="AI51" s="240"/>
      <c r="AJ51" s="58"/>
      <c r="AK51" s="58"/>
      <c r="AL51" s="58"/>
      <c r="AM51" s="58"/>
      <c r="AN51" s="58"/>
      <c r="AO51" s="58"/>
    </row>
    <row r="52" spans="1:41" s="52" customFormat="1" ht="12">
      <c r="A52" s="169" t="s">
        <v>66</v>
      </c>
      <c r="B52" s="161" t="s">
        <v>226</v>
      </c>
      <c r="C52" s="162"/>
      <c r="D52" s="163"/>
      <c r="E52" s="162"/>
      <c r="F52" s="162"/>
      <c r="G52" s="162"/>
      <c r="H52" s="170" t="s">
        <v>310</v>
      </c>
      <c r="I52" s="163">
        <f t="shared" ref="I52:P52" si="6">I54+I60+I66+I74+I79</f>
        <v>262</v>
      </c>
      <c r="J52" s="163">
        <f t="shared" si="6"/>
        <v>1148</v>
      </c>
      <c r="K52" s="163">
        <f t="shared" si="6"/>
        <v>668</v>
      </c>
      <c r="L52" s="163"/>
      <c r="M52" s="163">
        <f t="shared" si="6"/>
        <v>276</v>
      </c>
      <c r="N52" s="163">
        <f t="shared" si="6"/>
        <v>60</v>
      </c>
      <c r="O52" s="163">
        <f t="shared" si="6"/>
        <v>540</v>
      </c>
      <c r="P52" s="163">
        <f t="shared" si="6"/>
        <v>540</v>
      </c>
      <c r="Q52" s="163">
        <v>19</v>
      </c>
      <c r="R52" s="163">
        <v>14</v>
      </c>
      <c r="S52" s="163">
        <f>S54+S60+S66+S74+S79</f>
        <v>42</v>
      </c>
      <c r="T52" s="163"/>
      <c r="U52" s="163"/>
      <c r="V52" s="163"/>
      <c r="W52" s="163">
        <v>14</v>
      </c>
      <c r="X52" s="163">
        <f>X54+X60+X66+X74+X79</f>
        <v>50</v>
      </c>
      <c r="Y52" s="163">
        <v>16</v>
      </c>
      <c r="Z52" s="163">
        <f>Z54+Z60+Z66+Z74+Z79</f>
        <v>254</v>
      </c>
      <c r="AA52" s="163">
        <v>54</v>
      </c>
      <c r="AB52" s="163">
        <f>AB54+AB60+AB66+AB74+AB79</f>
        <v>304</v>
      </c>
      <c r="AC52" s="163">
        <v>76</v>
      </c>
      <c r="AD52" s="163">
        <f>AD54+AD60+AD66+AD74+AD79</f>
        <v>662</v>
      </c>
      <c r="AE52" s="163">
        <v>62</v>
      </c>
      <c r="AF52" s="163">
        <f>AF54+AF60+AF66+AF74+AF79</f>
        <v>334</v>
      </c>
      <c r="AG52" s="163">
        <v>40</v>
      </c>
      <c r="AH52" s="223">
        <v>336</v>
      </c>
      <c r="AI52" s="240"/>
      <c r="AJ52" s="58"/>
      <c r="AK52" s="58"/>
      <c r="AL52" s="58"/>
      <c r="AM52" s="58"/>
      <c r="AN52" s="58"/>
      <c r="AO52" s="58"/>
    </row>
    <row r="53" spans="1:41" s="52" customFormat="1" ht="12">
      <c r="A53" s="171" t="s">
        <v>67</v>
      </c>
      <c r="B53" s="172" t="s">
        <v>8</v>
      </c>
      <c r="C53" s="173"/>
      <c r="D53" s="174"/>
      <c r="E53" s="173"/>
      <c r="F53" s="175"/>
      <c r="G53" s="175"/>
      <c r="H53" s="174">
        <f t="shared" ref="H53:AH53" si="7">H54+H60+H66+H74</f>
        <v>2277</v>
      </c>
      <c r="I53" s="174">
        <f t="shared" si="7"/>
        <v>262</v>
      </c>
      <c r="J53" s="174">
        <f t="shared" si="7"/>
        <v>1004</v>
      </c>
      <c r="K53" s="174">
        <f t="shared" si="7"/>
        <v>668</v>
      </c>
      <c r="L53" s="174"/>
      <c r="M53" s="174">
        <f t="shared" si="7"/>
        <v>276</v>
      </c>
      <c r="N53" s="174">
        <f t="shared" si="7"/>
        <v>60</v>
      </c>
      <c r="O53" s="174">
        <f t="shared" si="7"/>
        <v>540</v>
      </c>
      <c r="P53" s="174">
        <f t="shared" si="7"/>
        <v>396</v>
      </c>
      <c r="Q53" s="174">
        <v>19</v>
      </c>
      <c r="R53" s="174">
        <v>14</v>
      </c>
      <c r="S53" s="174">
        <f t="shared" si="7"/>
        <v>42</v>
      </c>
      <c r="T53" s="174"/>
      <c r="U53" s="174"/>
      <c r="V53" s="174"/>
      <c r="W53" s="174">
        <v>14</v>
      </c>
      <c r="X53" s="174">
        <f t="shared" si="7"/>
        <v>50</v>
      </c>
      <c r="Y53" s="174">
        <v>16</v>
      </c>
      <c r="Z53" s="174">
        <f t="shared" si="7"/>
        <v>254</v>
      </c>
      <c r="AA53" s="174">
        <v>54</v>
      </c>
      <c r="AB53" s="174">
        <f t="shared" si="7"/>
        <v>304</v>
      </c>
      <c r="AC53" s="174">
        <v>76</v>
      </c>
      <c r="AD53" s="174">
        <f t="shared" si="7"/>
        <v>662</v>
      </c>
      <c r="AE53" s="174">
        <v>62</v>
      </c>
      <c r="AF53" s="174">
        <f t="shared" si="7"/>
        <v>334</v>
      </c>
      <c r="AG53" s="174">
        <v>40</v>
      </c>
      <c r="AH53" s="234">
        <f t="shared" si="7"/>
        <v>336</v>
      </c>
      <c r="AI53" s="240"/>
      <c r="AJ53" s="58"/>
      <c r="AK53" s="58"/>
      <c r="AL53" s="58"/>
      <c r="AM53" s="58"/>
      <c r="AN53" s="58"/>
      <c r="AO53" s="58"/>
    </row>
    <row r="54" spans="1:41" s="58" customFormat="1" ht="26.25" customHeight="1">
      <c r="A54" s="153" t="s">
        <v>98</v>
      </c>
      <c r="B54" s="154" t="s">
        <v>246</v>
      </c>
      <c r="C54" s="140"/>
      <c r="D54" s="141"/>
      <c r="E54" s="140"/>
      <c r="F54" s="99"/>
      <c r="G54" s="99"/>
      <c r="H54" s="142" t="s">
        <v>311</v>
      </c>
      <c r="I54" s="99">
        <f t="shared" ref="I54:AD54" si="8">I55+I56+I57+I58</f>
        <v>74</v>
      </c>
      <c r="J54" s="99">
        <f>J55+J56+J57+J58</f>
        <v>282</v>
      </c>
      <c r="K54" s="99">
        <f>K55+K56+K57+K58</f>
        <v>226</v>
      </c>
      <c r="L54" s="99"/>
      <c r="M54" s="99">
        <f>M55+M56+M57+M58</f>
        <v>56</v>
      </c>
      <c r="N54" s="99">
        <f t="shared" si="8"/>
        <v>0</v>
      </c>
      <c r="O54" s="99">
        <f t="shared" si="8"/>
        <v>108</v>
      </c>
      <c r="P54" s="99">
        <f t="shared" si="8"/>
        <v>108</v>
      </c>
      <c r="Q54" s="99">
        <v>2</v>
      </c>
      <c r="R54" s="99">
        <v>4</v>
      </c>
      <c r="S54" s="99">
        <v>12</v>
      </c>
      <c r="T54" s="99"/>
      <c r="U54" s="99"/>
      <c r="V54" s="99"/>
      <c r="W54" s="99"/>
      <c r="X54" s="99"/>
      <c r="Y54" s="99"/>
      <c r="Z54" s="99"/>
      <c r="AA54" s="99">
        <v>30</v>
      </c>
      <c r="AB54" s="99">
        <f t="shared" si="8"/>
        <v>224</v>
      </c>
      <c r="AC54" s="99">
        <v>44</v>
      </c>
      <c r="AD54" s="99">
        <f t="shared" si="8"/>
        <v>274</v>
      </c>
      <c r="AE54" s="99"/>
      <c r="AF54" s="99"/>
      <c r="AG54" s="99"/>
      <c r="AH54" s="235"/>
      <c r="AI54" s="240"/>
    </row>
    <row r="55" spans="1:41" s="54" customFormat="1" ht="24">
      <c r="A55" s="88" t="s">
        <v>99</v>
      </c>
      <c r="B55" s="155" t="s">
        <v>247</v>
      </c>
      <c r="C55" s="140"/>
      <c r="D55" s="141"/>
      <c r="E55" s="143">
        <v>6</v>
      </c>
      <c r="F55" s="99"/>
      <c r="G55" s="99">
        <v>5</v>
      </c>
      <c r="H55" s="131">
        <v>176</v>
      </c>
      <c r="I55" s="141">
        <v>36</v>
      </c>
      <c r="J55" s="131">
        <v>140</v>
      </c>
      <c r="K55" s="95">
        <f t="shared" ref="K55" si="9">J55-M55</f>
        <v>122</v>
      </c>
      <c r="L55" s="95"/>
      <c r="M55" s="97">
        <v>18</v>
      </c>
      <c r="N55" s="99"/>
      <c r="O55" s="99"/>
      <c r="P55" s="99"/>
      <c r="Q55" s="99"/>
      <c r="R55" s="99"/>
      <c r="S55" s="97"/>
      <c r="T55" s="97"/>
      <c r="U55" s="99"/>
      <c r="V55" s="99"/>
      <c r="W55" s="99"/>
      <c r="X55" s="97"/>
      <c r="Y55" s="97"/>
      <c r="Z55" s="97"/>
      <c r="AA55" s="97">
        <v>18</v>
      </c>
      <c r="AB55" s="97">
        <v>60</v>
      </c>
      <c r="AC55" s="97">
        <v>18</v>
      </c>
      <c r="AD55" s="97">
        <v>80</v>
      </c>
      <c r="AE55" s="97"/>
      <c r="AF55" s="97"/>
      <c r="AG55" s="97"/>
      <c r="AH55" s="236"/>
      <c r="AI55" s="240"/>
      <c r="AJ55" s="58"/>
      <c r="AK55" s="58"/>
      <c r="AL55" s="58"/>
      <c r="AM55" s="58"/>
      <c r="AN55" s="58"/>
      <c r="AO55" s="58"/>
    </row>
    <row r="56" spans="1:41" s="54" customFormat="1" ht="24">
      <c r="A56" s="88" t="s">
        <v>100</v>
      </c>
      <c r="B56" s="155" t="s">
        <v>248</v>
      </c>
      <c r="C56" s="143">
        <v>6</v>
      </c>
      <c r="D56" s="141"/>
      <c r="E56" s="143"/>
      <c r="F56" s="97"/>
      <c r="G56" s="99">
        <v>5</v>
      </c>
      <c r="H56" s="144" t="s">
        <v>309</v>
      </c>
      <c r="I56" s="141">
        <v>38</v>
      </c>
      <c r="J56" s="131">
        <v>142</v>
      </c>
      <c r="K56" s="95">
        <f>J56-M56-N56</f>
        <v>104</v>
      </c>
      <c r="L56" s="95"/>
      <c r="M56" s="97">
        <v>38</v>
      </c>
      <c r="N56" s="97"/>
      <c r="O56" s="97"/>
      <c r="P56" s="97"/>
      <c r="Q56" s="97">
        <v>1</v>
      </c>
      <c r="R56" s="97">
        <v>2</v>
      </c>
      <c r="S56" s="145" t="s">
        <v>172</v>
      </c>
      <c r="T56" s="97"/>
      <c r="U56" s="99"/>
      <c r="V56" s="99"/>
      <c r="W56" s="99"/>
      <c r="X56" s="97"/>
      <c r="Y56" s="97"/>
      <c r="Z56" s="97"/>
      <c r="AA56" s="97">
        <v>12</v>
      </c>
      <c r="AB56" s="97">
        <v>56</v>
      </c>
      <c r="AC56" s="97">
        <v>26</v>
      </c>
      <c r="AD56" s="97">
        <v>86</v>
      </c>
      <c r="AE56" s="97"/>
      <c r="AF56" s="97"/>
      <c r="AG56" s="97"/>
      <c r="AH56" s="230"/>
      <c r="AI56" s="240"/>
      <c r="AJ56" s="58"/>
      <c r="AK56" s="58"/>
      <c r="AL56" s="58"/>
      <c r="AM56" s="58"/>
      <c r="AN56" s="58"/>
      <c r="AO56" s="58"/>
    </row>
    <row r="57" spans="1:41" s="54" customFormat="1" ht="12">
      <c r="A57" s="88" t="s">
        <v>101</v>
      </c>
      <c r="B57" s="155" t="s">
        <v>102</v>
      </c>
      <c r="C57" s="140"/>
      <c r="D57" s="141"/>
      <c r="E57" s="97">
        <v>5</v>
      </c>
      <c r="F57" s="99"/>
      <c r="G57" s="99"/>
      <c r="H57" s="97">
        <f>O57</f>
        <v>108</v>
      </c>
      <c r="I57" s="141"/>
      <c r="J57" s="97"/>
      <c r="K57" s="97"/>
      <c r="L57" s="97"/>
      <c r="M57" s="97"/>
      <c r="N57" s="97"/>
      <c r="O57" s="97">
        <f>X57+Z57+AB57+AD57+AF57+AH57</f>
        <v>108</v>
      </c>
      <c r="P57" s="97"/>
      <c r="Q57" s="97"/>
      <c r="R57" s="97"/>
      <c r="S57" s="97"/>
      <c r="T57" s="97"/>
      <c r="U57" s="99"/>
      <c r="V57" s="99"/>
      <c r="W57" s="99"/>
      <c r="X57" s="97"/>
      <c r="Y57" s="97"/>
      <c r="Z57" s="97"/>
      <c r="AA57" s="97"/>
      <c r="AB57" s="97">
        <v>108</v>
      </c>
      <c r="AC57" s="97"/>
      <c r="AD57" s="97"/>
      <c r="AE57" s="97"/>
      <c r="AF57" s="97"/>
      <c r="AG57" s="97"/>
      <c r="AH57" s="230"/>
      <c r="AI57" s="240"/>
      <c r="AJ57" s="58"/>
      <c r="AK57" s="58"/>
      <c r="AL57" s="58"/>
      <c r="AM57" s="58"/>
      <c r="AN57" s="58"/>
      <c r="AO57" s="58"/>
    </row>
    <row r="58" spans="1:41" s="54" customFormat="1" ht="12">
      <c r="A58" s="88" t="s">
        <v>103</v>
      </c>
      <c r="B58" s="155" t="s">
        <v>104</v>
      </c>
      <c r="C58" s="140"/>
      <c r="D58" s="141"/>
      <c r="E58" s="143" t="s">
        <v>267</v>
      </c>
      <c r="F58" s="99"/>
      <c r="G58" s="99"/>
      <c r="H58" s="97">
        <f>P58</f>
        <v>108</v>
      </c>
      <c r="I58" s="141"/>
      <c r="J58" s="97"/>
      <c r="K58" s="97"/>
      <c r="L58" s="97"/>
      <c r="M58" s="97"/>
      <c r="N58" s="97"/>
      <c r="O58" s="97"/>
      <c r="P58" s="97">
        <f>X58+Z58+AB58+AD58+AF58+AH58</f>
        <v>108</v>
      </c>
      <c r="Q58" s="97"/>
      <c r="R58" s="97"/>
      <c r="S58" s="97"/>
      <c r="T58" s="97"/>
      <c r="U58" s="99"/>
      <c r="V58" s="99"/>
      <c r="W58" s="99"/>
      <c r="X58" s="97"/>
      <c r="Y58" s="97"/>
      <c r="Z58" s="97"/>
      <c r="AA58" s="97"/>
      <c r="AB58" s="99"/>
      <c r="AC58" s="99"/>
      <c r="AD58" s="99">
        <v>108</v>
      </c>
      <c r="AE58" s="99"/>
      <c r="AF58" s="99"/>
      <c r="AG58" s="99"/>
      <c r="AH58" s="236"/>
      <c r="AI58" s="240"/>
      <c r="AJ58" s="58"/>
      <c r="AK58" s="58"/>
      <c r="AL58" s="58"/>
      <c r="AM58" s="58"/>
      <c r="AN58" s="58"/>
      <c r="AO58" s="58"/>
    </row>
    <row r="59" spans="1:41" s="54" customFormat="1" ht="12">
      <c r="A59" s="88" t="s">
        <v>301</v>
      </c>
      <c r="B59" s="155" t="s">
        <v>299</v>
      </c>
      <c r="C59" s="143">
        <v>6</v>
      </c>
      <c r="D59" s="141"/>
      <c r="E59" s="140"/>
      <c r="F59" s="99"/>
      <c r="G59" s="99"/>
      <c r="H59" s="97">
        <v>9</v>
      </c>
      <c r="I59" s="141"/>
      <c r="J59" s="97"/>
      <c r="K59" s="97"/>
      <c r="L59" s="97"/>
      <c r="M59" s="97"/>
      <c r="N59" s="97"/>
      <c r="O59" s="97"/>
      <c r="P59" s="97"/>
      <c r="Q59" s="97">
        <v>1</v>
      </c>
      <c r="R59" s="97">
        <v>2</v>
      </c>
      <c r="S59" s="143">
        <v>6</v>
      </c>
      <c r="T59" s="97"/>
      <c r="U59" s="99"/>
      <c r="V59" s="99"/>
      <c r="W59" s="99"/>
      <c r="X59" s="97"/>
      <c r="Y59" s="97"/>
      <c r="Z59" s="97"/>
      <c r="AA59" s="97"/>
      <c r="AB59" s="99"/>
      <c r="AC59" s="99"/>
      <c r="AD59" s="99"/>
      <c r="AE59" s="99"/>
      <c r="AF59" s="99"/>
      <c r="AG59" s="99"/>
      <c r="AH59" s="236"/>
      <c r="AI59" s="240"/>
      <c r="AJ59" s="58"/>
      <c r="AK59" s="58"/>
      <c r="AL59" s="58"/>
      <c r="AM59" s="58"/>
      <c r="AN59" s="58"/>
      <c r="AO59" s="58"/>
    </row>
    <row r="60" spans="1:41" s="59" customFormat="1" ht="28.5" customHeight="1">
      <c r="A60" s="153" t="s">
        <v>105</v>
      </c>
      <c r="B60" s="154" t="s">
        <v>249</v>
      </c>
      <c r="C60" s="140"/>
      <c r="D60" s="141"/>
      <c r="E60" s="140"/>
      <c r="F60" s="99"/>
      <c r="G60" s="99"/>
      <c r="H60" s="99">
        <f>H61+H62+H63+H64+H65</f>
        <v>533</v>
      </c>
      <c r="I60" s="99">
        <f t="shared" ref="I60:AD60" si="10">I61+I62+I63+I64</f>
        <v>56</v>
      </c>
      <c r="J60" s="99">
        <f>J61+J62+J63+J64</f>
        <v>216</v>
      </c>
      <c r="K60" s="99">
        <f>K61+K62+K63+K64</f>
        <v>178</v>
      </c>
      <c r="L60" s="99"/>
      <c r="M60" s="99">
        <f>M61+M62+M63+M64</f>
        <v>38</v>
      </c>
      <c r="N60" s="99">
        <f t="shared" si="10"/>
        <v>0</v>
      </c>
      <c r="O60" s="99">
        <f t="shared" si="10"/>
        <v>108</v>
      </c>
      <c r="P60" s="99">
        <f t="shared" si="10"/>
        <v>144</v>
      </c>
      <c r="Q60" s="99">
        <v>1</v>
      </c>
      <c r="R60" s="99">
        <v>2</v>
      </c>
      <c r="S60" s="99">
        <f>S61+S62+S63+S64+S65</f>
        <v>6</v>
      </c>
      <c r="T60" s="99"/>
      <c r="U60" s="99"/>
      <c r="V60" s="99"/>
      <c r="W60" s="99"/>
      <c r="X60" s="99"/>
      <c r="Y60" s="99"/>
      <c r="Z60" s="99"/>
      <c r="AA60" s="99">
        <v>24</v>
      </c>
      <c r="AB60" s="99">
        <f t="shared" si="10"/>
        <v>80</v>
      </c>
      <c r="AC60" s="99">
        <v>32</v>
      </c>
      <c r="AD60" s="99">
        <f t="shared" si="10"/>
        <v>388</v>
      </c>
      <c r="AE60" s="99"/>
      <c r="AF60" s="99"/>
      <c r="AG60" s="99"/>
      <c r="AH60" s="235"/>
      <c r="AI60" s="240"/>
      <c r="AJ60" s="58"/>
      <c r="AK60" s="58"/>
      <c r="AL60" s="58"/>
    </row>
    <row r="61" spans="1:41" s="54" customFormat="1" ht="24">
      <c r="A61" s="88" t="s">
        <v>106</v>
      </c>
      <c r="B61" s="155" t="s">
        <v>250</v>
      </c>
      <c r="C61" s="140"/>
      <c r="D61" s="141"/>
      <c r="E61" s="143">
        <v>6</v>
      </c>
      <c r="F61" s="99"/>
      <c r="G61" s="99">
        <v>5</v>
      </c>
      <c r="H61" s="131">
        <v>136</v>
      </c>
      <c r="I61" s="141">
        <v>28</v>
      </c>
      <c r="J61" s="131">
        <v>108</v>
      </c>
      <c r="K61" s="95">
        <f>J61-M61-N61</f>
        <v>100</v>
      </c>
      <c r="L61" s="95"/>
      <c r="M61" s="97">
        <v>8</v>
      </c>
      <c r="N61" s="97"/>
      <c r="O61" s="97"/>
      <c r="P61" s="97"/>
      <c r="Q61" s="97"/>
      <c r="R61" s="97"/>
      <c r="S61" s="97"/>
      <c r="T61" s="97"/>
      <c r="U61" s="99"/>
      <c r="V61" s="99"/>
      <c r="W61" s="99"/>
      <c r="X61" s="97"/>
      <c r="Y61" s="97"/>
      <c r="Z61" s="97"/>
      <c r="AA61" s="97">
        <v>12</v>
      </c>
      <c r="AB61" s="97">
        <v>40</v>
      </c>
      <c r="AC61" s="97">
        <v>16</v>
      </c>
      <c r="AD61" s="97">
        <v>68</v>
      </c>
      <c r="AE61" s="97"/>
      <c r="AF61" s="97"/>
      <c r="AG61" s="97"/>
      <c r="AH61" s="230"/>
      <c r="AI61" s="240"/>
      <c r="AJ61" s="58"/>
      <c r="AK61" s="58"/>
      <c r="AL61" s="58"/>
      <c r="AM61" s="58"/>
      <c r="AN61" s="58"/>
      <c r="AO61" s="58"/>
    </row>
    <row r="62" spans="1:41" s="54" customFormat="1" ht="24">
      <c r="A62" s="88" t="s">
        <v>107</v>
      </c>
      <c r="B62" s="155" t="s">
        <v>251</v>
      </c>
      <c r="C62" s="140"/>
      <c r="D62" s="141"/>
      <c r="E62" s="143">
        <v>6</v>
      </c>
      <c r="F62" s="99"/>
      <c r="G62" s="99">
        <v>5</v>
      </c>
      <c r="H62" s="131">
        <v>136</v>
      </c>
      <c r="I62" s="141">
        <v>28</v>
      </c>
      <c r="J62" s="131">
        <v>108</v>
      </c>
      <c r="K62" s="95">
        <f>J62-M62-N62</f>
        <v>78</v>
      </c>
      <c r="L62" s="95"/>
      <c r="M62" s="97">
        <v>30</v>
      </c>
      <c r="N62" s="97"/>
      <c r="O62" s="97"/>
      <c r="P62" s="97"/>
      <c r="Q62" s="97"/>
      <c r="R62" s="97"/>
      <c r="S62" s="97"/>
      <c r="T62" s="97"/>
      <c r="U62" s="99"/>
      <c r="V62" s="99"/>
      <c r="W62" s="99"/>
      <c r="X62" s="97"/>
      <c r="Y62" s="97"/>
      <c r="Z62" s="97"/>
      <c r="AA62" s="97">
        <v>12</v>
      </c>
      <c r="AB62" s="97">
        <v>40</v>
      </c>
      <c r="AC62" s="97">
        <v>16</v>
      </c>
      <c r="AD62" s="97">
        <v>68</v>
      </c>
      <c r="AE62" s="97"/>
      <c r="AF62" s="97"/>
      <c r="AG62" s="97"/>
      <c r="AH62" s="230"/>
      <c r="AI62" s="240"/>
      <c r="AJ62" s="58"/>
      <c r="AK62" s="58"/>
      <c r="AL62" s="58"/>
      <c r="AM62" s="58"/>
      <c r="AN62" s="58"/>
      <c r="AO62" s="58"/>
    </row>
    <row r="63" spans="1:41" s="54" customFormat="1" ht="12">
      <c r="A63" s="88" t="s">
        <v>108</v>
      </c>
      <c r="B63" s="155" t="s">
        <v>102</v>
      </c>
      <c r="C63" s="140"/>
      <c r="D63" s="141"/>
      <c r="E63" s="143">
        <v>6</v>
      </c>
      <c r="F63" s="99"/>
      <c r="G63" s="99"/>
      <c r="H63" s="97">
        <f>O63</f>
        <v>108</v>
      </c>
      <c r="I63" s="141"/>
      <c r="J63" s="97"/>
      <c r="K63" s="97"/>
      <c r="L63" s="97"/>
      <c r="M63" s="97"/>
      <c r="N63" s="97"/>
      <c r="O63" s="97">
        <f>X63+Z63+AB63+AD63+AF63+AH63</f>
        <v>108</v>
      </c>
      <c r="P63" s="97"/>
      <c r="Q63" s="97"/>
      <c r="R63" s="97"/>
      <c r="S63" s="97"/>
      <c r="T63" s="97"/>
      <c r="U63" s="99"/>
      <c r="V63" s="99"/>
      <c r="W63" s="99"/>
      <c r="X63" s="97"/>
      <c r="Y63" s="97"/>
      <c r="Z63" s="97"/>
      <c r="AA63" s="97"/>
      <c r="AB63" s="97"/>
      <c r="AC63" s="97"/>
      <c r="AD63" s="97">
        <v>108</v>
      </c>
      <c r="AE63" s="97"/>
      <c r="AF63" s="97"/>
      <c r="AG63" s="97"/>
      <c r="AH63" s="230"/>
      <c r="AI63" s="240"/>
      <c r="AJ63" s="58"/>
      <c r="AK63" s="58"/>
      <c r="AL63" s="58"/>
      <c r="AM63" s="58"/>
      <c r="AN63" s="58"/>
      <c r="AO63" s="58"/>
    </row>
    <row r="64" spans="1:41" s="54" customFormat="1" ht="12">
      <c r="A64" s="88" t="s">
        <v>109</v>
      </c>
      <c r="B64" s="155" t="s">
        <v>104</v>
      </c>
      <c r="C64" s="140"/>
      <c r="D64" s="141"/>
      <c r="E64" s="143" t="s">
        <v>267</v>
      </c>
      <c r="F64" s="99"/>
      <c r="G64" s="99"/>
      <c r="H64" s="97">
        <f>P64</f>
        <v>144</v>
      </c>
      <c r="I64" s="141"/>
      <c r="J64" s="97"/>
      <c r="K64" s="97"/>
      <c r="L64" s="97"/>
      <c r="M64" s="97"/>
      <c r="N64" s="97"/>
      <c r="O64" s="97"/>
      <c r="P64" s="97">
        <f>X64+Z64+AB64+AD64+AF64+AH64</f>
        <v>144</v>
      </c>
      <c r="Q64" s="97"/>
      <c r="R64" s="97"/>
      <c r="S64" s="97"/>
      <c r="T64" s="97"/>
      <c r="U64" s="99"/>
      <c r="V64" s="99"/>
      <c r="W64" s="99"/>
      <c r="X64" s="97"/>
      <c r="Y64" s="97"/>
      <c r="Z64" s="97"/>
      <c r="AA64" s="97"/>
      <c r="AB64" s="97"/>
      <c r="AC64" s="97"/>
      <c r="AD64" s="97">
        <v>144</v>
      </c>
      <c r="AE64" s="97"/>
      <c r="AF64" s="97"/>
      <c r="AG64" s="97"/>
      <c r="AH64" s="230"/>
      <c r="AI64" s="240"/>
      <c r="AJ64" s="58"/>
      <c r="AK64" s="58"/>
      <c r="AL64" s="58"/>
      <c r="AM64" s="58"/>
      <c r="AN64" s="58"/>
      <c r="AO64" s="58"/>
    </row>
    <row r="65" spans="1:41" s="54" customFormat="1" ht="12.75">
      <c r="A65" s="156" t="s">
        <v>302</v>
      </c>
      <c r="B65" s="155" t="s">
        <v>299</v>
      </c>
      <c r="C65" s="143">
        <v>6</v>
      </c>
      <c r="D65" s="141"/>
      <c r="E65" s="140"/>
      <c r="F65" s="99"/>
      <c r="G65" s="99"/>
      <c r="H65" s="97">
        <v>9</v>
      </c>
      <c r="I65" s="141"/>
      <c r="J65" s="97"/>
      <c r="K65" s="97"/>
      <c r="L65" s="97"/>
      <c r="M65" s="97"/>
      <c r="N65" s="97"/>
      <c r="O65" s="97"/>
      <c r="P65" s="97"/>
      <c r="Q65" s="97">
        <v>1</v>
      </c>
      <c r="R65" s="97">
        <v>2</v>
      </c>
      <c r="S65" s="143">
        <v>6</v>
      </c>
      <c r="T65" s="97"/>
      <c r="U65" s="99"/>
      <c r="V65" s="99"/>
      <c r="W65" s="99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230"/>
      <c r="AI65" s="240"/>
      <c r="AJ65" s="58"/>
      <c r="AK65" s="58"/>
      <c r="AL65" s="58"/>
      <c r="AM65" s="58"/>
      <c r="AN65" s="58"/>
      <c r="AO65" s="58"/>
    </row>
    <row r="66" spans="1:41" s="58" customFormat="1" ht="36" customHeight="1">
      <c r="A66" s="153" t="s">
        <v>110</v>
      </c>
      <c r="B66" s="154" t="s">
        <v>255</v>
      </c>
      <c r="C66" s="140"/>
      <c r="D66" s="141"/>
      <c r="E66" s="140"/>
      <c r="F66" s="99"/>
      <c r="G66" s="99"/>
      <c r="H66" s="99">
        <v>808</v>
      </c>
      <c r="I66" s="99">
        <v>102</v>
      </c>
      <c r="J66" s="99">
        <f>J67+J68+J71+J72+J69+J70</f>
        <v>382</v>
      </c>
      <c r="K66" s="99">
        <f>K67+K68+K71+K72+K70+K69</f>
        <v>160</v>
      </c>
      <c r="L66" s="99"/>
      <c r="M66" s="99">
        <f>M67+M68+M71+M72+M70+M69</f>
        <v>162</v>
      </c>
      <c r="N66" s="99">
        <f>N67+N68+N69+N70+N71+N72</f>
        <v>60</v>
      </c>
      <c r="O66" s="99">
        <f>O67+O68+O71+O72</f>
        <v>144</v>
      </c>
      <c r="P66" s="99">
        <f>P67+P68+P71+P72</f>
        <v>144</v>
      </c>
      <c r="Q66" s="99">
        <v>12</v>
      </c>
      <c r="R66" s="99">
        <v>6</v>
      </c>
      <c r="S66" s="99">
        <f>S67+S68+S69+S70+S71+S72+S73</f>
        <v>18</v>
      </c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>
        <v>62</v>
      </c>
      <c r="AF66" s="99">
        <f>AF67+AF68+AF71+AF72+AF70+AF69</f>
        <v>334</v>
      </c>
      <c r="AG66" s="99">
        <v>40</v>
      </c>
      <c r="AH66" s="235">
        <f>AH67+AH68+AH71+AH72+AH70+AH69</f>
        <v>336</v>
      </c>
      <c r="AI66" s="240"/>
    </row>
    <row r="67" spans="1:41" s="52" customFormat="1" ht="24">
      <c r="A67" s="88" t="s">
        <v>111</v>
      </c>
      <c r="B67" s="155" t="s">
        <v>252</v>
      </c>
      <c r="C67" s="143">
        <v>8</v>
      </c>
      <c r="D67" s="141"/>
      <c r="E67" s="143"/>
      <c r="F67" s="99">
        <v>8</v>
      </c>
      <c r="G67" s="99">
        <v>7</v>
      </c>
      <c r="H67" s="131">
        <v>196</v>
      </c>
      <c r="I67" s="141">
        <v>40</v>
      </c>
      <c r="J67" s="131">
        <v>144</v>
      </c>
      <c r="K67" s="95">
        <v>44</v>
      </c>
      <c r="L67" s="95"/>
      <c r="M67" s="97">
        <v>60</v>
      </c>
      <c r="N67" s="97">
        <v>40</v>
      </c>
      <c r="O67" s="97"/>
      <c r="P67" s="97"/>
      <c r="Q67" s="97">
        <v>4</v>
      </c>
      <c r="R67" s="97">
        <v>2</v>
      </c>
      <c r="S67" s="143">
        <v>6</v>
      </c>
      <c r="T67" s="97"/>
      <c r="U67" s="99"/>
      <c r="V67" s="99"/>
      <c r="W67" s="99"/>
      <c r="X67" s="97"/>
      <c r="Y67" s="97"/>
      <c r="Z67" s="97"/>
      <c r="AA67" s="97"/>
      <c r="AB67" s="97"/>
      <c r="AC67" s="97"/>
      <c r="AD67" s="97"/>
      <c r="AE67" s="97">
        <v>24</v>
      </c>
      <c r="AF67" s="97">
        <v>72</v>
      </c>
      <c r="AG67" s="97">
        <v>16</v>
      </c>
      <c r="AH67" s="231">
        <v>72</v>
      </c>
      <c r="AI67" s="240"/>
      <c r="AJ67" s="58"/>
      <c r="AK67" s="58"/>
      <c r="AL67" s="58"/>
      <c r="AM67" s="58"/>
      <c r="AN67" s="58"/>
      <c r="AO67" s="58"/>
    </row>
    <row r="68" spans="1:41" s="54" customFormat="1" ht="24" customHeight="1">
      <c r="A68" s="88" t="s">
        <v>112</v>
      </c>
      <c r="B68" s="155" t="s">
        <v>253</v>
      </c>
      <c r="C68" s="143"/>
      <c r="D68" s="141"/>
      <c r="E68" s="143">
        <v>8</v>
      </c>
      <c r="F68" s="99"/>
      <c r="G68" s="99">
        <v>7</v>
      </c>
      <c r="H68" s="131">
        <v>110</v>
      </c>
      <c r="I68" s="141">
        <v>22</v>
      </c>
      <c r="J68" s="131">
        <v>88</v>
      </c>
      <c r="K68" s="95">
        <v>38</v>
      </c>
      <c r="L68" s="95"/>
      <c r="M68" s="97">
        <v>50</v>
      </c>
      <c r="N68" s="97"/>
      <c r="O68" s="97"/>
      <c r="P68" s="97"/>
      <c r="Q68" s="97"/>
      <c r="R68" s="97"/>
      <c r="S68" s="97"/>
      <c r="T68" s="97"/>
      <c r="U68" s="99"/>
      <c r="V68" s="99"/>
      <c r="W68" s="99"/>
      <c r="X68" s="97"/>
      <c r="Y68" s="97"/>
      <c r="Z68" s="97"/>
      <c r="AA68" s="97"/>
      <c r="AB68" s="97"/>
      <c r="AC68" s="97"/>
      <c r="AD68" s="97"/>
      <c r="AE68" s="97">
        <v>16</v>
      </c>
      <c r="AF68" s="97">
        <v>49</v>
      </c>
      <c r="AG68" s="97">
        <v>6</v>
      </c>
      <c r="AH68" s="231">
        <v>39</v>
      </c>
      <c r="AI68" s="240"/>
      <c r="AJ68" s="58"/>
      <c r="AK68" s="58"/>
      <c r="AL68" s="58"/>
      <c r="AM68" s="58"/>
      <c r="AN68" s="58"/>
      <c r="AO68" s="58"/>
    </row>
    <row r="69" spans="1:41" s="54" customFormat="1" ht="24.75" customHeight="1">
      <c r="A69" s="88" t="s">
        <v>266</v>
      </c>
      <c r="B69" s="155" t="s">
        <v>254</v>
      </c>
      <c r="C69" s="143"/>
      <c r="D69" s="141"/>
      <c r="E69" s="143">
        <v>8</v>
      </c>
      <c r="F69" s="99"/>
      <c r="G69" s="99">
        <v>7</v>
      </c>
      <c r="H69" s="131">
        <v>101</v>
      </c>
      <c r="I69" s="141">
        <v>20</v>
      </c>
      <c r="J69" s="131">
        <v>81</v>
      </c>
      <c r="K69" s="95">
        <f t="shared" ref="K69" si="11">J69-M69</f>
        <v>51</v>
      </c>
      <c r="L69" s="95"/>
      <c r="M69" s="97">
        <v>30</v>
      </c>
      <c r="N69" s="97"/>
      <c r="O69" s="97"/>
      <c r="P69" s="97"/>
      <c r="Q69" s="97"/>
      <c r="R69" s="97"/>
      <c r="S69" s="97"/>
      <c r="T69" s="97"/>
      <c r="U69" s="99"/>
      <c r="V69" s="99"/>
      <c r="W69" s="99"/>
      <c r="X69" s="97"/>
      <c r="Y69" s="97"/>
      <c r="Z69" s="97"/>
      <c r="AA69" s="97"/>
      <c r="AB69" s="97"/>
      <c r="AC69" s="97"/>
      <c r="AD69" s="97"/>
      <c r="AE69" s="97">
        <v>16</v>
      </c>
      <c r="AF69" s="97">
        <v>49</v>
      </c>
      <c r="AG69" s="97">
        <v>4</v>
      </c>
      <c r="AH69" s="231">
        <v>32</v>
      </c>
      <c r="AI69" s="240"/>
      <c r="AJ69" s="58"/>
      <c r="AK69" s="58"/>
      <c r="AL69" s="58"/>
      <c r="AM69" s="58"/>
      <c r="AN69" s="58"/>
      <c r="AO69" s="58"/>
    </row>
    <row r="70" spans="1:41" s="54" customFormat="1" ht="24.75" customHeight="1">
      <c r="A70" s="88" t="s">
        <v>287</v>
      </c>
      <c r="B70" s="155" t="s">
        <v>288</v>
      </c>
      <c r="C70" s="143">
        <v>8</v>
      </c>
      <c r="D70" s="141"/>
      <c r="E70" s="143"/>
      <c r="F70" s="99">
        <v>8</v>
      </c>
      <c r="G70" s="99">
        <v>7</v>
      </c>
      <c r="H70" s="131">
        <v>101</v>
      </c>
      <c r="I70" s="141">
        <v>20</v>
      </c>
      <c r="J70" s="131">
        <v>69</v>
      </c>
      <c r="K70" s="95">
        <v>27</v>
      </c>
      <c r="L70" s="95"/>
      <c r="M70" s="97">
        <v>22</v>
      </c>
      <c r="N70" s="97">
        <v>20</v>
      </c>
      <c r="O70" s="97"/>
      <c r="P70" s="97"/>
      <c r="Q70" s="97">
        <v>4</v>
      </c>
      <c r="R70" s="97">
        <v>2</v>
      </c>
      <c r="S70" s="143">
        <v>6</v>
      </c>
      <c r="T70" s="97"/>
      <c r="U70" s="99"/>
      <c r="V70" s="99"/>
      <c r="W70" s="99"/>
      <c r="X70" s="97"/>
      <c r="Y70" s="97"/>
      <c r="Z70" s="97"/>
      <c r="AA70" s="97"/>
      <c r="AB70" s="97"/>
      <c r="AC70" s="97"/>
      <c r="AD70" s="97"/>
      <c r="AE70" s="97">
        <v>6</v>
      </c>
      <c r="AF70" s="97">
        <v>20</v>
      </c>
      <c r="AG70" s="97">
        <v>14</v>
      </c>
      <c r="AH70" s="231">
        <v>49</v>
      </c>
      <c r="AI70" s="240"/>
      <c r="AJ70" s="58"/>
      <c r="AK70" s="58"/>
      <c r="AL70" s="58"/>
      <c r="AM70" s="58"/>
      <c r="AN70" s="58"/>
      <c r="AO70" s="58"/>
    </row>
    <row r="71" spans="1:41" s="54" customFormat="1" ht="12">
      <c r="A71" s="88" t="s">
        <v>113</v>
      </c>
      <c r="B71" s="155" t="s">
        <v>102</v>
      </c>
      <c r="C71" s="140"/>
      <c r="D71" s="141"/>
      <c r="E71" s="143">
        <v>7</v>
      </c>
      <c r="F71" s="99"/>
      <c r="G71" s="99"/>
      <c r="H71" s="97">
        <f>O71</f>
        <v>144</v>
      </c>
      <c r="I71" s="141"/>
      <c r="J71" s="97"/>
      <c r="K71" s="97"/>
      <c r="L71" s="97"/>
      <c r="M71" s="97"/>
      <c r="N71" s="97"/>
      <c r="O71" s="97">
        <f>X71+Z71+AB71+AD71+AF71+AH71</f>
        <v>144</v>
      </c>
      <c r="P71" s="97"/>
      <c r="Q71" s="97"/>
      <c r="R71" s="97"/>
      <c r="S71" s="97"/>
      <c r="T71" s="97"/>
      <c r="U71" s="99"/>
      <c r="V71" s="99"/>
      <c r="W71" s="99"/>
      <c r="X71" s="97"/>
      <c r="Y71" s="97"/>
      <c r="Z71" s="97"/>
      <c r="AA71" s="97"/>
      <c r="AB71" s="97"/>
      <c r="AC71" s="97"/>
      <c r="AD71" s="97"/>
      <c r="AE71" s="97"/>
      <c r="AF71" s="97">
        <v>144</v>
      </c>
      <c r="AG71" s="97"/>
      <c r="AH71" s="230"/>
      <c r="AI71" s="240"/>
      <c r="AJ71" s="58"/>
      <c r="AK71" s="58"/>
      <c r="AL71" s="58"/>
      <c r="AM71" s="58"/>
      <c r="AN71" s="58"/>
      <c r="AO71" s="58"/>
    </row>
    <row r="72" spans="1:41" s="54" customFormat="1" ht="12">
      <c r="A72" s="88" t="s">
        <v>114</v>
      </c>
      <c r="B72" s="155" t="s">
        <v>104</v>
      </c>
      <c r="C72" s="140"/>
      <c r="D72" s="141"/>
      <c r="E72" s="143">
        <v>8</v>
      </c>
      <c r="F72" s="99"/>
      <c r="G72" s="99"/>
      <c r="H72" s="97">
        <f>P72</f>
        <v>144</v>
      </c>
      <c r="I72" s="141"/>
      <c r="J72" s="97"/>
      <c r="K72" s="97"/>
      <c r="L72" s="97"/>
      <c r="M72" s="97"/>
      <c r="N72" s="97"/>
      <c r="O72" s="97"/>
      <c r="P72" s="97">
        <f>X72+Z72+AB72+AD72+AF72+AH72</f>
        <v>144</v>
      </c>
      <c r="Q72" s="97"/>
      <c r="R72" s="97"/>
      <c r="S72" s="97"/>
      <c r="T72" s="97"/>
      <c r="U72" s="99"/>
      <c r="V72" s="99"/>
      <c r="W72" s="99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230">
        <v>144</v>
      </c>
      <c r="AI72" s="240"/>
      <c r="AJ72" s="58"/>
      <c r="AK72" s="58"/>
      <c r="AL72" s="58"/>
      <c r="AM72" s="58"/>
      <c r="AN72" s="58"/>
      <c r="AO72" s="58"/>
    </row>
    <row r="73" spans="1:41" s="54" customFormat="1" ht="24">
      <c r="A73" s="156" t="s">
        <v>303</v>
      </c>
      <c r="B73" s="155" t="s">
        <v>352</v>
      </c>
      <c r="C73" s="143">
        <v>8</v>
      </c>
      <c r="D73" s="141"/>
      <c r="E73" s="140"/>
      <c r="F73" s="99"/>
      <c r="G73" s="99"/>
      <c r="H73" s="97">
        <v>12</v>
      </c>
      <c r="I73" s="141"/>
      <c r="J73" s="97"/>
      <c r="K73" s="97"/>
      <c r="L73" s="97"/>
      <c r="M73" s="97"/>
      <c r="N73" s="97"/>
      <c r="O73" s="97"/>
      <c r="P73" s="97"/>
      <c r="Q73" s="97">
        <v>4</v>
      </c>
      <c r="R73" s="97">
        <v>2</v>
      </c>
      <c r="S73" s="143">
        <v>6</v>
      </c>
      <c r="T73" s="97"/>
      <c r="U73" s="99"/>
      <c r="V73" s="99"/>
      <c r="W73" s="99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230"/>
      <c r="AI73" s="240"/>
      <c r="AJ73" s="58"/>
      <c r="AK73" s="58"/>
      <c r="AL73" s="58"/>
      <c r="AM73" s="58"/>
      <c r="AN73" s="58"/>
      <c r="AO73" s="58"/>
    </row>
    <row r="74" spans="1:41" s="58" customFormat="1" ht="49.5" customHeight="1">
      <c r="A74" s="153" t="s">
        <v>115</v>
      </c>
      <c r="B74" s="241" t="s">
        <v>350</v>
      </c>
      <c r="C74" s="140"/>
      <c r="D74" s="141"/>
      <c r="E74" s="140"/>
      <c r="F74" s="99"/>
      <c r="G74" s="99"/>
      <c r="H74" s="99">
        <f>H76+H77+H78+H75</f>
        <v>346</v>
      </c>
      <c r="I74" s="99">
        <v>30</v>
      </c>
      <c r="J74" s="99">
        <f>J75</f>
        <v>124</v>
      </c>
      <c r="K74" s="99">
        <f>K75</f>
        <v>104</v>
      </c>
      <c r="L74" s="99"/>
      <c r="M74" s="99">
        <f t="shared" ref="M74:N74" si="12">M75</f>
        <v>20</v>
      </c>
      <c r="N74" s="99">
        <f t="shared" si="12"/>
        <v>0</v>
      </c>
      <c r="O74" s="99">
        <f>O76+O77</f>
        <v>180</v>
      </c>
      <c r="P74" s="99">
        <f>P76+P77</f>
        <v>0</v>
      </c>
      <c r="Q74" s="99">
        <v>4</v>
      </c>
      <c r="R74" s="99">
        <v>2</v>
      </c>
      <c r="S74" s="99">
        <f>S75+S76+S77+S78</f>
        <v>6</v>
      </c>
      <c r="T74" s="99"/>
      <c r="U74" s="99"/>
      <c r="V74" s="99"/>
      <c r="W74" s="99">
        <v>14</v>
      </c>
      <c r="X74" s="99">
        <f>X75+X76+X77</f>
        <v>50</v>
      </c>
      <c r="Y74" s="99">
        <v>16</v>
      </c>
      <c r="Z74" s="99">
        <f>Z75+Z76+Z77</f>
        <v>254</v>
      </c>
      <c r="AA74" s="99"/>
      <c r="AB74" s="99"/>
      <c r="AC74" s="99"/>
      <c r="AD74" s="99"/>
      <c r="AE74" s="99"/>
      <c r="AF74" s="99"/>
      <c r="AG74" s="99"/>
      <c r="AH74" s="235"/>
      <c r="AI74" s="240"/>
    </row>
    <row r="75" spans="1:41" s="58" customFormat="1" ht="14.25" customHeight="1">
      <c r="A75" s="88" t="s">
        <v>265</v>
      </c>
      <c r="B75" s="155" t="s">
        <v>264</v>
      </c>
      <c r="C75" s="140"/>
      <c r="D75" s="141"/>
      <c r="E75" s="140">
        <v>4</v>
      </c>
      <c r="F75" s="99"/>
      <c r="G75" s="99"/>
      <c r="H75" s="131">
        <v>154</v>
      </c>
      <c r="I75" s="99">
        <v>30</v>
      </c>
      <c r="J75" s="131">
        <v>124</v>
      </c>
      <c r="K75" s="95">
        <f t="shared" ref="K75" si="13">J75-M75</f>
        <v>104</v>
      </c>
      <c r="L75" s="95"/>
      <c r="M75" s="97">
        <v>20</v>
      </c>
      <c r="N75" s="99"/>
      <c r="O75" s="99"/>
      <c r="P75" s="99"/>
      <c r="Q75" s="99"/>
      <c r="R75" s="99"/>
      <c r="S75" s="99"/>
      <c r="T75" s="99"/>
      <c r="U75" s="99"/>
      <c r="V75" s="99"/>
      <c r="W75" s="99">
        <v>14</v>
      </c>
      <c r="X75" s="99">
        <v>50</v>
      </c>
      <c r="Y75" s="99">
        <v>16</v>
      </c>
      <c r="Z75" s="99">
        <v>74</v>
      </c>
      <c r="AA75" s="99"/>
      <c r="AB75" s="99"/>
      <c r="AC75" s="99"/>
      <c r="AD75" s="99"/>
      <c r="AE75" s="99"/>
      <c r="AF75" s="99"/>
      <c r="AG75" s="99"/>
      <c r="AH75" s="235"/>
      <c r="AI75" s="240"/>
    </row>
    <row r="76" spans="1:41" s="52" customFormat="1" ht="12" customHeight="1">
      <c r="A76" s="88" t="s">
        <v>116</v>
      </c>
      <c r="B76" s="155" t="s">
        <v>102</v>
      </c>
      <c r="C76" s="140"/>
      <c r="D76" s="141"/>
      <c r="E76" s="143">
        <v>4</v>
      </c>
      <c r="F76" s="99"/>
      <c r="G76" s="99"/>
      <c r="H76" s="97">
        <f>O76</f>
        <v>180</v>
      </c>
      <c r="I76" s="141"/>
      <c r="J76" s="97"/>
      <c r="K76" s="97"/>
      <c r="L76" s="97"/>
      <c r="M76" s="97"/>
      <c r="N76" s="97"/>
      <c r="O76" s="97">
        <f>X76+Z76+AB76+AD76+AF76+AH76</f>
        <v>180</v>
      </c>
      <c r="P76" s="97"/>
      <c r="Q76" s="97"/>
      <c r="R76" s="97"/>
      <c r="S76" s="97"/>
      <c r="T76" s="97"/>
      <c r="U76" s="99"/>
      <c r="V76" s="99"/>
      <c r="W76" s="99"/>
      <c r="X76" s="97"/>
      <c r="Y76" s="97"/>
      <c r="Z76" s="97">
        <v>180</v>
      </c>
      <c r="AA76" s="97"/>
      <c r="AB76" s="97"/>
      <c r="AC76" s="97"/>
      <c r="AD76" s="97"/>
      <c r="AE76" s="97"/>
      <c r="AF76" s="97"/>
      <c r="AG76" s="97"/>
      <c r="AH76" s="230"/>
      <c r="AI76" s="240"/>
      <c r="AJ76" s="58"/>
      <c r="AK76" s="58"/>
      <c r="AL76" s="58"/>
      <c r="AM76" s="58"/>
      <c r="AN76" s="58"/>
      <c r="AO76" s="58"/>
    </row>
    <row r="77" spans="1:41" s="52" customFormat="1" ht="12">
      <c r="A77" s="88"/>
      <c r="B77" s="155"/>
      <c r="C77" s="140"/>
      <c r="D77" s="141"/>
      <c r="E77" s="143"/>
      <c r="F77" s="99"/>
      <c r="G77" s="99"/>
      <c r="H77" s="97">
        <f>P77</f>
        <v>0</v>
      </c>
      <c r="I77" s="141"/>
      <c r="J77" s="97"/>
      <c r="K77" s="97"/>
      <c r="L77" s="97"/>
      <c r="M77" s="97"/>
      <c r="N77" s="97"/>
      <c r="O77" s="97"/>
      <c r="P77" s="97">
        <f>X77+Z77+AB77+AD77+AF77+AH77</f>
        <v>0</v>
      </c>
      <c r="Q77" s="97"/>
      <c r="R77" s="97"/>
      <c r="S77" s="97"/>
      <c r="T77" s="97"/>
      <c r="U77" s="99"/>
      <c r="V77" s="99"/>
      <c r="W77" s="99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230"/>
      <c r="AI77" s="240"/>
      <c r="AJ77" s="58"/>
      <c r="AK77" s="58"/>
      <c r="AL77" s="58"/>
      <c r="AM77" s="58"/>
      <c r="AN77" s="58"/>
      <c r="AO77" s="58"/>
    </row>
    <row r="78" spans="1:41" s="52" customFormat="1" ht="24">
      <c r="A78" s="157" t="s">
        <v>304</v>
      </c>
      <c r="B78" s="155" t="s">
        <v>351</v>
      </c>
      <c r="C78" s="143">
        <v>4</v>
      </c>
      <c r="D78" s="141"/>
      <c r="E78" s="143"/>
      <c r="F78" s="99"/>
      <c r="G78" s="99"/>
      <c r="H78" s="97">
        <v>12</v>
      </c>
      <c r="I78" s="141"/>
      <c r="J78" s="97"/>
      <c r="K78" s="97"/>
      <c r="L78" s="97"/>
      <c r="M78" s="97"/>
      <c r="N78" s="97"/>
      <c r="O78" s="97"/>
      <c r="P78" s="97"/>
      <c r="Q78" s="97">
        <v>4</v>
      </c>
      <c r="R78" s="97">
        <v>2</v>
      </c>
      <c r="S78" s="143">
        <v>6</v>
      </c>
      <c r="T78" s="97"/>
      <c r="U78" s="99"/>
      <c r="V78" s="99"/>
      <c r="W78" s="99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230"/>
      <c r="AI78" s="240"/>
      <c r="AJ78" s="58"/>
      <c r="AK78" s="58"/>
      <c r="AL78" s="58"/>
      <c r="AM78" s="58"/>
      <c r="AN78" s="58"/>
      <c r="AO78" s="58"/>
    </row>
    <row r="79" spans="1:41" s="58" customFormat="1" ht="24.6" customHeight="1">
      <c r="A79" s="152" t="s">
        <v>68</v>
      </c>
      <c r="B79" s="154" t="s">
        <v>13</v>
      </c>
      <c r="C79" s="140"/>
      <c r="D79" s="143"/>
      <c r="E79" s="143">
        <v>8</v>
      </c>
      <c r="F79" s="140"/>
      <c r="G79" s="140"/>
      <c r="H79" s="99">
        <v>144</v>
      </c>
      <c r="I79" s="99"/>
      <c r="J79" s="99">
        <v>144</v>
      </c>
      <c r="K79" s="99"/>
      <c r="L79" s="99"/>
      <c r="M79" s="99"/>
      <c r="N79" s="99"/>
      <c r="O79" s="99"/>
      <c r="P79" s="99">
        <v>144</v>
      </c>
      <c r="Q79" s="99"/>
      <c r="R79" s="99"/>
      <c r="S79" s="99"/>
      <c r="T79" s="99"/>
      <c r="U79" s="97"/>
      <c r="V79" s="97"/>
      <c r="W79" s="97"/>
      <c r="X79" s="97"/>
      <c r="Y79" s="97"/>
      <c r="Z79" s="97"/>
      <c r="AA79" s="97"/>
      <c r="AB79" s="99"/>
      <c r="AC79" s="99"/>
      <c r="AD79" s="99"/>
      <c r="AE79" s="99"/>
      <c r="AF79" s="99"/>
      <c r="AG79" s="99"/>
      <c r="AH79" s="235">
        <v>144</v>
      </c>
      <c r="AI79" s="240"/>
    </row>
    <row r="80" spans="1:41" s="58" customFormat="1" ht="12.75" thickBot="1">
      <c r="A80" s="153" t="s">
        <v>69</v>
      </c>
      <c r="B80" s="154" t="s">
        <v>14</v>
      </c>
      <c r="C80" s="140"/>
      <c r="D80" s="140"/>
      <c r="E80" s="140"/>
      <c r="F80" s="140"/>
      <c r="G80" s="140"/>
      <c r="H80" s="99">
        <v>216</v>
      </c>
      <c r="I80" s="99"/>
      <c r="J80" s="99">
        <v>216</v>
      </c>
      <c r="K80" s="97"/>
      <c r="L80" s="97"/>
      <c r="M80" s="97"/>
      <c r="N80" s="97"/>
      <c r="O80" s="97"/>
      <c r="P80" s="97"/>
      <c r="Q80" s="97"/>
      <c r="R80" s="97"/>
      <c r="S80" s="97"/>
      <c r="T80" s="97">
        <v>216</v>
      </c>
      <c r="U80" s="97"/>
      <c r="V80" s="97"/>
      <c r="W80" s="97"/>
      <c r="X80" s="97"/>
      <c r="Y80" s="97"/>
      <c r="Z80" s="97"/>
      <c r="AA80" s="97"/>
      <c r="AB80" s="99"/>
      <c r="AC80" s="99"/>
      <c r="AD80" s="99"/>
      <c r="AE80" s="99"/>
      <c r="AF80" s="99"/>
      <c r="AG80" s="99"/>
      <c r="AH80" s="235">
        <v>216</v>
      </c>
      <c r="AI80" s="240"/>
    </row>
    <row r="81" spans="1:41" s="54" customFormat="1" ht="18" customHeight="1">
      <c r="A81" s="317"/>
      <c r="B81" s="317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8"/>
      <c r="O81" s="321" t="s">
        <v>70</v>
      </c>
      <c r="P81" s="322"/>
      <c r="Q81" s="322"/>
      <c r="R81" s="322"/>
      <c r="S81" s="322"/>
      <c r="T81" s="322"/>
      <c r="U81" s="124">
        <v>11</v>
      </c>
      <c r="V81" s="124">
        <v>12</v>
      </c>
      <c r="W81" s="124"/>
      <c r="X81" s="124">
        <v>14</v>
      </c>
      <c r="Y81" s="124"/>
      <c r="Z81" s="124">
        <v>11</v>
      </c>
      <c r="AA81" s="124"/>
      <c r="AB81" s="124">
        <v>8</v>
      </c>
      <c r="AC81" s="124"/>
      <c r="AD81" s="124">
        <v>9</v>
      </c>
      <c r="AE81" s="124"/>
      <c r="AF81" s="124">
        <v>9</v>
      </c>
      <c r="AG81" s="124"/>
      <c r="AH81" s="237">
        <v>9</v>
      </c>
      <c r="AI81" s="240"/>
      <c r="AJ81" s="58"/>
      <c r="AK81" s="58"/>
      <c r="AL81" s="58"/>
      <c r="AM81" s="58"/>
      <c r="AN81" s="58"/>
      <c r="AO81" s="58"/>
    </row>
    <row r="82" spans="1:41" s="54" customFormat="1" ht="16.5" customHeight="1">
      <c r="A82" s="317"/>
      <c r="B82" s="317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8"/>
      <c r="O82" s="314" t="s">
        <v>71</v>
      </c>
      <c r="P82" s="315"/>
      <c r="Q82" s="315"/>
      <c r="R82" s="315"/>
      <c r="S82" s="315"/>
      <c r="T82" s="315"/>
      <c r="U82" s="97"/>
      <c r="V82" s="99">
        <v>72</v>
      </c>
      <c r="W82" s="99"/>
      <c r="X82" s="97">
        <v>36</v>
      </c>
      <c r="Y82" s="97"/>
      <c r="Z82" s="143">
        <v>36</v>
      </c>
      <c r="AA82" s="143"/>
      <c r="AB82" s="97">
        <v>36</v>
      </c>
      <c r="AC82" s="97"/>
      <c r="AD82" s="143">
        <v>36</v>
      </c>
      <c r="AE82" s="143"/>
      <c r="AF82" s="99"/>
      <c r="AG82" s="99"/>
      <c r="AH82" s="238">
        <v>36</v>
      </c>
      <c r="AI82" s="240"/>
      <c r="AJ82" s="58"/>
      <c r="AK82" s="58"/>
      <c r="AL82" s="58"/>
      <c r="AM82" s="58"/>
      <c r="AN82" s="58"/>
      <c r="AO82" s="58"/>
    </row>
    <row r="83" spans="1:41" s="54" customFormat="1" ht="12">
      <c r="A83" s="317"/>
      <c r="B83" s="317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8"/>
      <c r="O83" s="314" t="s">
        <v>72</v>
      </c>
      <c r="P83" s="315"/>
      <c r="Q83" s="315"/>
      <c r="R83" s="315"/>
      <c r="S83" s="315"/>
      <c r="T83" s="315"/>
      <c r="U83" s="97"/>
      <c r="V83" s="97"/>
      <c r="W83" s="97"/>
      <c r="X83" s="97"/>
      <c r="Y83" s="97"/>
      <c r="Z83" s="97">
        <f>Z57+Z63+Z71+Z76</f>
        <v>180</v>
      </c>
      <c r="AA83" s="97"/>
      <c r="AB83" s="97">
        <f>AB57+AB63+AB71+AB76</f>
        <v>108</v>
      </c>
      <c r="AC83" s="97"/>
      <c r="AD83" s="97">
        <f>AD57+AD63+AD71+AD76</f>
        <v>108</v>
      </c>
      <c r="AE83" s="97"/>
      <c r="AF83" s="97">
        <v>144</v>
      </c>
      <c r="AG83" s="97"/>
      <c r="AH83" s="231">
        <f>AH57+AH63+AH71+AH76</f>
        <v>0</v>
      </c>
      <c r="AI83" s="240"/>
      <c r="AJ83" s="58"/>
      <c r="AK83" s="58"/>
      <c r="AL83" s="58"/>
      <c r="AM83" s="58"/>
      <c r="AN83" s="58"/>
      <c r="AO83" s="58"/>
    </row>
    <row r="84" spans="1:41" s="54" customFormat="1" ht="27.75" customHeight="1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8"/>
      <c r="O84" s="311" t="s">
        <v>308</v>
      </c>
      <c r="P84" s="312"/>
      <c r="Q84" s="312"/>
      <c r="R84" s="312"/>
      <c r="S84" s="312"/>
      <c r="T84" s="313"/>
      <c r="U84" s="97"/>
      <c r="V84" s="97"/>
      <c r="W84" s="97"/>
      <c r="X84" s="97"/>
      <c r="Y84" s="97"/>
      <c r="Z84" s="97"/>
      <c r="AA84" s="97"/>
      <c r="AB84" s="97"/>
      <c r="AC84" s="97"/>
      <c r="AD84" s="97">
        <f>AD58+AD64+AD72+AD77</f>
        <v>252</v>
      </c>
      <c r="AE84" s="97"/>
      <c r="AF84" s="97"/>
      <c r="AG84" s="97"/>
      <c r="AH84" s="231">
        <f>AH58+AH64+AH72+AH77</f>
        <v>144</v>
      </c>
      <c r="AI84" s="240"/>
      <c r="AJ84" s="58"/>
      <c r="AK84" s="58"/>
      <c r="AL84" s="58"/>
      <c r="AM84" s="58"/>
      <c r="AN84" s="58"/>
      <c r="AO84" s="58"/>
    </row>
    <row r="85" spans="1:41" s="54" customFormat="1" ht="17.25" customHeight="1">
      <c r="A85" s="317"/>
      <c r="B85" s="317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8"/>
      <c r="O85" s="314" t="s">
        <v>218</v>
      </c>
      <c r="P85" s="315"/>
      <c r="Q85" s="315"/>
      <c r="R85" s="315"/>
      <c r="S85" s="315"/>
      <c r="T85" s="315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231">
        <f>AH79</f>
        <v>144</v>
      </c>
      <c r="AI85" s="240"/>
      <c r="AJ85" s="58"/>
      <c r="AK85" s="58"/>
      <c r="AL85" s="58"/>
      <c r="AM85" s="58"/>
      <c r="AN85" s="58"/>
      <c r="AO85" s="58"/>
    </row>
    <row r="86" spans="1:41" s="54" customFormat="1" ht="12">
      <c r="A86" s="317"/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8"/>
      <c r="O86" s="314" t="s">
        <v>73</v>
      </c>
      <c r="P86" s="315"/>
      <c r="Q86" s="315"/>
      <c r="R86" s="315"/>
      <c r="S86" s="315"/>
      <c r="T86" s="315"/>
      <c r="U86" s="97"/>
      <c r="V86" s="97">
        <v>3</v>
      </c>
      <c r="W86" s="97"/>
      <c r="X86" s="97">
        <v>2</v>
      </c>
      <c r="Y86" s="97"/>
      <c r="Z86" s="97">
        <v>3</v>
      </c>
      <c r="AA86" s="97"/>
      <c r="AB86" s="97">
        <v>1</v>
      </c>
      <c r="AC86" s="97"/>
      <c r="AD86" s="97">
        <v>4</v>
      </c>
      <c r="AE86" s="97"/>
      <c r="AF86" s="97"/>
      <c r="AG86" s="97"/>
      <c r="AH86" s="231">
        <v>3</v>
      </c>
      <c r="AI86" s="240"/>
      <c r="AJ86" s="58"/>
      <c r="AK86" s="58"/>
      <c r="AL86" s="58"/>
      <c r="AM86" s="58"/>
      <c r="AN86" s="58"/>
      <c r="AO86" s="58"/>
    </row>
    <row r="87" spans="1:41" s="54" customFormat="1" ht="12">
      <c r="A87" s="317"/>
      <c r="B87" s="317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8"/>
      <c r="O87" s="314" t="s">
        <v>221</v>
      </c>
      <c r="P87" s="315"/>
      <c r="Q87" s="315"/>
      <c r="R87" s="315"/>
      <c r="S87" s="315"/>
      <c r="T87" s="315"/>
      <c r="U87" s="97"/>
      <c r="V87" s="97">
        <v>8</v>
      </c>
      <c r="W87" s="97"/>
      <c r="X87" s="97">
        <v>2</v>
      </c>
      <c r="Y87" s="97"/>
      <c r="Z87" s="97">
        <v>8</v>
      </c>
      <c r="AA87" s="97"/>
      <c r="AB87" s="97">
        <v>3</v>
      </c>
      <c r="AC87" s="97"/>
      <c r="AD87" s="97">
        <v>7</v>
      </c>
      <c r="AE87" s="97"/>
      <c r="AF87" s="97">
        <v>3</v>
      </c>
      <c r="AG87" s="97"/>
      <c r="AH87" s="231">
        <v>7</v>
      </c>
      <c r="AI87" s="240"/>
      <c r="AJ87" s="58"/>
      <c r="AK87" s="58"/>
      <c r="AL87" s="58"/>
      <c r="AM87" s="58"/>
      <c r="AN87" s="58"/>
      <c r="AO87" s="58"/>
    </row>
    <row r="88" spans="1:41" s="54" customFormat="1" ht="15.75" customHeight="1">
      <c r="A88" s="317"/>
      <c r="B88" s="317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8"/>
      <c r="O88" s="314" t="s">
        <v>289</v>
      </c>
      <c r="P88" s="315"/>
      <c r="Q88" s="315"/>
      <c r="R88" s="315"/>
      <c r="S88" s="315"/>
      <c r="T88" s="315"/>
      <c r="U88" s="97"/>
      <c r="V88" s="97" t="s">
        <v>290</v>
      </c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231">
        <v>2</v>
      </c>
      <c r="AI88" s="240"/>
      <c r="AJ88" s="58"/>
      <c r="AK88" s="58"/>
      <c r="AL88" s="58"/>
      <c r="AM88" s="58"/>
      <c r="AN88" s="58"/>
      <c r="AO88" s="58"/>
    </row>
    <row r="89" spans="1:41" s="54" customFormat="1" ht="15.75" customHeight="1" thickBot="1">
      <c r="A89" s="317"/>
      <c r="B89" s="317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8"/>
      <c r="O89" s="319" t="s">
        <v>83</v>
      </c>
      <c r="P89" s="320"/>
      <c r="Q89" s="320"/>
      <c r="R89" s="320"/>
      <c r="S89" s="320"/>
      <c r="T89" s="320"/>
      <c r="U89" s="120">
        <v>8</v>
      </c>
      <c r="V89" s="120"/>
      <c r="W89" s="120"/>
      <c r="X89" s="120">
        <v>3</v>
      </c>
      <c r="Y89" s="120"/>
      <c r="Z89" s="120">
        <v>2</v>
      </c>
      <c r="AA89" s="120"/>
      <c r="AB89" s="120">
        <v>7</v>
      </c>
      <c r="AC89" s="120"/>
      <c r="AD89" s="120"/>
      <c r="AE89" s="120"/>
      <c r="AF89" s="120">
        <v>5</v>
      </c>
      <c r="AG89" s="120"/>
      <c r="AH89" s="239"/>
      <c r="AI89" s="240"/>
      <c r="AJ89" s="58"/>
      <c r="AK89" s="58"/>
      <c r="AL89" s="58"/>
      <c r="AM89" s="58"/>
      <c r="AN89" s="58"/>
      <c r="AO89" s="58"/>
    </row>
    <row r="90" spans="1:41">
      <c r="A90" s="302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84"/>
    </row>
    <row r="91" spans="1:41">
      <c r="A91" s="302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84"/>
    </row>
    <row r="92" spans="1:41">
      <c r="A92" s="302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84"/>
    </row>
    <row r="93" spans="1:41">
      <c r="A93" s="302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84"/>
    </row>
    <row r="94" spans="1:41">
      <c r="A94" s="302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84"/>
    </row>
    <row r="95" spans="1:41">
      <c r="A95" s="302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84"/>
    </row>
    <row r="96" spans="1:41">
      <c r="A96" s="302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84"/>
    </row>
    <row r="97" spans="1:31">
      <c r="A97" s="302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84"/>
    </row>
    <row r="98" spans="1:31">
      <c r="A98" s="302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84"/>
    </row>
    <row r="99" spans="1:31">
      <c r="A99" s="302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84"/>
    </row>
    <row r="100" spans="1:31">
      <c r="A100" s="302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84"/>
    </row>
    <row r="101" spans="1:31">
      <c r="A101" s="22"/>
      <c r="B101" s="61"/>
      <c r="H101" s="26"/>
      <c r="I101" s="22"/>
      <c r="J101" s="26"/>
      <c r="M101" s="26"/>
      <c r="N101" s="22"/>
      <c r="O101" s="22"/>
      <c r="P101" s="26"/>
      <c r="Q101" s="26"/>
      <c r="R101" s="26"/>
      <c r="S101" s="22"/>
      <c r="T101" s="22"/>
      <c r="U101" s="41"/>
      <c r="V101" s="41"/>
    </row>
    <row r="102" spans="1:31">
      <c r="A102" s="22"/>
      <c r="B102" s="61"/>
      <c r="H102" s="26"/>
      <c r="I102" s="22"/>
      <c r="J102" s="26"/>
      <c r="M102" s="26"/>
      <c r="N102" s="22"/>
      <c r="O102" s="22"/>
      <c r="P102" s="26"/>
      <c r="Q102" s="26"/>
      <c r="R102" s="26"/>
      <c r="S102" s="22"/>
      <c r="T102" s="22"/>
      <c r="U102" s="41"/>
      <c r="V102" s="41"/>
    </row>
    <row r="103" spans="1:31">
      <c r="A103" s="22"/>
      <c r="B103" s="61"/>
      <c r="H103" s="26"/>
      <c r="I103" s="22"/>
      <c r="J103" s="26"/>
      <c r="M103" s="26"/>
      <c r="N103" s="22"/>
      <c r="O103" s="22"/>
      <c r="P103" s="26"/>
      <c r="Q103" s="26"/>
      <c r="R103" s="26"/>
      <c r="S103" s="22"/>
      <c r="T103" s="22"/>
      <c r="U103" s="41"/>
      <c r="V103" s="41"/>
    </row>
    <row r="104" spans="1:31">
      <c r="A104" s="22"/>
      <c r="B104" s="61"/>
      <c r="H104" s="26"/>
      <c r="I104" s="22"/>
      <c r="J104" s="26"/>
      <c r="M104" s="26"/>
      <c r="N104" s="22"/>
      <c r="O104" s="22"/>
      <c r="P104" s="26"/>
      <c r="Q104" s="26"/>
      <c r="R104" s="26"/>
      <c r="S104" s="22"/>
      <c r="T104" s="22"/>
      <c r="U104" s="41"/>
      <c r="V104" s="41"/>
    </row>
    <row r="105" spans="1:31">
      <c r="A105" s="22"/>
      <c r="B105" s="61"/>
      <c r="H105" s="26"/>
      <c r="I105" s="22"/>
      <c r="J105" s="26"/>
      <c r="M105" s="26"/>
      <c r="N105" s="22"/>
      <c r="O105" s="22"/>
      <c r="P105" s="26"/>
      <c r="Q105" s="26"/>
      <c r="R105" s="26"/>
      <c r="S105" s="22"/>
      <c r="T105" s="22"/>
      <c r="U105" s="41"/>
      <c r="V105" s="41"/>
    </row>
    <row r="106" spans="1:31">
      <c r="A106" s="22"/>
      <c r="B106" s="61"/>
      <c r="H106" s="26"/>
      <c r="I106" s="22"/>
      <c r="J106" s="26"/>
      <c r="M106" s="26"/>
      <c r="N106" s="22"/>
      <c r="O106" s="22"/>
      <c r="P106" s="26"/>
      <c r="Q106" s="26"/>
      <c r="R106" s="26"/>
      <c r="S106" s="22"/>
      <c r="T106" s="22"/>
      <c r="U106" s="41"/>
      <c r="V106" s="41"/>
    </row>
    <row r="107" spans="1:31">
      <c r="A107" s="22"/>
      <c r="B107" s="61"/>
      <c r="H107" s="26"/>
      <c r="I107" s="22"/>
      <c r="J107" s="26"/>
      <c r="M107" s="26"/>
      <c r="N107" s="22"/>
      <c r="O107" s="22"/>
      <c r="P107" s="26"/>
      <c r="Q107" s="26"/>
      <c r="R107" s="26"/>
      <c r="S107" s="22"/>
      <c r="T107" s="22"/>
      <c r="U107" s="41"/>
      <c r="V107" s="41"/>
    </row>
    <row r="108" spans="1:31">
      <c r="A108" s="22"/>
      <c r="B108" s="61"/>
      <c r="H108" s="26"/>
      <c r="I108" s="22"/>
      <c r="J108" s="26"/>
      <c r="M108" s="26"/>
      <c r="N108" s="22"/>
      <c r="O108" s="22"/>
      <c r="P108" s="26"/>
      <c r="Q108" s="26"/>
      <c r="R108" s="26"/>
      <c r="S108" s="22"/>
      <c r="T108" s="22"/>
      <c r="U108" s="41"/>
      <c r="V108" s="41"/>
    </row>
    <row r="109" spans="1:31">
      <c r="A109" s="22"/>
      <c r="B109" s="61"/>
      <c r="H109" s="26"/>
      <c r="I109" s="22"/>
      <c r="J109" s="26"/>
      <c r="M109" s="26"/>
      <c r="N109" s="22"/>
      <c r="O109" s="22"/>
      <c r="P109" s="26"/>
      <c r="Q109" s="26"/>
      <c r="R109" s="26"/>
      <c r="S109" s="22"/>
      <c r="T109" s="22"/>
      <c r="U109" s="41"/>
      <c r="V109" s="41"/>
    </row>
    <row r="110" spans="1:31">
      <c r="A110" s="22"/>
      <c r="B110" s="61"/>
      <c r="H110" s="26"/>
      <c r="I110" s="22"/>
      <c r="J110" s="26"/>
      <c r="M110" s="26"/>
      <c r="N110" s="22"/>
      <c r="O110" s="22"/>
      <c r="P110" s="26"/>
      <c r="Q110" s="26"/>
      <c r="R110" s="26"/>
      <c r="S110" s="22"/>
      <c r="T110" s="22"/>
      <c r="U110" s="41"/>
      <c r="V110" s="41"/>
    </row>
    <row r="111" spans="1:31">
      <c r="A111" s="22"/>
      <c r="B111" s="61"/>
      <c r="H111" s="26"/>
      <c r="I111" s="22"/>
      <c r="J111" s="26"/>
      <c r="M111" s="26"/>
      <c r="N111" s="22"/>
      <c r="O111" s="22"/>
      <c r="P111" s="26"/>
      <c r="Q111" s="26"/>
      <c r="R111" s="26"/>
      <c r="S111" s="22"/>
      <c r="T111" s="22"/>
      <c r="U111" s="41"/>
      <c r="V111" s="41"/>
    </row>
    <row r="112" spans="1:31">
      <c r="A112" s="22"/>
      <c r="B112" s="61"/>
      <c r="H112" s="26"/>
      <c r="I112" s="22"/>
      <c r="J112" s="26"/>
      <c r="M112" s="26"/>
      <c r="N112" s="22"/>
      <c r="O112" s="22"/>
      <c r="P112" s="26"/>
      <c r="Q112" s="26"/>
      <c r="R112" s="26"/>
      <c r="S112" s="22"/>
      <c r="T112" s="22"/>
      <c r="U112" s="41"/>
      <c r="V112" s="41"/>
    </row>
    <row r="113" spans="1:22">
      <c r="A113" s="22"/>
      <c r="B113" s="61"/>
      <c r="H113" s="26"/>
      <c r="I113" s="22"/>
      <c r="J113" s="26"/>
      <c r="M113" s="26"/>
      <c r="N113" s="22"/>
      <c r="O113" s="22"/>
      <c r="P113" s="26"/>
      <c r="Q113" s="26"/>
      <c r="R113" s="26"/>
      <c r="S113" s="22"/>
      <c r="T113" s="22"/>
      <c r="U113" s="41"/>
      <c r="V113" s="41"/>
    </row>
    <row r="114" spans="1:22">
      <c r="A114" s="22"/>
      <c r="B114" s="61"/>
      <c r="H114" s="26"/>
      <c r="I114" s="22"/>
      <c r="J114" s="26"/>
      <c r="M114" s="26"/>
      <c r="N114" s="22"/>
      <c r="O114" s="22"/>
      <c r="P114" s="26"/>
      <c r="Q114" s="26"/>
      <c r="R114" s="26"/>
      <c r="S114" s="22"/>
      <c r="T114" s="22"/>
      <c r="U114" s="41"/>
      <c r="V114" s="41"/>
    </row>
    <row r="115" spans="1:22">
      <c r="A115" s="22"/>
      <c r="B115" s="61"/>
      <c r="H115" s="26"/>
      <c r="I115" s="22"/>
      <c r="J115" s="26"/>
      <c r="M115" s="26"/>
      <c r="N115" s="22"/>
      <c r="O115" s="22"/>
      <c r="P115" s="26"/>
      <c r="Q115" s="26"/>
      <c r="R115" s="26"/>
      <c r="S115" s="22"/>
      <c r="T115" s="22"/>
      <c r="U115" s="41"/>
      <c r="V115" s="41"/>
    </row>
    <row r="116" spans="1:22">
      <c r="A116" s="22"/>
      <c r="B116" s="61"/>
      <c r="H116" s="26"/>
      <c r="I116" s="22"/>
      <c r="J116" s="26"/>
      <c r="M116" s="26"/>
      <c r="N116" s="22"/>
      <c r="O116" s="22"/>
      <c r="P116" s="26"/>
      <c r="Q116" s="26"/>
      <c r="R116" s="26"/>
      <c r="S116" s="22"/>
      <c r="T116" s="22"/>
      <c r="U116" s="41"/>
      <c r="V116" s="41"/>
    </row>
    <row r="117" spans="1:22">
      <c r="A117" s="22"/>
      <c r="B117" s="61"/>
      <c r="H117" s="26"/>
      <c r="I117" s="22"/>
      <c r="J117" s="26"/>
      <c r="M117" s="26"/>
      <c r="N117" s="22"/>
      <c r="O117" s="22"/>
      <c r="P117" s="26"/>
      <c r="Q117" s="26"/>
      <c r="R117" s="26"/>
      <c r="S117" s="22"/>
      <c r="T117" s="22"/>
      <c r="U117" s="41"/>
      <c r="V117" s="41"/>
    </row>
    <row r="118" spans="1:22">
      <c r="A118" s="22"/>
      <c r="B118" s="61"/>
      <c r="H118" s="26"/>
      <c r="I118" s="22"/>
      <c r="J118" s="26"/>
      <c r="M118" s="26"/>
      <c r="N118" s="22"/>
      <c r="O118" s="22"/>
      <c r="P118" s="26"/>
      <c r="Q118" s="26"/>
      <c r="R118" s="26"/>
      <c r="S118" s="22"/>
      <c r="T118" s="22"/>
      <c r="U118" s="41"/>
      <c r="V118" s="41"/>
    </row>
    <row r="119" spans="1:22">
      <c r="A119" s="22"/>
      <c r="B119" s="61"/>
      <c r="H119" s="26"/>
      <c r="I119" s="22"/>
      <c r="J119" s="26"/>
      <c r="M119" s="26"/>
      <c r="N119" s="22"/>
      <c r="O119" s="22"/>
      <c r="P119" s="26"/>
      <c r="Q119" s="26"/>
      <c r="R119" s="26"/>
      <c r="S119" s="22"/>
      <c r="T119" s="22"/>
      <c r="U119" s="41"/>
      <c r="V119" s="41"/>
    </row>
    <row r="120" spans="1:22">
      <c r="A120" s="22"/>
      <c r="B120" s="61"/>
      <c r="H120" s="26"/>
      <c r="I120" s="22"/>
      <c r="J120" s="26"/>
      <c r="M120" s="26"/>
      <c r="N120" s="22"/>
      <c r="O120" s="22"/>
      <c r="P120" s="26"/>
      <c r="Q120" s="26"/>
      <c r="R120" s="26"/>
      <c r="S120" s="22"/>
      <c r="T120" s="22"/>
      <c r="U120" s="41"/>
      <c r="V120" s="41"/>
    </row>
    <row r="121" spans="1:22">
      <c r="A121" s="22"/>
      <c r="B121" s="61"/>
      <c r="H121" s="26"/>
      <c r="I121" s="22"/>
      <c r="J121" s="26"/>
      <c r="M121" s="26"/>
      <c r="N121" s="22"/>
      <c r="O121" s="22"/>
      <c r="P121" s="26"/>
      <c r="Q121" s="26"/>
      <c r="R121" s="26"/>
      <c r="S121" s="22"/>
      <c r="T121" s="22"/>
      <c r="U121" s="41"/>
      <c r="V121" s="41"/>
    </row>
    <row r="122" spans="1:22">
      <c r="A122" s="22"/>
      <c r="B122" s="61"/>
      <c r="H122" s="26"/>
      <c r="I122" s="22"/>
      <c r="J122" s="26"/>
      <c r="M122" s="26"/>
      <c r="N122" s="22"/>
      <c r="O122" s="22"/>
      <c r="P122" s="26"/>
      <c r="Q122" s="26"/>
      <c r="R122" s="26"/>
      <c r="S122" s="22"/>
      <c r="T122" s="22"/>
      <c r="U122" s="41"/>
      <c r="V122" s="41"/>
    </row>
    <row r="123" spans="1:22">
      <c r="A123" s="22"/>
      <c r="B123" s="61"/>
      <c r="H123" s="26"/>
      <c r="I123" s="22"/>
      <c r="J123" s="26"/>
      <c r="M123" s="26"/>
      <c r="N123" s="22"/>
      <c r="O123" s="22"/>
      <c r="P123" s="26"/>
      <c r="Q123" s="26"/>
      <c r="R123" s="26"/>
      <c r="S123" s="22"/>
      <c r="T123" s="22"/>
      <c r="U123" s="41"/>
      <c r="V123" s="41"/>
    </row>
    <row r="124" spans="1:22">
      <c r="A124" s="22"/>
      <c r="B124" s="61"/>
      <c r="H124" s="26"/>
      <c r="I124" s="22"/>
      <c r="J124" s="26"/>
      <c r="M124" s="26"/>
      <c r="N124" s="22"/>
      <c r="O124" s="22"/>
      <c r="P124" s="26"/>
      <c r="Q124" s="26"/>
      <c r="R124" s="26"/>
      <c r="S124" s="22"/>
      <c r="T124" s="22"/>
      <c r="U124" s="41"/>
      <c r="V124" s="41"/>
    </row>
    <row r="125" spans="1:22">
      <c r="A125" s="22"/>
      <c r="B125" s="61"/>
      <c r="H125" s="26"/>
      <c r="I125" s="22"/>
      <c r="J125" s="26"/>
      <c r="M125" s="26"/>
      <c r="N125" s="22"/>
      <c r="O125" s="22"/>
      <c r="P125" s="26"/>
      <c r="Q125" s="26"/>
      <c r="R125" s="26"/>
      <c r="S125" s="22"/>
      <c r="T125" s="22"/>
      <c r="U125" s="41"/>
      <c r="V125" s="41"/>
    </row>
    <row r="126" spans="1:22">
      <c r="A126" s="22"/>
      <c r="B126" s="61"/>
      <c r="H126" s="26"/>
      <c r="I126" s="22"/>
      <c r="J126" s="26"/>
      <c r="M126" s="26"/>
      <c r="N126" s="22"/>
      <c r="O126" s="22"/>
      <c r="P126" s="26"/>
      <c r="Q126" s="26"/>
      <c r="R126" s="26"/>
      <c r="S126" s="22"/>
      <c r="T126" s="22"/>
      <c r="U126" s="41"/>
      <c r="V126" s="41"/>
    </row>
    <row r="127" spans="1:22">
      <c r="A127" s="22"/>
      <c r="B127" s="61"/>
      <c r="H127" s="26"/>
      <c r="I127" s="22"/>
      <c r="J127" s="26"/>
      <c r="M127" s="26"/>
      <c r="N127" s="22"/>
      <c r="O127" s="22"/>
      <c r="P127" s="26"/>
      <c r="Q127" s="26"/>
      <c r="R127" s="26"/>
      <c r="S127" s="22"/>
      <c r="T127" s="22"/>
      <c r="U127" s="41"/>
      <c r="V127" s="41"/>
    </row>
    <row r="128" spans="1:22">
      <c r="A128" s="22"/>
      <c r="B128" s="61"/>
      <c r="H128" s="26"/>
      <c r="I128" s="22"/>
      <c r="J128" s="26"/>
      <c r="M128" s="26"/>
      <c r="N128" s="22"/>
      <c r="O128" s="22"/>
      <c r="P128" s="26"/>
      <c r="Q128" s="26"/>
      <c r="R128" s="26"/>
      <c r="S128" s="22"/>
      <c r="T128" s="22"/>
      <c r="U128" s="41"/>
      <c r="V128" s="41"/>
    </row>
    <row r="129" spans="1:22">
      <c r="A129" s="22"/>
      <c r="B129" s="61"/>
      <c r="H129" s="26"/>
      <c r="I129" s="22"/>
      <c r="J129" s="26"/>
      <c r="M129" s="26"/>
      <c r="N129" s="22"/>
      <c r="O129" s="22"/>
      <c r="P129" s="26"/>
      <c r="Q129" s="26"/>
      <c r="R129" s="26"/>
      <c r="S129" s="22"/>
      <c r="T129" s="22"/>
      <c r="U129" s="41"/>
      <c r="V129" s="41"/>
    </row>
    <row r="130" spans="1:22">
      <c r="A130" s="22"/>
      <c r="B130" s="61"/>
      <c r="H130" s="26"/>
      <c r="I130" s="22"/>
      <c r="J130" s="26"/>
      <c r="M130" s="26"/>
      <c r="N130" s="22"/>
      <c r="O130" s="22"/>
      <c r="P130" s="26"/>
      <c r="Q130" s="26"/>
      <c r="R130" s="26"/>
      <c r="S130" s="22"/>
      <c r="T130" s="22"/>
      <c r="U130" s="41"/>
      <c r="V130" s="41"/>
    </row>
    <row r="131" spans="1:22">
      <c r="A131" s="22"/>
      <c r="B131" s="61"/>
      <c r="H131" s="26"/>
      <c r="I131" s="22"/>
      <c r="J131" s="26"/>
      <c r="M131" s="26"/>
      <c r="N131" s="22"/>
      <c r="O131" s="22"/>
      <c r="P131" s="26"/>
      <c r="Q131" s="26"/>
      <c r="R131" s="26"/>
      <c r="S131" s="22"/>
      <c r="T131" s="22"/>
      <c r="U131" s="41"/>
      <c r="V131" s="41"/>
    </row>
    <row r="132" spans="1:22">
      <c r="A132" s="22"/>
      <c r="B132" s="61"/>
      <c r="H132" s="26"/>
      <c r="I132" s="22"/>
      <c r="J132" s="26"/>
      <c r="M132" s="26"/>
      <c r="N132" s="22"/>
      <c r="O132" s="22"/>
      <c r="P132" s="26"/>
      <c r="Q132" s="26"/>
      <c r="R132" s="26"/>
      <c r="S132" s="22"/>
      <c r="T132" s="22"/>
      <c r="U132" s="41"/>
      <c r="V132" s="41"/>
    </row>
    <row r="133" spans="1:22">
      <c r="A133" s="22"/>
      <c r="B133" s="61"/>
      <c r="H133" s="26"/>
      <c r="I133" s="22"/>
      <c r="J133" s="26"/>
      <c r="M133" s="26"/>
      <c r="N133" s="22"/>
      <c r="O133" s="22"/>
      <c r="P133" s="26"/>
      <c r="Q133" s="26"/>
      <c r="R133" s="26"/>
      <c r="S133" s="22"/>
      <c r="T133" s="22"/>
      <c r="U133" s="41"/>
      <c r="V133" s="41"/>
    </row>
    <row r="134" spans="1:22">
      <c r="A134" s="22"/>
      <c r="B134" s="61"/>
      <c r="H134" s="26"/>
      <c r="I134" s="22"/>
      <c r="J134" s="26"/>
      <c r="M134" s="26"/>
      <c r="N134" s="22"/>
      <c r="O134" s="22"/>
      <c r="P134" s="26"/>
      <c r="Q134" s="26"/>
      <c r="R134" s="26"/>
      <c r="S134" s="22"/>
      <c r="T134" s="22"/>
      <c r="U134" s="41"/>
      <c r="V134" s="41"/>
    </row>
    <row r="135" spans="1:22">
      <c r="A135" s="22"/>
      <c r="B135" s="61"/>
      <c r="H135" s="26"/>
      <c r="I135" s="22"/>
      <c r="J135" s="26"/>
      <c r="M135" s="26"/>
      <c r="N135" s="22"/>
      <c r="O135" s="22"/>
      <c r="P135" s="26"/>
      <c r="Q135" s="26"/>
      <c r="R135" s="26"/>
      <c r="S135" s="22"/>
      <c r="T135" s="22"/>
      <c r="U135" s="41"/>
      <c r="V135" s="41"/>
    </row>
  </sheetData>
  <mergeCells count="32">
    <mergeCell ref="A81:N89"/>
    <mergeCell ref="O87:T87"/>
    <mergeCell ref="O89:T89"/>
    <mergeCell ref="O81:T81"/>
    <mergeCell ref="O82:T82"/>
    <mergeCell ref="O83:T83"/>
    <mergeCell ref="O85:T85"/>
    <mergeCell ref="O88:T88"/>
    <mergeCell ref="A90:AD100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4:T84"/>
    <mergeCell ref="O86:T86"/>
    <mergeCell ref="J5:J6"/>
    <mergeCell ref="K5:N5"/>
    <mergeCell ref="O5:P5"/>
    <mergeCell ref="AE5:AH5"/>
    <mergeCell ref="S4:S6"/>
    <mergeCell ref="T4:T6"/>
    <mergeCell ref="Q4:Q6"/>
    <mergeCell ref="C11:C12"/>
    <mergeCell ref="R4:R6"/>
    <mergeCell ref="W5:Z5"/>
    <mergeCell ref="AA5:AD5"/>
  </mergeCells>
  <pageMargins left="0.19685039370078741" right="0.19685039370078741" top="0.19685039370078741" bottom="0" header="0.19685039370078741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E3"/>
  <sheetViews>
    <sheetView workbookViewId="0">
      <selection activeCell="A2" sqref="A2:AE3"/>
    </sheetView>
  </sheetViews>
  <sheetFormatPr defaultRowHeight="10.5"/>
  <sheetData>
    <row r="2" spans="1:31" ht="12">
      <c r="A2" s="100">
        <v>17</v>
      </c>
      <c r="B2" s="100"/>
      <c r="C2" s="100">
        <v>38</v>
      </c>
      <c r="D2" s="100" t="s">
        <v>291</v>
      </c>
      <c r="E2" s="100">
        <v>25</v>
      </c>
      <c r="F2" s="101">
        <v>5940</v>
      </c>
      <c r="G2" s="100">
        <v>564</v>
      </c>
      <c r="H2" s="102">
        <v>4172</v>
      </c>
      <c r="I2" s="102">
        <v>2364</v>
      </c>
      <c r="J2" s="100">
        <f>J4+J22+J27+J31+J48+J76</f>
        <v>0</v>
      </c>
      <c r="K2" s="100">
        <f>K4+K22+K27+K31+K48+K76</f>
        <v>0</v>
      </c>
      <c r="L2" s="100">
        <f>L53+L59+L67+L72</f>
        <v>0</v>
      </c>
      <c r="M2" s="100">
        <f>M54+M60+M68+M73+M75</f>
        <v>0</v>
      </c>
      <c r="N2" s="100">
        <v>116</v>
      </c>
      <c r="O2" s="100">
        <v>34</v>
      </c>
      <c r="P2" s="101">
        <v>102</v>
      </c>
      <c r="Q2" s="100">
        <f>Q4+Q22+Q27+Q31+Q48+Q76</f>
        <v>0</v>
      </c>
      <c r="R2" s="100">
        <v>612</v>
      </c>
      <c r="S2" s="100">
        <v>792</v>
      </c>
      <c r="T2" s="99">
        <v>128</v>
      </c>
      <c r="U2" s="99">
        <v>448</v>
      </c>
      <c r="V2" s="99">
        <v>114</v>
      </c>
      <c r="W2" s="99">
        <v>714</v>
      </c>
      <c r="X2" s="99">
        <v>88</v>
      </c>
      <c r="Y2" s="99">
        <v>488</v>
      </c>
      <c r="Z2" s="99">
        <v>86</v>
      </c>
      <c r="AA2" s="99">
        <v>778</v>
      </c>
      <c r="AB2" s="99">
        <v>100</v>
      </c>
      <c r="AC2" s="99">
        <v>512</v>
      </c>
      <c r="AD2" s="99">
        <v>48</v>
      </c>
      <c r="AE2" s="99">
        <v>420</v>
      </c>
    </row>
    <row r="3" spans="1:31" ht="12">
      <c r="A3" s="107">
        <v>17</v>
      </c>
      <c r="B3" s="107"/>
      <c r="C3" s="107">
        <v>31</v>
      </c>
      <c r="D3" s="107" t="s">
        <v>291</v>
      </c>
      <c r="E3" s="107">
        <v>25</v>
      </c>
      <c r="F3" s="108">
        <v>4392</v>
      </c>
      <c r="G3" s="108">
        <v>564</v>
      </c>
      <c r="H3" s="108">
        <v>4172</v>
      </c>
      <c r="I3" s="108">
        <v>2364</v>
      </c>
      <c r="J3" s="108">
        <f>J4+J22+J27+J31+J51+J52+J57+J58+J63+J64+J65+J71+J66</f>
        <v>0</v>
      </c>
      <c r="K3" s="108">
        <f>K4+K22+K27+K31+K51+K52+K57+K58+K63+K64+K65+K71+K66</f>
        <v>0</v>
      </c>
      <c r="L3" s="107"/>
      <c r="M3" s="107"/>
      <c r="N3" s="107"/>
      <c r="O3" s="107"/>
      <c r="P3" s="107"/>
      <c r="Q3" s="107"/>
      <c r="R3" s="108">
        <v>612</v>
      </c>
      <c r="S3" s="108">
        <v>792</v>
      </c>
      <c r="T3" s="109">
        <v>128</v>
      </c>
      <c r="U3" s="110">
        <v>448</v>
      </c>
      <c r="V3" s="110">
        <v>114</v>
      </c>
      <c r="W3" s="110">
        <v>714</v>
      </c>
      <c r="X3" s="110">
        <v>88</v>
      </c>
      <c r="Y3" s="110">
        <v>488</v>
      </c>
      <c r="Z3" s="110">
        <v>86</v>
      </c>
      <c r="AA3" s="110">
        <v>778</v>
      </c>
      <c r="AB3" s="110">
        <v>100</v>
      </c>
      <c r="AC3" s="110">
        <v>512</v>
      </c>
      <c r="AD3" s="110">
        <v>48</v>
      </c>
      <c r="AE3" s="110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2023-06-09T08:22:37Z</cp:lastPrinted>
  <dcterms:created xsi:type="dcterms:W3CDTF">2011-05-05T04:03:53Z</dcterms:created>
  <dcterms:modified xsi:type="dcterms:W3CDTF">2026-04-16T10:49:01Z</dcterms:modified>
</cp:coreProperties>
</file>