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855CD900-7A82-4AE5-AE85-7AF9EF802F23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2" r:id="rId1"/>
    <sheet name="2, 3. К график, Сводные " sheetId="4" r:id="rId2"/>
    <sheet name="УП" sheetId="1" r:id="rId3"/>
  </sheets>
  <definedNames>
    <definedName name="_xlnm.Print_Area" localSheetId="1">'2, 3. К график, Сводные '!$A$1:$BF$133</definedName>
    <definedName name="_xlnm.Print_Area" localSheetId="2">УП!$A$2:$AE$83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3" i="1" l="1"/>
  <c r="AD73" i="1"/>
  <c r="H67" i="1" l="1"/>
  <c r="S70" i="1"/>
  <c r="H43" i="1"/>
  <c r="BD132" i="4"/>
  <c r="BD129" i="4"/>
  <c r="B129" i="4"/>
  <c r="I67" i="1" l="1"/>
  <c r="I68" i="1"/>
  <c r="I69" i="1"/>
  <c r="I66" i="1"/>
  <c r="I62" i="1"/>
  <c r="I63" i="1"/>
  <c r="I64" i="1"/>
  <c r="I61" i="1"/>
  <c r="I56" i="1"/>
  <c r="I57" i="1"/>
  <c r="I58" i="1"/>
  <c r="I59" i="1"/>
  <c r="I55" i="1"/>
  <c r="I50" i="1"/>
  <c r="I51" i="1"/>
  <c r="I52" i="1"/>
  <c r="I53" i="1"/>
  <c r="I49" i="1"/>
  <c r="I44" i="1"/>
  <c r="I45" i="1"/>
  <c r="I46" i="1"/>
  <c r="I47" i="1"/>
  <c r="I43" i="1"/>
  <c r="L36" i="1"/>
  <c r="J36" i="1" s="1"/>
  <c r="J38" i="1"/>
  <c r="J39" i="1"/>
  <c r="J40" i="1"/>
  <c r="L37" i="1"/>
  <c r="J37" i="1" s="1"/>
  <c r="L38" i="1"/>
  <c r="L39" i="1"/>
  <c r="L40" i="1"/>
  <c r="J31" i="1"/>
  <c r="J32" i="1"/>
  <c r="J33" i="1"/>
  <c r="J35" i="1"/>
  <c r="J29" i="1"/>
  <c r="L24" i="1"/>
  <c r="J24" i="1"/>
  <c r="H24" i="1"/>
  <c r="I30" i="1"/>
  <c r="I31" i="1"/>
  <c r="I32" i="1"/>
  <c r="I33" i="1"/>
  <c r="I34" i="1"/>
  <c r="I35" i="1"/>
  <c r="I36" i="1"/>
  <c r="I37" i="1"/>
  <c r="I38" i="1"/>
  <c r="I39" i="1"/>
  <c r="I40" i="1"/>
  <c r="I29" i="1"/>
  <c r="I25" i="1"/>
  <c r="I26" i="1"/>
  <c r="I27" i="1"/>
  <c r="I24" i="1"/>
  <c r="L25" i="1"/>
  <c r="J25" i="1" s="1"/>
  <c r="W75" i="1" l="1"/>
  <c r="AA75" i="1"/>
  <c r="W70" i="1"/>
  <c r="AA70" i="1"/>
  <c r="W65" i="1"/>
  <c r="X65" i="1"/>
  <c r="Y65" i="1"/>
  <c r="Z65" i="1"/>
  <c r="AA65" i="1"/>
  <c r="AB65" i="1"/>
  <c r="AB41" i="1" s="1"/>
  <c r="AC65" i="1"/>
  <c r="AD65" i="1"/>
  <c r="W60" i="1"/>
  <c r="X60" i="1"/>
  <c r="Y60" i="1"/>
  <c r="Z60" i="1"/>
  <c r="AA60" i="1"/>
  <c r="AB60" i="1"/>
  <c r="AC60" i="1"/>
  <c r="AD60" i="1"/>
  <c r="W54" i="1"/>
  <c r="X54" i="1"/>
  <c r="Y54" i="1"/>
  <c r="Z54" i="1"/>
  <c r="AA54" i="1"/>
  <c r="AB54" i="1"/>
  <c r="AC54" i="1"/>
  <c r="AD54" i="1"/>
  <c r="W48" i="1"/>
  <c r="X48" i="1"/>
  <c r="Y48" i="1"/>
  <c r="Z48" i="1"/>
  <c r="AA48" i="1"/>
  <c r="AB48" i="1"/>
  <c r="AC48" i="1"/>
  <c r="AD48" i="1"/>
  <c r="W42" i="1"/>
  <c r="X42" i="1"/>
  <c r="X41" i="1" s="1"/>
  <c r="Y42" i="1"/>
  <c r="Z42" i="1"/>
  <c r="AA42" i="1"/>
  <c r="AB42" i="1"/>
  <c r="AC42" i="1"/>
  <c r="AD42" i="1"/>
  <c r="W41" i="1"/>
  <c r="AA41" i="1"/>
  <c r="W28" i="1"/>
  <c r="X28" i="1"/>
  <c r="Y28" i="1"/>
  <c r="Z28" i="1"/>
  <c r="AA28" i="1"/>
  <c r="AB28" i="1"/>
  <c r="AC28" i="1"/>
  <c r="AD28" i="1"/>
  <c r="AD75" i="1" s="1"/>
  <c r="W23" i="1"/>
  <c r="X23" i="1"/>
  <c r="Y23" i="1"/>
  <c r="Z23" i="1"/>
  <c r="AA23" i="1"/>
  <c r="AB23" i="1"/>
  <c r="AC23" i="1"/>
  <c r="AD23" i="1"/>
  <c r="W73" i="1"/>
  <c r="AA73" i="1"/>
  <c r="X70" i="1" l="1"/>
  <c r="X75" i="1"/>
  <c r="Z75" i="1"/>
  <c r="AC41" i="1"/>
  <c r="AC75" i="1"/>
  <c r="AC70" i="1"/>
  <c r="AC73" i="1" s="1"/>
  <c r="Y75" i="1"/>
  <c r="Y41" i="1"/>
  <c r="Y70" i="1" s="1"/>
  <c r="Y73" i="1" s="1"/>
  <c r="AB70" i="1"/>
  <c r="AB75" i="1"/>
  <c r="AD41" i="1"/>
  <c r="AD70" i="1" s="1"/>
  <c r="Z41" i="1"/>
  <c r="Z70" i="1" s="1"/>
  <c r="I65" i="1" l="1"/>
  <c r="M65" i="1"/>
  <c r="N65" i="1"/>
  <c r="O65" i="1"/>
  <c r="P65" i="1"/>
  <c r="Q65" i="1"/>
  <c r="R65" i="1"/>
  <c r="S65" i="1"/>
  <c r="T65" i="1"/>
  <c r="U65" i="1"/>
  <c r="V65" i="1"/>
  <c r="Z81" i="1"/>
  <c r="AD80" i="1"/>
  <c r="AB80" i="1"/>
  <c r="Z80" i="1"/>
  <c r="X80" i="1"/>
  <c r="X81" i="1"/>
  <c r="AD81" i="1"/>
  <c r="V81" i="1" l="1"/>
  <c r="AB81" i="1"/>
  <c r="V80" i="1"/>
  <c r="AD78" i="1"/>
  <c r="AB78" i="1"/>
  <c r="Z78" i="1"/>
  <c r="I28" i="1"/>
  <c r="M28" i="1"/>
  <c r="N28" i="1"/>
  <c r="O28" i="1"/>
  <c r="P28" i="1"/>
  <c r="Q28" i="1"/>
  <c r="R28" i="1"/>
  <c r="S28" i="1"/>
  <c r="T28" i="1"/>
  <c r="U28" i="1"/>
  <c r="V28" i="1"/>
  <c r="I23" i="1"/>
  <c r="M23" i="1"/>
  <c r="N23" i="1"/>
  <c r="O23" i="1"/>
  <c r="P23" i="1"/>
  <c r="Q23" i="1"/>
  <c r="R23" i="1"/>
  <c r="S23" i="1"/>
  <c r="T23" i="1"/>
  <c r="U23" i="1"/>
  <c r="V23" i="1"/>
  <c r="L69" i="1"/>
  <c r="K69" i="1" s="1"/>
  <c r="L68" i="1"/>
  <c r="J68" i="1" s="1"/>
  <c r="L67" i="1"/>
  <c r="K67" i="1" s="1"/>
  <c r="L66" i="1"/>
  <c r="L64" i="1"/>
  <c r="J64" i="1" s="1"/>
  <c r="L63" i="1"/>
  <c r="J63" i="1" s="1"/>
  <c r="L62" i="1"/>
  <c r="J62" i="1" s="1"/>
  <c r="L61" i="1"/>
  <c r="J61" i="1" s="1"/>
  <c r="L59" i="1"/>
  <c r="K59" i="1" s="1"/>
  <c r="L58" i="1"/>
  <c r="J58" i="1" s="1"/>
  <c r="H58" i="1" s="1"/>
  <c r="L57" i="1"/>
  <c r="K57" i="1" s="1"/>
  <c r="L56" i="1"/>
  <c r="J56" i="1" s="1"/>
  <c r="H56" i="1" s="1"/>
  <c r="L55" i="1"/>
  <c r="L53" i="1"/>
  <c r="J53" i="1" s="1"/>
  <c r="H53" i="1" s="1"/>
  <c r="L52" i="1"/>
  <c r="J52" i="1" s="1"/>
  <c r="H52" i="1" s="1"/>
  <c r="L51" i="1"/>
  <c r="J51" i="1" s="1"/>
  <c r="H51" i="1" s="1"/>
  <c r="L50" i="1"/>
  <c r="J50" i="1" s="1"/>
  <c r="H50" i="1" s="1"/>
  <c r="L49" i="1"/>
  <c r="K49" i="1" s="1"/>
  <c r="L47" i="1"/>
  <c r="K47" i="1" s="1"/>
  <c r="J47" i="1" s="1"/>
  <c r="L46" i="1"/>
  <c r="J46" i="1" s="1"/>
  <c r="L45" i="1"/>
  <c r="J45" i="1" s="1"/>
  <c r="L44" i="1"/>
  <c r="K44" i="1" s="1"/>
  <c r="L43" i="1"/>
  <c r="K43" i="1" s="1"/>
  <c r="K40" i="1"/>
  <c r="K39" i="1"/>
  <c r="K38" i="1"/>
  <c r="K37" i="1"/>
  <c r="H37" i="1" s="1"/>
  <c r="L35" i="1"/>
  <c r="K35" i="1"/>
  <c r="L34" i="1"/>
  <c r="J34" i="1" s="1"/>
  <c r="K34" i="1"/>
  <c r="L33" i="1"/>
  <c r="K33" i="1"/>
  <c r="L32" i="1"/>
  <c r="K32" i="1"/>
  <c r="L31" i="1"/>
  <c r="K31" i="1"/>
  <c r="L30" i="1"/>
  <c r="J30" i="1" s="1"/>
  <c r="K30" i="1"/>
  <c r="L29" i="1"/>
  <c r="K29" i="1"/>
  <c r="L21" i="1"/>
  <c r="J21" i="1" s="1"/>
  <c r="K25" i="1"/>
  <c r="H25" i="1" s="1"/>
  <c r="K26" i="1"/>
  <c r="H26" i="1" s="1"/>
  <c r="L26" i="1"/>
  <c r="J26" i="1" s="1"/>
  <c r="K27" i="1"/>
  <c r="L27" i="1"/>
  <c r="J27" i="1" s="1"/>
  <c r="K24" i="1"/>
  <c r="L9" i="1"/>
  <c r="J9" i="1" s="1"/>
  <c r="H27" i="1" l="1"/>
  <c r="H23" i="1" s="1"/>
  <c r="L54" i="1"/>
  <c r="K66" i="1"/>
  <c r="K65" i="1" s="1"/>
  <c r="L65" i="1"/>
  <c r="K51" i="1"/>
  <c r="J43" i="1"/>
  <c r="J57" i="1"/>
  <c r="H57" i="1" s="1"/>
  <c r="K53" i="1"/>
  <c r="K63" i="1"/>
  <c r="J67" i="1"/>
  <c r="J59" i="1"/>
  <c r="H59" i="1" s="1"/>
  <c r="H39" i="1"/>
  <c r="J44" i="1"/>
  <c r="H44" i="1" s="1"/>
  <c r="H42" i="1" s="1"/>
  <c r="J55" i="1"/>
  <c r="H55" i="1" s="1"/>
  <c r="K58" i="1"/>
  <c r="K56" i="1"/>
  <c r="K61" i="1"/>
  <c r="J66" i="1"/>
  <c r="J65" i="1" s="1"/>
  <c r="K68" i="1"/>
  <c r="J69" i="1"/>
  <c r="H69" i="1" s="1"/>
  <c r="K46" i="1"/>
  <c r="J49" i="1"/>
  <c r="H49" i="1" s="1"/>
  <c r="K52" i="1"/>
  <c r="K50" i="1"/>
  <c r="K55" i="1"/>
  <c r="K64" i="1"/>
  <c r="K62" i="1"/>
  <c r="K23" i="1"/>
  <c r="L23" i="1"/>
  <c r="H38" i="1"/>
  <c r="K45" i="1"/>
  <c r="H30" i="1"/>
  <c r="H28" i="1" s="1"/>
  <c r="H34" i="1"/>
  <c r="H45" i="1"/>
  <c r="H61" i="1"/>
  <c r="H68" i="1"/>
  <c r="H29" i="1"/>
  <c r="H33" i="1"/>
  <c r="H40" i="1"/>
  <c r="H46" i="1"/>
  <c r="H62" i="1"/>
  <c r="H64" i="1"/>
  <c r="H63" i="1"/>
  <c r="H47" i="1"/>
  <c r="H35" i="1"/>
  <c r="H32" i="1"/>
  <c r="H31" i="1"/>
  <c r="V77" i="1"/>
  <c r="X77" i="1"/>
  <c r="Z77" i="1"/>
  <c r="AB77" i="1"/>
  <c r="AD77" i="1"/>
  <c r="U77" i="1"/>
  <c r="H54" i="1" l="1"/>
  <c r="J23" i="1"/>
  <c r="H66" i="1"/>
  <c r="H65" i="1" s="1"/>
  <c r="H41" i="1" s="1"/>
  <c r="K48" i="1"/>
  <c r="K42" i="1"/>
  <c r="K54" i="1"/>
  <c r="K60" i="1"/>
  <c r="H60" i="1"/>
  <c r="K36" i="1"/>
  <c r="K28" i="1" s="1"/>
  <c r="K41" i="1" l="1"/>
  <c r="V8" i="1"/>
  <c r="U8" i="1"/>
  <c r="L22" i="1"/>
  <c r="J22" i="1" s="1"/>
  <c r="K22" i="1"/>
  <c r="K21" i="1"/>
  <c r="L20" i="1"/>
  <c r="J20" i="1" s="1"/>
  <c r="K20" i="1"/>
  <c r="L19" i="1"/>
  <c r="J19" i="1" s="1"/>
  <c r="K19" i="1"/>
  <c r="L18" i="1"/>
  <c r="J18" i="1" s="1"/>
  <c r="K18" i="1"/>
  <c r="L17" i="1"/>
  <c r="J17" i="1" s="1"/>
  <c r="K17" i="1"/>
  <c r="L16" i="1"/>
  <c r="J16" i="1" s="1"/>
  <c r="K16" i="1"/>
  <c r="L15" i="1"/>
  <c r="J15" i="1" s="1"/>
  <c r="K15" i="1"/>
  <c r="L14" i="1"/>
  <c r="J14" i="1" s="1"/>
  <c r="K14" i="1"/>
  <c r="L13" i="1"/>
  <c r="J13" i="1" s="1"/>
  <c r="K13" i="1"/>
  <c r="L12" i="1"/>
  <c r="J12" i="1" s="1"/>
  <c r="K12" i="1"/>
  <c r="L11" i="1"/>
  <c r="J11" i="1" s="1"/>
  <c r="K11" i="1"/>
  <c r="L10" i="1"/>
  <c r="J10" i="1" s="1"/>
  <c r="K10" i="1"/>
  <c r="K9" i="1"/>
  <c r="BA132" i="4"/>
  <c r="AO132" i="4"/>
  <c r="AM132" i="4"/>
  <c r="AH132" i="4"/>
  <c r="AF132" i="4"/>
  <c r="Z132" i="4"/>
  <c r="W132" i="4"/>
  <c r="Q132" i="4"/>
  <c r="N132" i="4"/>
  <c r="K132" i="4"/>
  <c r="H132" i="4"/>
  <c r="AQ131" i="4"/>
  <c r="AJ131" i="4"/>
  <c r="AC131" i="4"/>
  <c r="T131" i="4"/>
  <c r="E131" i="4"/>
  <c r="B131" i="4"/>
  <c r="AQ130" i="4"/>
  <c r="AQ132" i="4" s="1"/>
  <c r="AJ130" i="4"/>
  <c r="AC130" i="4"/>
  <c r="T130" i="4"/>
  <c r="E130" i="4"/>
  <c r="B130" i="4"/>
  <c r="AQ129" i="4"/>
  <c r="AJ129" i="4"/>
  <c r="AJ132" i="4" s="1"/>
  <c r="AC129" i="4"/>
  <c r="T129" i="4"/>
  <c r="T132" i="4" s="1"/>
  <c r="E129" i="4"/>
  <c r="M8" i="1"/>
  <c r="N8" i="1"/>
  <c r="O8" i="1"/>
  <c r="P8" i="1"/>
  <c r="Q8" i="1"/>
  <c r="R8" i="1"/>
  <c r="S8" i="1"/>
  <c r="T8" i="1"/>
  <c r="X8" i="1"/>
  <c r="Z8" i="1"/>
  <c r="AB8" i="1"/>
  <c r="AD8" i="1"/>
  <c r="I8" i="1"/>
  <c r="AC132" i="4" l="1"/>
  <c r="E132" i="4"/>
  <c r="BD131" i="4"/>
  <c r="BD130" i="4"/>
  <c r="K8" i="1"/>
  <c r="K70" i="1" s="1"/>
  <c r="J8" i="1"/>
  <c r="L8" i="1"/>
  <c r="B132" i="4"/>
  <c r="H8" i="1" l="1"/>
  <c r="AD79" i="1" l="1"/>
  <c r="V78" i="1"/>
  <c r="X78" i="1"/>
  <c r="U78" i="1"/>
  <c r="L42" i="1" l="1"/>
  <c r="M42" i="1"/>
  <c r="N42" i="1"/>
  <c r="L48" i="1"/>
  <c r="M48" i="1"/>
  <c r="N48" i="1"/>
  <c r="M54" i="1"/>
  <c r="N54" i="1"/>
  <c r="L60" i="1"/>
  <c r="M60" i="1"/>
  <c r="N60" i="1"/>
  <c r="I60" i="1"/>
  <c r="O60" i="1"/>
  <c r="Q60" i="1"/>
  <c r="R60" i="1"/>
  <c r="S60" i="1"/>
  <c r="T60" i="1"/>
  <c r="U60" i="1"/>
  <c r="V60" i="1"/>
  <c r="I54" i="1"/>
  <c r="O54" i="1"/>
  <c r="P54" i="1"/>
  <c r="Q54" i="1"/>
  <c r="R54" i="1"/>
  <c r="S54" i="1"/>
  <c r="T54" i="1"/>
  <c r="U54" i="1"/>
  <c r="V54" i="1"/>
  <c r="I48" i="1"/>
  <c r="J48" i="1"/>
  <c r="O48" i="1"/>
  <c r="P48" i="1"/>
  <c r="Q48" i="1"/>
  <c r="R48" i="1"/>
  <c r="S48" i="1"/>
  <c r="T48" i="1"/>
  <c r="U48" i="1"/>
  <c r="V48" i="1"/>
  <c r="N41" i="1" l="1"/>
  <c r="N70" i="1" s="1"/>
  <c r="M41" i="1"/>
  <c r="M70" i="1" s="1"/>
  <c r="L41" i="1"/>
  <c r="H48" i="1"/>
  <c r="I42" i="1"/>
  <c r="I41" i="1" s="1"/>
  <c r="I70" i="1" s="1"/>
  <c r="O42" i="1"/>
  <c r="O41" i="1" s="1"/>
  <c r="O70" i="1" s="1"/>
  <c r="P42" i="1"/>
  <c r="P41" i="1" s="1"/>
  <c r="P70" i="1" s="1"/>
  <c r="Q42" i="1"/>
  <c r="Q41" i="1" s="1"/>
  <c r="Q70" i="1" s="1"/>
  <c r="R42" i="1"/>
  <c r="R41" i="1" s="1"/>
  <c r="R70" i="1" s="1"/>
  <c r="S42" i="1"/>
  <c r="S41" i="1" s="1"/>
  <c r="T42" i="1"/>
  <c r="T41" i="1" s="1"/>
  <c r="T70" i="1" s="1"/>
  <c r="U42" i="1"/>
  <c r="U41" i="1" s="1"/>
  <c r="U70" i="1" s="1"/>
  <c r="V42" i="1"/>
  <c r="V41" i="1" s="1"/>
  <c r="V70" i="1" s="1"/>
  <c r="X73" i="1"/>
  <c r="Z73" i="1"/>
  <c r="AB73" i="1"/>
  <c r="U73" i="1" l="1"/>
  <c r="V75" i="1"/>
  <c r="U75" i="1"/>
  <c r="J60" i="1"/>
  <c r="V73" i="1"/>
  <c r="J54" i="1"/>
  <c r="J42" i="1"/>
  <c r="J41" i="1" l="1"/>
  <c r="H36" i="1"/>
  <c r="H70" i="1" s="1"/>
  <c r="L28" i="1"/>
  <c r="L70" i="1" s="1"/>
  <c r="J28" i="1" l="1"/>
  <c r="J70" i="1" s="1"/>
</calcChain>
</file>

<file path=xl/sharedStrings.xml><?xml version="1.0" encoding="utf-8"?>
<sst xmlns="http://schemas.openxmlformats.org/spreadsheetml/2006/main" count="1030" uniqueCount="350">
  <si>
    <t>Индекс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</si>
  <si>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</si>
  <si>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</si>
  <si>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</si>
  <si>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</si>
  <si>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</si>
  <si>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</si>
  <si>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</si>
  <si>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 xml:space="preserve"> (экз. сессия)</t>
  </si>
  <si>
    <t>ГИА</t>
  </si>
  <si>
    <t>Всего учебных занятий</t>
  </si>
  <si>
    <t xml:space="preserve">   в том числе</t>
  </si>
  <si>
    <t>практика</t>
  </si>
  <si>
    <t>1 курс</t>
  </si>
  <si>
    <t>2 курс</t>
  </si>
  <si>
    <t>3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</si>
  <si>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</si>
  <si>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</si>
  <si>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</si>
  <si>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</si>
  <si>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</si>
  <si>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</si>
  <si>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</si>
  <si>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</si>
  <si>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</si>
  <si>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</si>
  <si>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</si>
  <si>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</si>
  <si>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</si>
  <si>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ООД. 00</t>
  </si>
  <si>
    <t>Общеобразовательный цикл</t>
  </si>
  <si>
    <t>ООД. 01</t>
  </si>
  <si>
    <t>Русский язык</t>
  </si>
  <si>
    <t>ООД. 02</t>
  </si>
  <si>
    <t>Литература</t>
  </si>
  <si>
    <t>ООД. 03</t>
  </si>
  <si>
    <t>История</t>
  </si>
  <si>
    <t xml:space="preserve"> </t>
  </si>
  <si>
    <t>ООДу. 04</t>
  </si>
  <si>
    <t>Обществознание</t>
  </si>
  <si>
    <t>ООД. 05</t>
  </si>
  <si>
    <t>География</t>
  </si>
  <si>
    <t>ООД. 06</t>
  </si>
  <si>
    <t xml:space="preserve">Иностранный язык  </t>
  </si>
  <si>
    <t>ООДу. 07</t>
  </si>
  <si>
    <t>Математика</t>
  </si>
  <si>
    <t>ВПР</t>
  </si>
  <si>
    <t>ООДу. 08</t>
  </si>
  <si>
    <t>Информатика</t>
  </si>
  <si>
    <t>ООД. 09</t>
  </si>
  <si>
    <t>Физическая культура</t>
  </si>
  <si>
    <t>ООД. 10</t>
  </si>
  <si>
    <t>ООД. 11</t>
  </si>
  <si>
    <t>Физика</t>
  </si>
  <si>
    <t>ООД. 12</t>
  </si>
  <si>
    <t>Химия</t>
  </si>
  <si>
    <t>ООД. 13</t>
  </si>
  <si>
    <t>Биология</t>
  </si>
  <si>
    <t>ИП.01</t>
  </si>
  <si>
    <t>Индивидуальный проект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</si>
  <si>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</si>
  <si>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</si>
  <si>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</si>
  <si>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</si>
  <si>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</si>
  <si>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</si>
  <si>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</si>
  <si>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</si>
  <si>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</si>
  <si>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ОП.00</t>
  </si>
  <si>
    <t>Общепрофессиональный цикл</t>
  </si>
  <si>
    <t>Основы логистической деятельности</t>
  </si>
  <si>
    <t>ОП.02</t>
  </si>
  <si>
    <t>Информационное обеспечение логистических процессов</t>
  </si>
  <si>
    <t>ОП.03</t>
  </si>
  <si>
    <t>Документационное обеспечение управления</t>
  </si>
  <si>
    <t>ОП.04</t>
  </si>
  <si>
    <t>Моделирование логистических систем</t>
  </si>
  <si>
    <t>ОП.05</t>
  </si>
  <si>
    <t>Экономика организации</t>
  </si>
  <si>
    <t>ОП.06</t>
  </si>
  <si>
    <t>Статистика</t>
  </si>
  <si>
    <t>ОП.07</t>
  </si>
  <si>
    <t>ОП.08</t>
  </si>
  <si>
    <t>Бухгалтерский учет логистических операций</t>
  </si>
  <si>
    <t>ОП.09</t>
  </si>
  <si>
    <t>Налоги и налогообложение</t>
  </si>
  <si>
    <t>ОП.10</t>
  </si>
  <si>
    <t>Финансы, денежное обращение и кредит</t>
  </si>
  <si>
    <t>ОП.11</t>
  </si>
  <si>
    <t>Менеджмент</t>
  </si>
  <si>
    <t>ОП.13</t>
  </si>
  <si>
    <t>Правовое обеспечение профессиональной деятельности</t>
  </si>
  <si>
    <t>Социальная адаптация и основы социально-правовых знаний</t>
  </si>
  <si>
    <t>П.00</t>
  </si>
  <si>
    <t>Профессиональный цикл</t>
  </si>
  <si>
    <t>ПМ.01</t>
  </si>
  <si>
    <t>Планирование и организация логистических процессов в закупках и складировании</t>
  </si>
  <si>
    <t>МДК.01.01</t>
  </si>
  <si>
    <t>Логистика закупок</t>
  </si>
  <si>
    <t>МДК.01.02</t>
  </si>
  <si>
    <t>Складская логистика</t>
  </si>
  <si>
    <t>УП.01</t>
  </si>
  <si>
    <t>Учебная практика</t>
  </si>
  <si>
    <t>ПП.01</t>
  </si>
  <si>
    <t>Производственная практика</t>
  </si>
  <si>
    <t>Экзамен по модулю</t>
  </si>
  <si>
    <t>ПМ.02</t>
  </si>
  <si>
    <t>Планирование и организация логистических процессов в производстве и распределении</t>
  </si>
  <si>
    <t>МДК.02.01</t>
  </si>
  <si>
    <t>Производственная логистика</t>
  </si>
  <si>
    <t>МДК.02.02</t>
  </si>
  <si>
    <t>Распределительная логистика</t>
  </si>
  <si>
    <t>УП.02</t>
  </si>
  <si>
    <t>ПП.02</t>
  </si>
  <si>
    <t>ПМ.03</t>
  </si>
  <si>
    <t>Планирование и организация логистических процессов в транспортировке и сервисном обслуживании</t>
  </si>
  <si>
    <t>МДК.03.01</t>
  </si>
  <si>
    <t>Транспортная логистика</t>
  </si>
  <si>
    <t>МДК.03.02</t>
  </si>
  <si>
    <t>Логистика сервисного обслуживания</t>
  </si>
  <si>
    <t>УП.03</t>
  </si>
  <si>
    <t>ПП.03</t>
  </si>
  <si>
    <t>ПМ.04</t>
  </si>
  <si>
    <t>Планирование и оценка эффективности работы логистических систем, контроль логистических операций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</si>
  <si>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</si>
  <si>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</si>
  <si>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</si>
  <si>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</si>
  <si>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</t>
  </si>
  <si>
    <t>Выполнение работ по профессии 27772 Экспедитор по перевозке грузов</t>
  </si>
  <si>
    <t>ГИА.00</t>
  </si>
  <si>
    <t>Государственная итоговая аттестация</t>
  </si>
  <si>
    <t>ВСЕГО по учебному  плану:</t>
  </si>
  <si>
    <t>Недельная нагрузка</t>
  </si>
  <si>
    <t>Государственная итоговая аттестация - 6 недель</t>
  </si>
  <si>
    <t>1.1. Дипломный проект</t>
  </si>
  <si>
    <t>1.2. Демонстрационный экзамен</t>
  </si>
  <si>
    <t xml:space="preserve">Выполнение дипломного проекта и подготовка к ДЭ с  18 мая    по 14 июня </t>
  </si>
  <si>
    <t>(4 недели).</t>
  </si>
  <si>
    <t>дисциплин и МДК</t>
  </si>
  <si>
    <t>учебной практики</t>
  </si>
  <si>
    <t>производств.практики</t>
  </si>
  <si>
    <t>экзаменов</t>
  </si>
  <si>
    <t>дифференцированых зачетов</t>
  </si>
  <si>
    <t>Наименование циклов, предметов, дисциплин, профессиональных модулей, МДК, практик</t>
  </si>
  <si>
    <t>ИТОГО</t>
  </si>
  <si>
    <t>Всего</t>
  </si>
  <si>
    <t>Защита дипломной работы и сдача ДЭ   с 15 июня по 28 июня  (по графику)</t>
  </si>
  <si>
    <t>ОП.01</t>
  </si>
  <si>
    <t>6К</t>
  </si>
  <si>
    <t>* обозначены дисциплины (модули) Дополнительного профессионального блока</t>
  </si>
  <si>
    <t xml:space="preserve">Основы безопасности и защиты Родины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</si>
  <si>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</si>
  <si>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</si>
  <si>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</si>
  <si>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</si>
  <si>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</si>
  <si>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</si>
  <si>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</si>
  <si>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</si>
  <si>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</si>
  <si>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</si>
  <si>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</si>
  <si>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Квалификация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</si>
  <si>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</si>
  <si>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</si>
  <si>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</si>
  <si>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</si>
  <si>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</si>
  <si>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</si>
  <si>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</si>
  <si>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</si>
  <si>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____________________________________</t>
  </si>
  <si>
    <t>38.02.03</t>
  </si>
  <si>
    <t>Операционная деятельность в логистике</t>
  </si>
  <si>
    <t xml:space="preserve">по образовательной программе  в  рамках реализации федерального проекта "ПРОФЕССИОНАЛИТЕТ" </t>
  </si>
  <si>
    <t>Операционный логист</t>
  </si>
  <si>
    <t>Группа</t>
  </si>
  <si>
    <t>2025</t>
  </si>
  <si>
    <t>«_____»__________________2025  г.</t>
  </si>
  <si>
    <t> 2</t>
  </si>
  <si>
    <t> 32</t>
  </si>
  <si>
    <t xml:space="preserve">3. План учебного процесса </t>
  </si>
  <si>
    <t>1 Календарный учебный график 38.02.07 Банковское дело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</si>
  <si>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</si>
  <si>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</si>
  <si>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</si>
  <si>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</si>
  <si>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</si>
  <si>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</si>
  <si>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</si>
  <si>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</si>
  <si>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</si>
  <si>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</si>
  <si>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</si>
  <si>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</si>
  <si>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</si>
  <si>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</si>
  <si>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</si>
  <si>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</si>
  <si>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</si>
  <si>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</si>
  <si>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</si>
  <si>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</si>
  <si>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</si>
  <si>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</si>
  <si>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</si>
  <si>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</si>
  <si>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</si>
  <si>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</si>
  <si>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</si>
  <si>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</si>
  <si>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</si>
  <si>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</si>
  <si>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</si>
  <si>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</si>
  <si>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</si>
  <si>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</si>
  <si>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</si>
  <si>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</si>
  <si>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</si>
  <si>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</si>
  <si>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</si>
  <si>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</si>
  <si>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</si>
  <si>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</si>
  <si>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</si>
  <si>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</si>
  <si>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</si>
  <si>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</si>
  <si>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</si>
  <si>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</si>
  <si>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</si>
  <si>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</si>
  <si>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</si>
  <si>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</si>
  <si>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</si>
  <si>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</si>
  <si>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</si>
  <si>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</si>
  <si>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</si>
  <si>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</si>
  <si>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</si>
  <si>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</si>
  <si>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</si>
  <si>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</si>
  <si>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</si>
  <si>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</si>
  <si>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</si>
  <si>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</si>
  <si>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</si>
  <si>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</si>
  <si>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</si>
  <si>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</si>
  <si>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</si>
  <si>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</si>
  <si>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</si>
  <si>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</si>
  <si>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</si>
  <si>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</si>
  <si>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</si>
  <si>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</si>
  <si>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</si>
  <si>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</si>
  <si>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</si>
  <si>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</si>
  <si>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</si>
  <si>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</si>
  <si>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</si>
  <si>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</si>
  <si>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</si>
  <si>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</si>
  <si>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</si>
  <si>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</si>
  <si>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</si>
  <si>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</si>
  <si>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</si>
  <si>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</si>
  <si>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</si>
  <si>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</si>
  <si>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</si>
  <si>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</si>
  <si>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</si>
  <si>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</si>
  <si>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</si>
  <si>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</si>
  <si>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</si>
  <si>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</si>
  <si>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</si>
  <si>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</si>
  <si>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</si>
  <si>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</si>
  <si>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</si>
  <si>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</si>
  <si>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</si>
  <si>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</si>
  <si>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</si>
  <si>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</si>
  <si>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</si>
  <si>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</si>
  <si>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</si>
  <si>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</si>
  <si>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</si>
  <si>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</si>
  <si>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</si>
  <si>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</si>
  <si>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</si>
  <si>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</si>
  <si>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</si>
  <si>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</si>
  <si>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Каникулы</t>
  </si>
  <si>
    <t>Производственная практика (по профилю специальности)</t>
  </si>
  <si>
    <t>Производственная практика (преддипломная)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</si>
  <si>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</si>
  <si>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</si>
  <si>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</si>
  <si>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</si>
  <si>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</si>
  <si>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</si>
  <si>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</si>
  <si>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</si>
  <si>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</si>
  <si>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</si>
  <si>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</si>
  <si>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</si>
  <si>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</si>
  <si>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</si>
  <si>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1       семестр     17 недель</t>
  </si>
  <si>
    <t>3507/1, 3507/2, 507</t>
  </si>
  <si>
    <t>3,4,5</t>
  </si>
  <si>
    <t>ПМ.05</t>
  </si>
  <si>
    <t>МДК. 05.01</t>
  </si>
  <si>
    <t>УП.05</t>
  </si>
  <si>
    <t>ПП.05</t>
  </si>
  <si>
    <t>контрольных работ</t>
  </si>
  <si>
    <t xml:space="preserve">2        семестр     22/2 недели </t>
  </si>
  <si>
    <t xml:space="preserve">3       семестр     16/1 недель    </t>
  </si>
  <si>
    <t xml:space="preserve">4        семестр     19/2/2/1 недель   </t>
  </si>
  <si>
    <t xml:space="preserve">5       семестр     13/1/2/1 недель </t>
  </si>
  <si>
    <t>4К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</si>
  <si>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</si>
  <si>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</si>
  <si>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</si>
  <si>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</si>
  <si>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 xml:space="preserve">6        семестр       10/1/2/4/6 недель  </t>
  </si>
  <si>
    <t>Квалификационный экзамен по профессии 27772 Экспедитор по перевозке грузов</t>
  </si>
  <si>
    <t>Квалификационный экзамен по профессии 25337 Оператор по обработке перевозочных документов</t>
  </si>
  <si>
    <t>ПП.00</t>
  </si>
  <si>
    <t>производственной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</si>
</sst>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5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8" fillId="0" borderId="0">
      <alignment vertical="top"/>
    </xf>
    <xf numFmtId="0" fontId="8" fillId="0" borderId="0"/>
  </cellStyleXfs>
  <cellXfs count="28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/>
    </xf>
    <xf numFmtId="0" fontId="0" fillId="0" borderId="1" xfId="0" applyBorder="1"/>
    <xf numFmtId="0" fontId="4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1" applyFont="1"/>
    <xf numFmtId="0" fontId="10" fillId="0" borderId="0" xfId="1" applyFont="1"/>
    <xf numFmtId="0" fontId="11" fillId="0" borderId="0" xfId="0" applyFont="1" applyAlignment="1">
      <alignment horizontal="center"/>
    </xf>
    <xf numFmtId="0" fontId="12" fillId="0" borderId="0" xfId="1" applyFont="1"/>
    <xf numFmtId="0" fontId="13" fillId="0" borderId="0" xfId="1" applyFont="1"/>
    <xf numFmtId="0" fontId="8" fillId="0" borderId="0" xfId="1"/>
    <xf numFmtId="0" fontId="14" fillId="0" borderId="0" xfId="1" applyFont="1"/>
    <xf numFmtId="0" fontId="14" fillId="0" borderId="0" xfId="0" applyFont="1" applyAlignment="1">
      <alignment horizontal="center"/>
    </xf>
    <xf numFmtId="0" fontId="14" fillId="0" borderId="0" xfId="0" applyFont="1"/>
    <xf numFmtId="0" fontId="9" fillId="0" borderId="0" xfId="0" applyFont="1"/>
    <xf numFmtId="0" fontId="15" fillId="0" borderId="0" xfId="0" applyFont="1"/>
    <xf numFmtId="0" fontId="10" fillId="0" borderId="0" xfId="0" applyFont="1"/>
    <xf numFmtId="0" fontId="9" fillId="14" borderId="0" xfId="1" applyFont="1" applyFill="1" applyAlignment="1" applyProtection="1">
      <alignment horizontal="left" vertical="center"/>
      <protection locked="0"/>
    </xf>
    <xf numFmtId="0" fontId="11" fillId="0" borderId="0" xfId="1" applyFont="1"/>
    <xf numFmtId="0" fontId="14" fillId="14" borderId="0" xfId="1" applyFont="1" applyFill="1" applyAlignment="1" applyProtection="1">
      <alignment horizontal="left" vertical="center"/>
      <protection locked="0"/>
    </xf>
    <xf numFmtId="0" fontId="9" fillId="14" borderId="0" xfId="1" applyFont="1" applyFill="1" applyAlignment="1" applyProtection="1">
      <alignment horizontal="left" vertical="center" wrapText="1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9" fillId="14" borderId="0" xfId="1" applyFont="1" applyFill="1" applyAlignment="1" applyProtection="1">
      <alignment horizontal="center" vertical="center"/>
      <protection locked="0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8" fillId="4" borderId="0" xfId="1" applyFill="1" applyAlignment="1" applyProtection="1">
      <alignment horizontal="center" vertical="center"/>
      <protection locked="0"/>
    </xf>
    <xf numFmtId="0" fontId="8" fillId="4" borderId="0" xfId="1" applyFill="1"/>
    <xf numFmtId="0" fontId="21" fillId="4" borderId="8" xfId="1" applyFont="1" applyFill="1" applyBorder="1" applyAlignment="1" applyProtection="1">
      <alignment vertical="center"/>
      <protection locked="0"/>
    </xf>
    <xf numFmtId="0" fontId="8" fillId="4" borderId="1" xfId="1" applyFill="1" applyBorder="1" applyAlignment="1" applyProtection="1">
      <alignment horizontal="center" vertical="center"/>
      <protection locked="0"/>
    </xf>
    <xf numFmtId="0" fontId="8" fillId="4" borderId="1" xfId="1" applyFill="1" applyBorder="1" applyAlignment="1" applyProtection="1">
      <alignment horizontal="center" vertical="center" textRotation="90"/>
      <protection locked="0"/>
    </xf>
    <xf numFmtId="0" fontId="8" fillId="0" borderId="1" xfId="1" applyBorder="1" applyAlignment="1" applyProtection="1">
      <alignment horizontal="left" vertical="center" textRotation="90"/>
      <protection locked="0"/>
    </xf>
    <xf numFmtId="0" fontId="8" fillId="15" borderId="1" xfId="1" applyFill="1" applyBorder="1" applyAlignment="1" applyProtection="1">
      <alignment horizontal="center" vertical="center"/>
      <protection locked="0"/>
    </xf>
    <xf numFmtId="0" fontId="8" fillId="14" borderId="1" xfId="1" applyFill="1" applyBorder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top" wrapText="1"/>
      <protection locked="0"/>
    </xf>
    <xf numFmtId="0" fontId="27" fillId="4" borderId="1" xfId="1" applyFont="1" applyFill="1" applyBorder="1" applyAlignment="1" applyProtection="1">
      <alignment horizontal="center" vertical="center"/>
      <protection locked="0"/>
    </xf>
    <xf numFmtId="0" fontId="22" fillId="4" borderId="1" xfId="1" applyFont="1" applyFill="1" applyBorder="1" applyAlignment="1" applyProtection="1">
      <alignment horizontal="center" vertical="center"/>
      <protection locked="0"/>
    </xf>
    <xf numFmtId="0" fontId="22" fillId="4" borderId="0" xfId="1" applyFont="1" applyFill="1" applyAlignment="1" applyProtection="1">
      <alignment vertical="center"/>
      <protection locked="0"/>
    </xf>
    <xf numFmtId="0" fontId="29" fillId="4" borderId="0" xfId="1" applyFont="1" applyFill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center" vertical="center" wrapText="1"/>
      <protection locked="0"/>
    </xf>
    <xf numFmtId="0" fontId="8" fillId="15" borderId="0" xfId="1" applyFill="1" applyAlignment="1" applyProtection="1">
      <alignment horizontal="center" vertical="center" wrapText="1"/>
      <protection locked="0"/>
    </xf>
    <xf numFmtId="0" fontId="22" fillId="4" borderId="0" xfId="1" applyFont="1" applyFill="1" applyAlignment="1" applyProtection="1">
      <alignment horizontal="center" vertical="center" wrapText="1"/>
      <protection locked="0"/>
    </xf>
    <xf numFmtId="0" fontId="8" fillId="15" borderId="0" xfId="1" applyFill="1" applyAlignment="1" applyProtection="1">
      <alignment horizontal="center" vertical="center"/>
      <protection locked="0"/>
    </xf>
    <xf numFmtId="0" fontId="22" fillId="4" borderId="0" xfId="1" applyFont="1" applyFill="1" applyAlignment="1" applyProtection="1">
      <alignment horizontal="center" vertical="center"/>
      <protection locked="0"/>
    </xf>
    <xf numFmtId="0" fontId="8" fillId="15" borderId="0" xfId="1" applyFill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49" fontId="10" fillId="14" borderId="8" xfId="1" applyNumberFormat="1" applyFont="1" applyFill="1" applyBorder="1" applyAlignment="1" applyProtection="1">
      <alignment vertical="center"/>
      <protection locked="0"/>
    </xf>
    <xf numFmtId="0" fontId="14" fillId="0" borderId="8" xfId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3" fontId="10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31" fillId="10" borderId="1" xfId="0" applyFont="1" applyFill="1" applyBorder="1" applyAlignment="1">
      <alignment horizontal="center" vertical="center" wrapText="1"/>
    </xf>
    <xf numFmtId="0" fontId="32" fillId="12" borderId="1" xfId="0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wrapText="1"/>
    </xf>
    <xf numFmtId="0" fontId="31" fillId="10" borderId="16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12" borderId="1" xfId="0" applyNumberFormat="1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31" fillId="10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19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64" fontId="10" fillId="0" borderId="19" xfId="1" applyNumberFormat="1" applyFont="1" applyBorder="1" applyAlignment="1" applyProtection="1">
      <alignment horizontal="center" vertical="center"/>
      <protection locked="0"/>
    </xf>
    <xf numFmtId="164" fontId="10" fillId="0" borderId="16" xfId="1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8" fillId="4" borderId="0" xfId="1" applyFill="1" applyAlignment="1" applyProtection="1">
      <alignment horizontal="left" vertical="center"/>
      <protection locked="0"/>
    </xf>
    <xf numFmtId="0" fontId="33" fillId="0" borderId="1" xfId="0" applyFont="1" applyBorder="1" applyAlignment="1">
      <alignment horizontal="left" vertical="center" wrapText="1"/>
    </xf>
    <xf numFmtId="0" fontId="17" fillId="14" borderId="0" xfId="1" applyFont="1" applyFill="1" applyAlignment="1" applyProtection="1">
      <alignment horizontal="center" vertical="top"/>
      <protection locked="0"/>
    </xf>
    <xf numFmtId="0" fontId="17" fillId="14" borderId="9" xfId="1" applyFont="1" applyFill="1" applyBorder="1" applyAlignment="1" applyProtection="1">
      <alignment horizontal="center" vertical="top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49" fontId="16" fillId="14" borderId="8" xfId="1" applyNumberFormat="1" applyFont="1" applyFill="1" applyBorder="1" applyAlignment="1" applyProtection="1">
      <alignment horizontal="center" vertical="center"/>
      <protection locked="0"/>
    </xf>
    <xf numFmtId="0" fontId="16" fillId="14" borderId="8" xfId="1" applyFont="1" applyFill="1" applyBorder="1" applyAlignment="1" applyProtection="1">
      <alignment horizontal="left" vertical="center"/>
      <protection locked="0"/>
    </xf>
    <xf numFmtId="0" fontId="14" fillId="14" borderId="0" xfId="1" applyFont="1" applyFill="1" applyAlignment="1" applyProtection="1">
      <alignment horizontal="right" vertical="center"/>
      <protection locked="0"/>
    </xf>
    <xf numFmtId="0" fontId="10" fillId="14" borderId="8" xfId="1" applyFont="1" applyFill="1" applyBorder="1" applyAlignment="1" applyProtection="1">
      <alignment horizontal="left" vertical="center"/>
      <protection locked="0"/>
    </xf>
    <xf numFmtId="49" fontId="10" fillId="14" borderId="8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Font="1" applyAlignment="1">
      <alignment horizontal="center"/>
    </xf>
    <xf numFmtId="49" fontId="11" fillId="14" borderId="8" xfId="1" applyNumberFormat="1" applyFont="1" applyFill="1" applyBorder="1" applyAlignment="1" applyProtection="1">
      <alignment horizontal="left" vertical="center"/>
      <protection locked="0"/>
    </xf>
    <xf numFmtId="14" fontId="10" fillId="14" borderId="8" xfId="1" applyNumberFormat="1" applyFont="1" applyFill="1" applyBorder="1" applyAlignment="1" applyProtection="1">
      <alignment horizontal="left" vertical="center"/>
      <protection locked="0"/>
    </xf>
    <xf numFmtId="0" fontId="8" fillId="15" borderId="0" xfId="1" applyFill="1" applyAlignment="1" applyProtection="1">
      <alignment horizontal="center" vertical="center"/>
      <protection locked="0"/>
    </xf>
    <xf numFmtId="0" fontId="22" fillId="15" borderId="0" xfId="1" applyFont="1" applyFill="1" applyAlignment="1" applyProtection="1">
      <alignment horizontal="center" vertical="center"/>
      <protection locked="0"/>
    </xf>
    <xf numFmtId="0" fontId="28" fillId="4" borderId="0" xfId="1" applyFont="1" applyFill="1" applyAlignment="1" applyProtection="1">
      <alignment horizontal="center" vertical="center" wrapText="1"/>
      <protection locked="0"/>
    </xf>
    <xf numFmtId="0" fontId="28" fillId="4" borderId="0" xfId="1" applyFont="1" applyFill="1" applyAlignment="1" applyProtection="1">
      <alignment horizontal="center" vertical="center"/>
      <protection locked="0"/>
    </xf>
    <xf numFmtId="0" fontId="8" fillId="4" borderId="0" xfId="1" applyFill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center" vertical="center"/>
      <protection locked="0"/>
    </xf>
    <xf numFmtId="0" fontId="8" fillId="4" borderId="0" xfId="1" applyFill="1"/>
    <xf numFmtId="0" fontId="8" fillId="15" borderId="0" xfId="1" applyFill="1" applyAlignment="1" applyProtection="1">
      <alignment horizontal="center" vertical="center" wrapText="1"/>
      <protection locked="0"/>
    </xf>
    <xf numFmtId="0" fontId="29" fillId="4" borderId="0" xfId="1" applyFont="1" applyFill="1" applyAlignment="1" applyProtection="1">
      <alignment horizontal="center" vertical="center" wrapText="1"/>
      <protection locked="0"/>
    </xf>
    <xf numFmtId="0" fontId="22" fillId="15" borderId="1" xfId="1" applyFont="1" applyFill="1" applyBorder="1" applyAlignment="1">
      <alignment horizontal="center" vertical="center"/>
    </xf>
    <xf numFmtId="0" fontId="22" fillId="15" borderId="1" xfId="1" applyFont="1" applyFill="1" applyBorder="1" applyAlignment="1" applyProtection="1">
      <alignment horizontal="center" vertical="center"/>
      <protection locked="0"/>
    </xf>
    <xf numFmtId="0" fontId="8" fillId="15" borderId="1" xfId="1" applyFill="1" applyBorder="1" applyAlignment="1" applyProtection="1">
      <alignment horizontal="center" vertical="center"/>
      <protection locked="0"/>
    </xf>
    <xf numFmtId="0" fontId="28" fillId="4" borderId="1" xfId="1" applyFont="1" applyFill="1" applyBorder="1" applyAlignment="1" applyProtection="1">
      <alignment horizontal="center" vertical="center"/>
      <protection locked="0"/>
    </xf>
    <xf numFmtId="0" fontId="8" fillId="4" borderId="1" xfId="1" applyFill="1" applyBorder="1" applyAlignment="1" applyProtection="1">
      <alignment horizontal="center" vertical="center" wrapText="1"/>
      <protection locked="0"/>
    </xf>
    <xf numFmtId="0" fontId="21" fillId="4" borderId="0" xfId="1" applyFont="1" applyFill="1" applyAlignment="1" applyProtection="1">
      <alignment horizontal="left" vertical="top"/>
      <protection locked="0"/>
    </xf>
    <xf numFmtId="0" fontId="8" fillId="4" borderId="1" xfId="1" applyFill="1" applyBorder="1" applyAlignment="1" applyProtection="1">
      <alignment horizontal="center" vertical="center"/>
      <protection locked="0"/>
    </xf>
    <xf numFmtId="0" fontId="28" fillId="4" borderId="1" xfId="1" applyFont="1" applyFill="1" applyBorder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top" wrapText="1"/>
      <protection locked="0"/>
    </xf>
    <xf numFmtId="0" fontId="25" fillId="15" borderId="1" xfId="1" applyFont="1" applyFill="1" applyBorder="1" applyAlignment="1" applyProtection="1">
      <alignment horizontal="center" vertical="center"/>
      <protection locked="0"/>
    </xf>
    <xf numFmtId="0" fontId="26" fillId="4" borderId="0" xfId="1" applyFont="1" applyFill="1" applyAlignment="1" applyProtection="1">
      <alignment horizontal="left" vertical="top"/>
      <protection locked="0"/>
    </xf>
    <xf numFmtId="0" fontId="23" fillId="15" borderId="1" xfId="1" applyFont="1" applyFill="1" applyBorder="1" applyAlignment="1" applyProtection="1">
      <alignment horizontal="center" vertical="center"/>
      <protection locked="0"/>
    </xf>
    <xf numFmtId="0" fontId="24" fillId="15" borderId="1" xfId="1" applyFont="1" applyFill="1" applyBorder="1" applyAlignment="1" applyProtection="1">
      <alignment horizontal="center" vertical="center"/>
      <protection locked="0"/>
    </xf>
    <xf numFmtId="0" fontId="24" fillId="0" borderId="1" xfId="1" applyFont="1" applyBorder="1" applyAlignment="1" applyProtection="1">
      <alignment horizontal="center" vertical="center"/>
      <protection locked="0"/>
    </xf>
    <xf numFmtId="0" fontId="25" fillId="14" borderId="1" xfId="1" applyFont="1" applyFill="1" applyBorder="1" applyAlignment="1" applyProtection="1">
      <alignment horizontal="center" vertical="center"/>
      <protection locked="0"/>
    </xf>
    <xf numFmtId="0" fontId="25" fillId="15" borderId="2" xfId="1" applyFont="1" applyFill="1" applyBorder="1" applyAlignment="1" applyProtection="1">
      <alignment horizontal="center" vertical="center"/>
      <protection locked="0"/>
    </xf>
    <xf numFmtId="0" fontId="25" fillId="15" borderId="4" xfId="1" applyFont="1" applyFill="1" applyBorder="1" applyAlignment="1" applyProtection="1">
      <alignment horizontal="center" vertical="center"/>
      <protection locked="0"/>
    </xf>
    <xf numFmtId="0" fontId="25" fillId="15" borderId="3" xfId="1" applyFont="1" applyFill="1" applyBorder="1" applyAlignment="1" applyProtection="1">
      <alignment horizontal="center" vertical="center"/>
      <protection locked="0"/>
    </xf>
    <xf numFmtId="0" fontId="8" fillId="4" borderId="2" xfId="1" applyFill="1" applyBorder="1" applyAlignment="1" applyProtection="1">
      <alignment horizontal="center" vertical="center" textRotation="90"/>
      <protection locked="0"/>
    </xf>
    <xf numFmtId="0" fontId="8" fillId="4" borderId="3" xfId="1" applyFill="1" applyBorder="1" applyAlignment="1" applyProtection="1">
      <alignment horizontal="center" vertical="center" textRotation="90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9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4" fillId="17" borderId="3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8" fillId="15" borderId="2" xfId="1" applyFill="1" applyBorder="1" applyAlignment="1" applyProtection="1">
      <alignment horizontal="center" vertical="center"/>
      <protection locked="0"/>
    </xf>
    <xf numFmtId="0" fontId="8" fillId="15" borderId="3" xfId="1" applyFill="1" applyBorder="1" applyAlignment="1" applyProtection="1">
      <alignment horizontal="center" vertical="center"/>
      <protection locked="0"/>
    </xf>
    <xf numFmtId="0" fontId="34" fillId="0" borderId="0" xfId="1" applyFont="1" applyFill="1" applyBorder="1" applyAlignment="1" applyProtection="1">
      <alignment horizontal="center" vertical="center"/>
      <protection locked="0"/>
    </xf>
    <xf numFmtId="0" fontId="23" fillId="0" borderId="0" xfId="1" applyFont="1" applyFill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3 2 2" xfId="3" xr:uid="{00000000-0005-0000-0000-000001000000}"/>
    <cellStyle name="Обычный 4" xfId="1" xr:uid="{00000000-0005-0000-0000-000002000000}"/>
    <cellStyle name="Обычный 5" xfId="2" xr:uid="{00000000-0005-0000-0000-000003000000}"/>
  </cellStyles>
  <dxfs count="0"/>
  <tableStyles count="0" defaultTableStyle="TableStyleMedium2" defaultPivotStyle="PivotStyleLight16"/>
  <colors>
    <mruColors>
      <color rgb="FFCCFFFF"/>
      <color rgb="FFFFFFCC"/>
      <color rgb="FFFFCCFF"/>
      <color rgb="FFCCFFCC"/>
      <color rgb="FF9966FF"/>
      <color rgb="FF2FA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</xdr:colOff>
      <xdr:row>0</xdr:row>
      <xdr:rowOff>45720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45720"/>
          <a:ext cx="840105" cy="954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5"/>
  <sheetViews>
    <sheetView topLeftCell="A7" workbookViewId="0">
      <selection activeCell="P25" sqref="P25"/>
    </sheetView>
  </sheetViews>
  <sheetFormatPr defaultColWidth="11.42578125" defaultRowHeight="13.5" customHeight="1" x14ac:dyDescent="0.15"/>
  <cols>
    <col min="1" max="3" width="2.5703125" style="57" customWidth="1"/>
    <col min="4" max="4" width="8.140625" style="57" customWidth="1"/>
    <col min="5" max="33" width="2.5703125" style="57" customWidth="1"/>
    <col min="34" max="34" width="7" style="57" customWidth="1"/>
    <col min="35" max="47" width="2.5703125" style="57" customWidth="1"/>
    <col min="48" max="48" width="1.42578125" style="57" customWidth="1"/>
    <col min="49" max="49" width="2.28515625" style="57" customWidth="1"/>
    <col min="50" max="50" width="1.85546875" style="57" customWidth="1"/>
    <col min="51" max="51" width="2.42578125" style="57" customWidth="1"/>
    <col min="52" max="52" width="2.140625" style="57" customWidth="1"/>
    <col min="53" max="54" width="2.28515625" style="57" customWidth="1"/>
    <col min="55" max="55" width="1.85546875" style="57" customWidth="1"/>
    <col min="56" max="56" width="1.42578125" style="57" customWidth="1"/>
    <col min="57" max="57" width="2.28515625" style="57" customWidth="1"/>
    <col min="58" max="58" width="1.7109375" style="57" customWidth="1"/>
    <col min="59" max="59" width="0.85546875" style="57" customWidth="1"/>
    <col min="60" max="60" width="1.5703125" style="57" customWidth="1"/>
    <col min="61" max="61" width="1.42578125" style="57" customWidth="1"/>
    <col min="62" max="62" width="0.7109375" style="57" customWidth="1"/>
    <col min="63" max="256" width="11.42578125" style="57"/>
    <col min="257" max="259" width="2.5703125" style="57" customWidth="1"/>
    <col min="260" max="260" width="8.140625" style="57" customWidth="1"/>
    <col min="261" max="289" width="2.5703125" style="57" customWidth="1"/>
    <col min="290" max="290" width="7" style="57" customWidth="1"/>
    <col min="291" max="303" width="2.5703125" style="57" customWidth="1"/>
    <col min="304" max="304" width="1.42578125" style="57" customWidth="1"/>
    <col min="305" max="305" width="2.28515625" style="57" customWidth="1"/>
    <col min="306" max="306" width="1.85546875" style="57" customWidth="1"/>
    <col min="307" max="307" width="2.42578125" style="57" customWidth="1"/>
    <col min="308" max="308" width="2.140625" style="57" customWidth="1"/>
    <col min="309" max="310" width="2.28515625" style="57" customWidth="1"/>
    <col min="311" max="311" width="1.85546875" style="57" customWidth="1"/>
    <col min="312" max="312" width="1.42578125" style="57" customWidth="1"/>
    <col min="313" max="313" width="2.28515625" style="57" customWidth="1"/>
    <col min="314" max="314" width="1.7109375" style="57" customWidth="1"/>
    <col min="315" max="315" width="0.85546875" style="57" customWidth="1"/>
    <col min="316" max="316" width="1.5703125" style="57" customWidth="1"/>
    <col min="317" max="317" width="1.42578125" style="57" customWidth="1"/>
    <col min="318" max="318" width="0.7109375" style="57" customWidth="1"/>
    <col min="319" max="512" width="11.42578125" style="57"/>
    <col min="513" max="515" width="2.5703125" style="57" customWidth="1"/>
    <col min="516" max="516" width="8.140625" style="57" customWidth="1"/>
    <col min="517" max="545" width="2.5703125" style="57" customWidth="1"/>
    <col min="546" max="546" width="7" style="57" customWidth="1"/>
    <col min="547" max="559" width="2.5703125" style="57" customWidth="1"/>
    <col min="560" max="560" width="1.42578125" style="57" customWidth="1"/>
    <col min="561" max="561" width="2.28515625" style="57" customWidth="1"/>
    <col min="562" max="562" width="1.85546875" style="57" customWidth="1"/>
    <col min="563" max="563" width="2.42578125" style="57" customWidth="1"/>
    <col min="564" max="564" width="2.140625" style="57" customWidth="1"/>
    <col min="565" max="566" width="2.28515625" style="57" customWidth="1"/>
    <col min="567" max="567" width="1.85546875" style="57" customWidth="1"/>
    <col min="568" max="568" width="1.42578125" style="57" customWidth="1"/>
    <col min="569" max="569" width="2.28515625" style="57" customWidth="1"/>
    <col min="570" max="570" width="1.7109375" style="57" customWidth="1"/>
    <col min="571" max="571" width="0.85546875" style="57" customWidth="1"/>
    <col min="572" max="572" width="1.5703125" style="57" customWidth="1"/>
    <col min="573" max="573" width="1.42578125" style="57" customWidth="1"/>
    <col min="574" max="574" width="0.7109375" style="57" customWidth="1"/>
    <col min="575" max="768" width="11.42578125" style="57"/>
    <col min="769" max="771" width="2.5703125" style="57" customWidth="1"/>
    <col min="772" max="772" width="8.140625" style="57" customWidth="1"/>
    <col min="773" max="801" width="2.5703125" style="57" customWidth="1"/>
    <col min="802" max="802" width="7" style="57" customWidth="1"/>
    <col min="803" max="815" width="2.5703125" style="57" customWidth="1"/>
    <col min="816" max="816" width="1.42578125" style="57" customWidth="1"/>
    <col min="817" max="817" width="2.28515625" style="57" customWidth="1"/>
    <col min="818" max="818" width="1.85546875" style="57" customWidth="1"/>
    <col min="819" max="819" width="2.42578125" style="57" customWidth="1"/>
    <col min="820" max="820" width="2.140625" style="57" customWidth="1"/>
    <col min="821" max="822" width="2.28515625" style="57" customWidth="1"/>
    <col min="823" max="823" width="1.85546875" style="57" customWidth="1"/>
    <col min="824" max="824" width="1.42578125" style="57" customWidth="1"/>
    <col min="825" max="825" width="2.28515625" style="57" customWidth="1"/>
    <col min="826" max="826" width="1.7109375" style="57" customWidth="1"/>
    <col min="827" max="827" width="0.85546875" style="57" customWidth="1"/>
    <col min="828" max="828" width="1.5703125" style="57" customWidth="1"/>
    <col min="829" max="829" width="1.42578125" style="57" customWidth="1"/>
    <col min="830" max="830" width="0.7109375" style="57" customWidth="1"/>
    <col min="831" max="1024" width="11.42578125" style="57"/>
    <col min="1025" max="1027" width="2.5703125" style="57" customWidth="1"/>
    <col min="1028" max="1028" width="8.140625" style="57" customWidth="1"/>
    <col min="1029" max="1057" width="2.5703125" style="57" customWidth="1"/>
    <col min="1058" max="1058" width="7" style="57" customWidth="1"/>
    <col min="1059" max="1071" width="2.5703125" style="57" customWidth="1"/>
    <col min="1072" max="1072" width="1.42578125" style="57" customWidth="1"/>
    <col min="1073" max="1073" width="2.28515625" style="57" customWidth="1"/>
    <col min="1074" max="1074" width="1.85546875" style="57" customWidth="1"/>
    <col min="1075" max="1075" width="2.42578125" style="57" customWidth="1"/>
    <col min="1076" max="1076" width="2.140625" style="57" customWidth="1"/>
    <col min="1077" max="1078" width="2.28515625" style="57" customWidth="1"/>
    <col min="1079" max="1079" width="1.85546875" style="57" customWidth="1"/>
    <col min="1080" max="1080" width="1.42578125" style="57" customWidth="1"/>
    <col min="1081" max="1081" width="2.28515625" style="57" customWidth="1"/>
    <col min="1082" max="1082" width="1.7109375" style="57" customWidth="1"/>
    <col min="1083" max="1083" width="0.85546875" style="57" customWidth="1"/>
    <col min="1084" max="1084" width="1.5703125" style="57" customWidth="1"/>
    <col min="1085" max="1085" width="1.42578125" style="57" customWidth="1"/>
    <col min="1086" max="1086" width="0.7109375" style="57" customWidth="1"/>
    <col min="1087" max="1280" width="11.42578125" style="57"/>
    <col min="1281" max="1283" width="2.5703125" style="57" customWidth="1"/>
    <col min="1284" max="1284" width="8.140625" style="57" customWidth="1"/>
    <col min="1285" max="1313" width="2.5703125" style="57" customWidth="1"/>
    <col min="1314" max="1314" width="7" style="57" customWidth="1"/>
    <col min="1315" max="1327" width="2.5703125" style="57" customWidth="1"/>
    <col min="1328" max="1328" width="1.42578125" style="57" customWidth="1"/>
    <col min="1329" max="1329" width="2.28515625" style="57" customWidth="1"/>
    <col min="1330" max="1330" width="1.85546875" style="57" customWidth="1"/>
    <col min="1331" max="1331" width="2.42578125" style="57" customWidth="1"/>
    <col min="1332" max="1332" width="2.140625" style="57" customWidth="1"/>
    <col min="1333" max="1334" width="2.28515625" style="57" customWidth="1"/>
    <col min="1335" max="1335" width="1.85546875" style="57" customWidth="1"/>
    <col min="1336" max="1336" width="1.42578125" style="57" customWidth="1"/>
    <col min="1337" max="1337" width="2.28515625" style="57" customWidth="1"/>
    <col min="1338" max="1338" width="1.7109375" style="57" customWidth="1"/>
    <col min="1339" max="1339" width="0.85546875" style="57" customWidth="1"/>
    <col min="1340" max="1340" width="1.5703125" style="57" customWidth="1"/>
    <col min="1341" max="1341" width="1.42578125" style="57" customWidth="1"/>
    <col min="1342" max="1342" width="0.7109375" style="57" customWidth="1"/>
    <col min="1343" max="1536" width="11.42578125" style="57"/>
    <col min="1537" max="1539" width="2.5703125" style="57" customWidth="1"/>
    <col min="1540" max="1540" width="8.140625" style="57" customWidth="1"/>
    <col min="1541" max="1569" width="2.5703125" style="57" customWidth="1"/>
    <col min="1570" max="1570" width="7" style="57" customWidth="1"/>
    <col min="1571" max="1583" width="2.5703125" style="57" customWidth="1"/>
    <col min="1584" max="1584" width="1.42578125" style="57" customWidth="1"/>
    <col min="1585" max="1585" width="2.28515625" style="57" customWidth="1"/>
    <col min="1586" max="1586" width="1.85546875" style="57" customWidth="1"/>
    <col min="1587" max="1587" width="2.42578125" style="57" customWidth="1"/>
    <col min="1588" max="1588" width="2.140625" style="57" customWidth="1"/>
    <col min="1589" max="1590" width="2.28515625" style="57" customWidth="1"/>
    <col min="1591" max="1591" width="1.85546875" style="57" customWidth="1"/>
    <col min="1592" max="1592" width="1.42578125" style="57" customWidth="1"/>
    <col min="1593" max="1593" width="2.28515625" style="57" customWidth="1"/>
    <col min="1594" max="1594" width="1.7109375" style="57" customWidth="1"/>
    <col min="1595" max="1595" width="0.85546875" style="57" customWidth="1"/>
    <col min="1596" max="1596" width="1.5703125" style="57" customWidth="1"/>
    <col min="1597" max="1597" width="1.42578125" style="57" customWidth="1"/>
    <col min="1598" max="1598" width="0.7109375" style="57" customWidth="1"/>
    <col min="1599" max="1792" width="11.42578125" style="57"/>
    <col min="1793" max="1795" width="2.5703125" style="57" customWidth="1"/>
    <col min="1796" max="1796" width="8.140625" style="57" customWidth="1"/>
    <col min="1797" max="1825" width="2.5703125" style="57" customWidth="1"/>
    <col min="1826" max="1826" width="7" style="57" customWidth="1"/>
    <col min="1827" max="1839" width="2.5703125" style="57" customWidth="1"/>
    <col min="1840" max="1840" width="1.42578125" style="57" customWidth="1"/>
    <col min="1841" max="1841" width="2.28515625" style="57" customWidth="1"/>
    <col min="1842" max="1842" width="1.85546875" style="57" customWidth="1"/>
    <col min="1843" max="1843" width="2.42578125" style="57" customWidth="1"/>
    <col min="1844" max="1844" width="2.140625" style="57" customWidth="1"/>
    <col min="1845" max="1846" width="2.28515625" style="57" customWidth="1"/>
    <col min="1847" max="1847" width="1.85546875" style="57" customWidth="1"/>
    <col min="1848" max="1848" width="1.42578125" style="57" customWidth="1"/>
    <col min="1849" max="1849" width="2.28515625" style="57" customWidth="1"/>
    <col min="1850" max="1850" width="1.7109375" style="57" customWidth="1"/>
    <col min="1851" max="1851" width="0.85546875" style="57" customWidth="1"/>
    <col min="1852" max="1852" width="1.5703125" style="57" customWidth="1"/>
    <col min="1853" max="1853" width="1.42578125" style="57" customWidth="1"/>
    <col min="1854" max="1854" width="0.7109375" style="57" customWidth="1"/>
    <col min="1855" max="2048" width="11.42578125" style="57"/>
    <col min="2049" max="2051" width="2.5703125" style="57" customWidth="1"/>
    <col min="2052" max="2052" width="8.140625" style="57" customWidth="1"/>
    <col min="2053" max="2081" width="2.5703125" style="57" customWidth="1"/>
    <col min="2082" max="2082" width="7" style="57" customWidth="1"/>
    <col min="2083" max="2095" width="2.5703125" style="57" customWidth="1"/>
    <col min="2096" max="2096" width="1.42578125" style="57" customWidth="1"/>
    <col min="2097" max="2097" width="2.28515625" style="57" customWidth="1"/>
    <col min="2098" max="2098" width="1.85546875" style="57" customWidth="1"/>
    <col min="2099" max="2099" width="2.42578125" style="57" customWidth="1"/>
    <col min="2100" max="2100" width="2.140625" style="57" customWidth="1"/>
    <col min="2101" max="2102" width="2.28515625" style="57" customWidth="1"/>
    <col min="2103" max="2103" width="1.85546875" style="57" customWidth="1"/>
    <col min="2104" max="2104" width="1.42578125" style="57" customWidth="1"/>
    <col min="2105" max="2105" width="2.28515625" style="57" customWidth="1"/>
    <col min="2106" max="2106" width="1.7109375" style="57" customWidth="1"/>
    <col min="2107" max="2107" width="0.85546875" style="57" customWidth="1"/>
    <col min="2108" max="2108" width="1.5703125" style="57" customWidth="1"/>
    <col min="2109" max="2109" width="1.42578125" style="57" customWidth="1"/>
    <col min="2110" max="2110" width="0.7109375" style="57" customWidth="1"/>
    <col min="2111" max="2304" width="11.42578125" style="57"/>
    <col min="2305" max="2307" width="2.5703125" style="57" customWidth="1"/>
    <col min="2308" max="2308" width="8.140625" style="57" customWidth="1"/>
    <col min="2309" max="2337" width="2.5703125" style="57" customWidth="1"/>
    <col min="2338" max="2338" width="7" style="57" customWidth="1"/>
    <col min="2339" max="2351" width="2.5703125" style="57" customWidth="1"/>
    <col min="2352" max="2352" width="1.42578125" style="57" customWidth="1"/>
    <col min="2353" max="2353" width="2.28515625" style="57" customWidth="1"/>
    <col min="2354" max="2354" width="1.85546875" style="57" customWidth="1"/>
    <col min="2355" max="2355" width="2.42578125" style="57" customWidth="1"/>
    <col min="2356" max="2356" width="2.140625" style="57" customWidth="1"/>
    <col min="2357" max="2358" width="2.28515625" style="57" customWidth="1"/>
    <col min="2359" max="2359" width="1.85546875" style="57" customWidth="1"/>
    <col min="2360" max="2360" width="1.42578125" style="57" customWidth="1"/>
    <col min="2361" max="2361" width="2.28515625" style="57" customWidth="1"/>
    <col min="2362" max="2362" width="1.7109375" style="57" customWidth="1"/>
    <col min="2363" max="2363" width="0.85546875" style="57" customWidth="1"/>
    <col min="2364" max="2364" width="1.5703125" style="57" customWidth="1"/>
    <col min="2365" max="2365" width="1.42578125" style="57" customWidth="1"/>
    <col min="2366" max="2366" width="0.7109375" style="57" customWidth="1"/>
    <col min="2367" max="2560" width="11.42578125" style="57"/>
    <col min="2561" max="2563" width="2.5703125" style="57" customWidth="1"/>
    <col min="2564" max="2564" width="8.140625" style="57" customWidth="1"/>
    <col min="2565" max="2593" width="2.5703125" style="57" customWidth="1"/>
    <col min="2594" max="2594" width="7" style="57" customWidth="1"/>
    <col min="2595" max="2607" width="2.5703125" style="57" customWidth="1"/>
    <col min="2608" max="2608" width="1.42578125" style="57" customWidth="1"/>
    <col min="2609" max="2609" width="2.28515625" style="57" customWidth="1"/>
    <col min="2610" max="2610" width="1.85546875" style="57" customWidth="1"/>
    <col min="2611" max="2611" width="2.42578125" style="57" customWidth="1"/>
    <col min="2612" max="2612" width="2.140625" style="57" customWidth="1"/>
    <col min="2613" max="2614" width="2.28515625" style="57" customWidth="1"/>
    <col min="2615" max="2615" width="1.85546875" style="57" customWidth="1"/>
    <col min="2616" max="2616" width="1.42578125" style="57" customWidth="1"/>
    <col min="2617" max="2617" width="2.28515625" style="57" customWidth="1"/>
    <col min="2618" max="2618" width="1.7109375" style="57" customWidth="1"/>
    <col min="2619" max="2619" width="0.85546875" style="57" customWidth="1"/>
    <col min="2620" max="2620" width="1.5703125" style="57" customWidth="1"/>
    <col min="2621" max="2621" width="1.42578125" style="57" customWidth="1"/>
    <col min="2622" max="2622" width="0.7109375" style="57" customWidth="1"/>
    <col min="2623" max="2816" width="11.42578125" style="57"/>
    <col min="2817" max="2819" width="2.5703125" style="57" customWidth="1"/>
    <col min="2820" max="2820" width="8.140625" style="57" customWidth="1"/>
    <col min="2821" max="2849" width="2.5703125" style="57" customWidth="1"/>
    <col min="2850" max="2850" width="7" style="57" customWidth="1"/>
    <col min="2851" max="2863" width="2.5703125" style="57" customWidth="1"/>
    <col min="2864" max="2864" width="1.42578125" style="57" customWidth="1"/>
    <col min="2865" max="2865" width="2.28515625" style="57" customWidth="1"/>
    <col min="2866" max="2866" width="1.85546875" style="57" customWidth="1"/>
    <col min="2867" max="2867" width="2.42578125" style="57" customWidth="1"/>
    <col min="2868" max="2868" width="2.140625" style="57" customWidth="1"/>
    <col min="2869" max="2870" width="2.28515625" style="57" customWidth="1"/>
    <col min="2871" max="2871" width="1.85546875" style="57" customWidth="1"/>
    <col min="2872" max="2872" width="1.42578125" style="57" customWidth="1"/>
    <col min="2873" max="2873" width="2.28515625" style="57" customWidth="1"/>
    <col min="2874" max="2874" width="1.7109375" style="57" customWidth="1"/>
    <col min="2875" max="2875" width="0.85546875" style="57" customWidth="1"/>
    <col min="2876" max="2876" width="1.5703125" style="57" customWidth="1"/>
    <col min="2877" max="2877" width="1.42578125" style="57" customWidth="1"/>
    <col min="2878" max="2878" width="0.7109375" style="57" customWidth="1"/>
    <col min="2879" max="3072" width="11.42578125" style="57"/>
    <col min="3073" max="3075" width="2.5703125" style="57" customWidth="1"/>
    <col min="3076" max="3076" width="8.140625" style="57" customWidth="1"/>
    <col min="3077" max="3105" width="2.5703125" style="57" customWidth="1"/>
    <col min="3106" max="3106" width="7" style="57" customWidth="1"/>
    <col min="3107" max="3119" width="2.5703125" style="57" customWidth="1"/>
    <col min="3120" max="3120" width="1.42578125" style="57" customWidth="1"/>
    <col min="3121" max="3121" width="2.28515625" style="57" customWidth="1"/>
    <col min="3122" max="3122" width="1.85546875" style="57" customWidth="1"/>
    <col min="3123" max="3123" width="2.42578125" style="57" customWidth="1"/>
    <col min="3124" max="3124" width="2.140625" style="57" customWidth="1"/>
    <col min="3125" max="3126" width="2.28515625" style="57" customWidth="1"/>
    <col min="3127" max="3127" width="1.85546875" style="57" customWidth="1"/>
    <col min="3128" max="3128" width="1.42578125" style="57" customWidth="1"/>
    <col min="3129" max="3129" width="2.28515625" style="57" customWidth="1"/>
    <col min="3130" max="3130" width="1.7109375" style="57" customWidth="1"/>
    <col min="3131" max="3131" width="0.85546875" style="57" customWidth="1"/>
    <col min="3132" max="3132" width="1.5703125" style="57" customWidth="1"/>
    <col min="3133" max="3133" width="1.42578125" style="57" customWidth="1"/>
    <col min="3134" max="3134" width="0.7109375" style="57" customWidth="1"/>
    <col min="3135" max="3328" width="11.42578125" style="57"/>
    <col min="3329" max="3331" width="2.5703125" style="57" customWidth="1"/>
    <col min="3332" max="3332" width="8.140625" style="57" customWidth="1"/>
    <col min="3333" max="3361" width="2.5703125" style="57" customWidth="1"/>
    <col min="3362" max="3362" width="7" style="57" customWidth="1"/>
    <col min="3363" max="3375" width="2.5703125" style="57" customWidth="1"/>
    <col min="3376" max="3376" width="1.42578125" style="57" customWidth="1"/>
    <col min="3377" max="3377" width="2.28515625" style="57" customWidth="1"/>
    <col min="3378" max="3378" width="1.85546875" style="57" customWidth="1"/>
    <col min="3379" max="3379" width="2.42578125" style="57" customWidth="1"/>
    <col min="3380" max="3380" width="2.140625" style="57" customWidth="1"/>
    <col min="3381" max="3382" width="2.28515625" style="57" customWidth="1"/>
    <col min="3383" max="3383" width="1.85546875" style="57" customWidth="1"/>
    <col min="3384" max="3384" width="1.42578125" style="57" customWidth="1"/>
    <col min="3385" max="3385" width="2.28515625" style="57" customWidth="1"/>
    <col min="3386" max="3386" width="1.7109375" style="57" customWidth="1"/>
    <col min="3387" max="3387" width="0.85546875" style="57" customWidth="1"/>
    <col min="3388" max="3388" width="1.5703125" style="57" customWidth="1"/>
    <col min="3389" max="3389" width="1.42578125" style="57" customWidth="1"/>
    <col min="3390" max="3390" width="0.7109375" style="57" customWidth="1"/>
    <col min="3391" max="3584" width="11.42578125" style="57"/>
    <col min="3585" max="3587" width="2.5703125" style="57" customWidth="1"/>
    <col min="3588" max="3588" width="8.140625" style="57" customWidth="1"/>
    <col min="3589" max="3617" width="2.5703125" style="57" customWidth="1"/>
    <col min="3618" max="3618" width="7" style="57" customWidth="1"/>
    <col min="3619" max="3631" width="2.5703125" style="57" customWidth="1"/>
    <col min="3632" max="3632" width="1.42578125" style="57" customWidth="1"/>
    <col min="3633" max="3633" width="2.28515625" style="57" customWidth="1"/>
    <col min="3634" max="3634" width="1.85546875" style="57" customWidth="1"/>
    <col min="3635" max="3635" width="2.42578125" style="57" customWidth="1"/>
    <col min="3636" max="3636" width="2.140625" style="57" customWidth="1"/>
    <col min="3637" max="3638" width="2.28515625" style="57" customWidth="1"/>
    <col min="3639" max="3639" width="1.85546875" style="57" customWidth="1"/>
    <col min="3640" max="3640" width="1.42578125" style="57" customWidth="1"/>
    <col min="3641" max="3641" width="2.28515625" style="57" customWidth="1"/>
    <col min="3642" max="3642" width="1.7109375" style="57" customWidth="1"/>
    <col min="3643" max="3643" width="0.85546875" style="57" customWidth="1"/>
    <col min="3644" max="3644" width="1.5703125" style="57" customWidth="1"/>
    <col min="3645" max="3645" width="1.42578125" style="57" customWidth="1"/>
    <col min="3646" max="3646" width="0.7109375" style="57" customWidth="1"/>
    <col min="3647" max="3840" width="11.42578125" style="57"/>
    <col min="3841" max="3843" width="2.5703125" style="57" customWidth="1"/>
    <col min="3844" max="3844" width="8.140625" style="57" customWidth="1"/>
    <col min="3845" max="3873" width="2.5703125" style="57" customWidth="1"/>
    <col min="3874" max="3874" width="7" style="57" customWidth="1"/>
    <col min="3875" max="3887" width="2.5703125" style="57" customWidth="1"/>
    <col min="3888" max="3888" width="1.42578125" style="57" customWidth="1"/>
    <col min="3889" max="3889" width="2.28515625" style="57" customWidth="1"/>
    <col min="3890" max="3890" width="1.85546875" style="57" customWidth="1"/>
    <col min="3891" max="3891" width="2.42578125" style="57" customWidth="1"/>
    <col min="3892" max="3892" width="2.140625" style="57" customWidth="1"/>
    <col min="3893" max="3894" width="2.28515625" style="57" customWidth="1"/>
    <col min="3895" max="3895" width="1.85546875" style="57" customWidth="1"/>
    <col min="3896" max="3896" width="1.42578125" style="57" customWidth="1"/>
    <col min="3897" max="3897" width="2.28515625" style="57" customWidth="1"/>
    <col min="3898" max="3898" width="1.7109375" style="57" customWidth="1"/>
    <col min="3899" max="3899" width="0.85546875" style="57" customWidth="1"/>
    <col min="3900" max="3900" width="1.5703125" style="57" customWidth="1"/>
    <col min="3901" max="3901" width="1.42578125" style="57" customWidth="1"/>
    <col min="3902" max="3902" width="0.7109375" style="57" customWidth="1"/>
    <col min="3903" max="4096" width="11.42578125" style="57"/>
    <col min="4097" max="4099" width="2.5703125" style="57" customWidth="1"/>
    <col min="4100" max="4100" width="8.140625" style="57" customWidth="1"/>
    <col min="4101" max="4129" width="2.5703125" style="57" customWidth="1"/>
    <col min="4130" max="4130" width="7" style="57" customWidth="1"/>
    <col min="4131" max="4143" width="2.5703125" style="57" customWidth="1"/>
    <col min="4144" max="4144" width="1.42578125" style="57" customWidth="1"/>
    <col min="4145" max="4145" width="2.28515625" style="57" customWidth="1"/>
    <col min="4146" max="4146" width="1.85546875" style="57" customWidth="1"/>
    <col min="4147" max="4147" width="2.42578125" style="57" customWidth="1"/>
    <col min="4148" max="4148" width="2.140625" style="57" customWidth="1"/>
    <col min="4149" max="4150" width="2.28515625" style="57" customWidth="1"/>
    <col min="4151" max="4151" width="1.85546875" style="57" customWidth="1"/>
    <col min="4152" max="4152" width="1.42578125" style="57" customWidth="1"/>
    <col min="4153" max="4153" width="2.28515625" style="57" customWidth="1"/>
    <col min="4154" max="4154" width="1.7109375" style="57" customWidth="1"/>
    <col min="4155" max="4155" width="0.85546875" style="57" customWidth="1"/>
    <col min="4156" max="4156" width="1.5703125" style="57" customWidth="1"/>
    <col min="4157" max="4157" width="1.42578125" style="57" customWidth="1"/>
    <col min="4158" max="4158" width="0.7109375" style="57" customWidth="1"/>
    <col min="4159" max="4352" width="11.42578125" style="57"/>
    <col min="4353" max="4355" width="2.5703125" style="57" customWidth="1"/>
    <col min="4356" max="4356" width="8.140625" style="57" customWidth="1"/>
    <col min="4357" max="4385" width="2.5703125" style="57" customWidth="1"/>
    <col min="4386" max="4386" width="7" style="57" customWidth="1"/>
    <col min="4387" max="4399" width="2.5703125" style="57" customWidth="1"/>
    <col min="4400" max="4400" width="1.42578125" style="57" customWidth="1"/>
    <col min="4401" max="4401" width="2.28515625" style="57" customWidth="1"/>
    <col min="4402" max="4402" width="1.85546875" style="57" customWidth="1"/>
    <col min="4403" max="4403" width="2.42578125" style="57" customWidth="1"/>
    <col min="4404" max="4404" width="2.140625" style="57" customWidth="1"/>
    <col min="4405" max="4406" width="2.28515625" style="57" customWidth="1"/>
    <col min="4407" max="4407" width="1.85546875" style="57" customWidth="1"/>
    <col min="4408" max="4408" width="1.42578125" style="57" customWidth="1"/>
    <col min="4409" max="4409" width="2.28515625" style="57" customWidth="1"/>
    <col min="4410" max="4410" width="1.7109375" style="57" customWidth="1"/>
    <col min="4411" max="4411" width="0.85546875" style="57" customWidth="1"/>
    <col min="4412" max="4412" width="1.5703125" style="57" customWidth="1"/>
    <col min="4413" max="4413" width="1.42578125" style="57" customWidth="1"/>
    <col min="4414" max="4414" width="0.7109375" style="57" customWidth="1"/>
    <col min="4415" max="4608" width="11.42578125" style="57"/>
    <col min="4609" max="4611" width="2.5703125" style="57" customWidth="1"/>
    <col min="4612" max="4612" width="8.140625" style="57" customWidth="1"/>
    <col min="4613" max="4641" width="2.5703125" style="57" customWidth="1"/>
    <col min="4642" max="4642" width="7" style="57" customWidth="1"/>
    <col min="4643" max="4655" width="2.5703125" style="57" customWidth="1"/>
    <col min="4656" max="4656" width="1.42578125" style="57" customWidth="1"/>
    <col min="4657" max="4657" width="2.28515625" style="57" customWidth="1"/>
    <col min="4658" max="4658" width="1.85546875" style="57" customWidth="1"/>
    <col min="4659" max="4659" width="2.42578125" style="57" customWidth="1"/>
    <col min="4660" max="4660" width="2.140625" style="57" customWidth="1"/>
    <col min="4661" max="4662" width="2.28515625" style="57" customWidth="1"/>
    <col min="4663" max="4663" width="1.85546875" style="57" customWidth="1"/>
    <col min="4664" max="4664" width="1.42578125" style="57" customWidth="1"/>
    <col min="4665" max="4665" width="2.28515625" style="57" customWidth="1"/>
    <col min="4666" max="4666" width="1.7109375" style="57" customWidth="1"/>
    <col min="4667" max="4667" width="0.85546875" style="57" customWidth="1"/>
    <col min="4668" max="4668" width="1.5703125" style="57" customWidth="1"/>
    <col min="4669" max="4669" width="1.42578125" style="57" customWidth="1"/>
    <col min="4670" max="4670" width="0.7109375" style="57" customWidth="1"/>
    <col min="4671" max="4864" width="11.42578125" style="57"/>
    <col min="4865" max="4867" width="2.5703125" style="57" customWidth="1"/>
    <col min="4868" max="4868" width="8.140625" style="57" customWidth="1"/>
    <col min="4869" max="4897" width="2.5703125" style="57" customWidth="1"/>
    <col min="4898" max="4898" width="7" style="57" customWidth="1"/>
    <col min="4899" max="4911" width="2.5703125" style="57" customWidth="1"/>
    <col min="4912" max="4912" width="1.42578125" style="57" customWidth="1"/>
    <col min="4913" max="4913" width="2.28515625" style="57" customWidth="1"/>
    <col min="4914" max="4914" width="1.85546875" style="57" customWidth="1"/>
    <col min="4915" max="4915" width="2.42578125" style="57" customWidth="1"/>
    <col min="4916" max="4916" width="2.140625" style="57" customWidth="1"/>
    <col min="4917" max="4918" width="2.28515625" style="57" customWidth="1"/>
    <col min="4919" max="4919" width="1.85546875" style="57" customWidth="1"/>
    <col min="4920" max="4920" width="1.42578125" style="57" customWidth="1"/>
    <col min="4921" max="4921" width="2.28515625" style="57" customWidth="1"/>
    <col min="4922" max="4922" width="1.7109375" style="57" customWidth="1"/>
    <col min="4923" max="4923" width="0.85546875" style="57" customWidth="1"/>
    <col min="4924" max="4924" width="1.5703125" style="57" customWidth="1"/>
    <col min="4925" max="4925" width="1.42578125" style="57" customWidth="1"/>
    <col min="4926" max="4926" width="0.7109375" style="57" customWidth="1"/>
    <col min="4927" max="5120" width="11.42578125" style="57"/>
    <col min="5121" max="5123" width="2.5703125" style="57" customWidth="1"/>
    <col min="5124" max="5124" width="8.140625" style="57" customWidth="1"/>
    <col min="5125" max="5153" width="2.5703125" style="57" customWidth="1"/>
    <col min="5154" max="5154" width="7" style="57" customWidth="1"/>
    <col min="5155" max="5167" width="2.5703125" style="57" customWidth="1"/>
    <col min="5168" max="5168" width="1.42578125" style="57" customWidth="1"/>
    <col min="5169" max="5169" width="2.28515625" style="57" customWidth="1"/>
    <col min="5170" max="5170" width="1.85546875" style="57" customWidth="1"/>
    <col min="5171" max="5171" width="2.42578125" style="57" customWidth="1"/>
    <col min="5172" max="5172" width="2.140625" style="57" customWidth="1"/>
    <col min="5173" max="5174" width="2.28515625" style="57" customWidth="1"/>
    <col min="5175" max="5175" width="1.85546875" style="57" customWidth="1"/>
    <col min="5176" max="5176" width="1.42578125" style="57" customWidth="1"/>
    <col min="5177" max="5177" width="2.28515625" style="57" customWidth="1"/>
    <col min="5178" max="5178" width="1.7109375" style="57" customWidth="1"/>
    <col min="5179" max="5179" width="0.85546875" style="57" customWidth="1"/>
    <col min="5180" max="5180" width="1.5703125" style="57" customWidth="1"/>
    <col min="5181" max="5181" width="1.42578125" style="57" customWidth="1"/>
    <col min="5182" max="5182" width="0.7109375" style="57" customWidth="1"/>
    <col min="5183" max="5376" width="11.42578125" style="57"/>
    <col min="5377" max="5379" width="2.5703125" style="57" customWidth="1"/>
    <col min="5380" max="5380" width="8.140625" style="57" customWidth="1"/>
    <col min="5381" max="5409" width="2.5703125" style="57" customWidth="1"/>
    <col min="5410" max="5410" width="7" style="57" customWidth="1"/>
    <col min="5411" max="5423" width="2.5703125" style="57" customWidth="1"/>
    <col min="5424" max="5424" width="1.42578125" style="57" customWidth="1"/>
    <col min="5425" max="5425" width="2.28515625" style="57" customWidth="1"/>
    <col min="5426" max="5426" width="1.85546875" style="57" customWidth="1"/>
    <col min="5427" max="5427" width="2.42578125" style="57" customWidth="1"/>
    <col min="5428" max="5428" width="2.140625" style="57" customWidth="1"/>
    <col min="5429" max="5430" width="2.28515625" style="57" customWidth="1"/>
    <col min="5431" max="5431" width="1.85546875" style="57" customWidth="1"/>
    <col min="5432" max="5432" width="1.42578125" style="57" customWidth="1"/>
    <col min="5433" max="5433" width="2.28515625" style="57" customWidth="1"/>
    <col min="5434" max="5434" width="1.7109375" style="57" customWidth="1"/>
    <col min="5435" max="5435" width="0.85546875" style="57" customWidth="1"/>
    <col min="5436" max="5436" width="1.5703125" style="57" customWidth="1"/>
    <col min="5437" max="5437" width="1.42578125" style="57" customWidth="1"/>
    <col min="5438" max="5438" width="0.7109375" style="57" customWidth="1"/>
    <col min="5439" max="5632" width="11.42578125" style="57"/>
    <col min="5633" max="5635" width="2.5703125" style="57" customWidth="1"/>
    <col min="5636" max="5636" width="8.140625" style="57" customWidth="1"/>
    <col min="5637" max="5665" width="2.5703125" style="57" customWidth="1"/>
    <col min="5666" max="5666" width="7" style="57" customWidth="1"/>
    <col min="5667" max="5679" width="2.5703125" style="57" customWidth="1"/>
    <col min="5680" max="5680" width="1.42578125" style="57" customWidth="1"/>
    <col min="5681" max="5681" width="2.28515625" style="57" customWidth="1"/>
    <col min="5682" max="5682" width="1.85546875" style="57" customWidth="1"/>
    <col min="5683" max="5683" width="2.42578125" style="57" customWidth="1"/>
    <col min="5684" max="5684" width="2.140625" style="57" customWidth="1"/>
    <col min="5685" max="5686" width="2.28515625" style="57" customWidth="1"/>
    <col min="5687" max="5687" width="1.85546875" style="57" customWidth="1"/>
    <col min="5688" max="5688" width="1.42578125" style="57" customWidth="1"/>
    <col min="5689" max="5689" width="2.28515625" style="57" customWidth="1"/>
    <col min="5690" max="5690" width="1.7109375" style="57" customWidth="1"/>
    <col min="5691" max="5691" width="0.85546875" style="57" customWidth="1"/>
    <col min="5692" max="5692" width="1.5703125" style="57" customWidth="1"/>
    <col min="5693" max="5693" width="1.42578125" style="57" customWidth="1"/>
    <col min="5694" max="5694" width="0.7109375" style="57" customWidth="1"/>
    <col min="5695" max="5888" width="11.42578125" style="57"/>
    <col min="5889" max="5891" width="2.5703125" style="57" customWidth="1"/>
    <col min="5892" max="5892" width="8.140625" style="57" customWidth="1"/>
    <col min="5893" max="5921" width="2.5703125" style="57" customWidth="1"/>
    <col min="5922" max="5922" width="7" style="57" customWidth="1"/>
    <col min="5923" max="5935" width="2.5703125" style="57" customWidth="1"/>
    <col min="5936" max="5936" width="1.42578125" style="57" customWidth="1"/>
    <col min="5937" max="5937" width="2.28515625" style="57" customWidth="1"/>
    <col min="5938" max="5938" width="1.85546875" style="57" customWidth="1"/>
    <col min="5939" max="5939" width="2.42578125" style="57" customWidth="1"/>
    <col min="5940" max="5940" width="2.140625" style="57" customWidth="1"/>
    <col min="5941" max="5942" width="2.28515625" style="57" customWidth="1"/>
    <col min="5943" max="5943" width="1.85546875" style="57" customWidth="1"/>
    <col min="5944" max="5944" width="1.42578125" style="57" customWidth="1"/>
    <col min="5945" max="5945" width="2.28515625" style="57" customWidth="1"/>
    <col min="5946" max="5946" width="1.7109375" style="57" customWidth="1"/>
    <col min="5947" max="5947" width="0.85546875" style="57" customWidth="1"/>
    <col min="5948" max="5948" width="1.5703125" style="57" customWidth="1"/>
    <col min="5949" max="5949" width="1.42578125" style="57" customWidth="1"/>
    <col min="5950" max="5950" width="0.7109375" style="57" customWidth="1"/>
    <col min="5951" max="6144" width="11.42578125" style="57"/>
    <col min="6145" max="6147" width="2.5703125" style="57" customWidth="1"/>
    <col min="6148" max="6148" width="8.140625" style="57" customWidth="1"/>
    <col min="6149" max="6177" width="2.5703125" style="57" customWidth="1"/>
    <col min="6178" max="6178" width="7" style="57" customWidth="1"/>
    <col min="6179" max="6191" width="2.5703125" style="57" customWidth="1"/>
    <col min="6192" max="6192" width="1.42578125" style="57" customWidth="1"/>
    <col min="6193" max="6193" width="2.28515625" style="57" customWidth="1"/>
    <col min="6194" max="6194" width="1.85546875" style="57" customWidth="1"/>
    <col min="6195" max="6195" width="2.42578125" style="57" customWidth="1"/>
    <col min="6196" max="6196" width="2.140625" style="57" customWidth="1"/>
    <col min="6197" max="6198" width="2.28515625" style="57" customWidth="1"/>
    <col min="6199" max="6199" width="1.85546875" style="57" customWidth="1"/>
    <col min="6200" max="6200" width="1.42578125" style="57" customWidth="1"/>
    <col min="6201" max="6201" width="2.28515625" style="57" customWidth="1"/>
    <col min="6202" max="6202" width="1.7109375" style="57" customWidth="1"/>
    <col min="6203" max="6203" width="0.85546875" style="57" customWidth="1"/>
    <col min="6204" max="6204" width="1.5703125" style="57" customWidth="1"/>
    <col min="6205" max="6205" width="1.42578125" style="57" customWidth="1"/>
    <col min="6206" max="6206" width="0.7109375" style="57" customWidth="1"/>
    <col min="6207" max="6400" width="11.42578125" style="57"/>
    <col min="6401" max="6403" width="2.5703125" style="57" customWidth="1"/>
    <col min="6404" max="6404" width="8.140625" style="57" customWidth="1"/>
    <col min="6405" max="6433" width="2.5703125" style="57" customWidth="1"/>
    <col min="6434" max="6434" width="7" style="57" customWidth="1"/>
    <col min="6435" max="6447" width="2.5703125" style="57" customWidth="1"/>
    <col min="6448" max="6448" width="1.42578125" style="57" customWidth="1"/>
    <col min="6449" max="6449" width="2.28515625" style="57" customWidth="1"/>
    <col min="6450" max="6450" width="1.85546875" style="57" customWidth="1"/>
    <col min="6451" max="6451" width="2.42578125" style="57" customWidth="1"/>
    <col min="6452" max="6452" width="2.140625" style="57" customWidth="1"/>
    <col min="6453" max="6454" width="2.28515625" style="57" customWidth="1"/>
    <col min="6455" max="6455" width="1.85546875" style="57" customWidth="1"/>
    <col min="6456" max="6456" width="1.42578125" style="57" customWidth="1"/>
    <col min="6457" max="6457" width="2.28515625" style="57" customWidth="1"/>
    <col min="6458" max="6458" width="1.7109375" style="57" customWidth="1"/>
    <col min="6459" max="6459" width="0.85546875" style="57" customWidth="1"/>
    <col min="6460" max="6460" width="1.5703125" style="57" customWidth="1"/>
    <col min="6461" max="6461" width="1.42578125" style="57" customWidth="1"/>
    <col min="6462" max="6462" width="0.7109375" style="57" customWidth="1"/>
    <col min="6463" max="6656" width="11.42578125" style="57"/>
    <col min="6657" max="6659" width="2.5703125" style="57" customWidth="1"/>
    <col min="6660" max="6660" width="8.140625" style="57" customWidth="1"/>
    <col min="6661" max="6689" width="2.5703125" style="57" customWidth="1"/>
    <col min="6690" max="6690" width="7" style="57" customWidth="1"/>
    <col min="6691" max="6703" width="2.5703125" style="57" customWidth="1"/>
    <col min="6704" max="6704" width="1.42578125" style="57" customWidth="1"/>
    <col min="6705" max="6705" width="2.28515625" style="57" customWidth="1"/>
    <col min="6706" max="6706" width="1.85546875" style="57" customWidth="1"/>
    <col min="6707" max="6707" width="2.42578125" style="57" customWidth="1"/>
    <col min="6708" max="6708" width="2.140625" style="57" customWidth="1"/>
    <col min="6709" max="6710" width="2.28515625" style="57" customWidth="1"/>
    <col min="6711" max="6711" width="1.85546875" style="57" customWidth="1"/>
    <col min="6712" max="6712" width="1.42578125" style="57" customWidth="1"/>
    <col min="6713" max="6713" width="2.28515625" style="57" customWidth="1"/>
    <col min="6714" max="6714" width="1.7109375" style="57" customWidth="1"/>
    <col min="6715" max="6715" width="0.85546875" style="57" customWidth="1"/>
    <col min="6716" max="6716" width="1.5703125" style="57" customWidth="1"/>
    <col min="6717" max="6717" width="1.42578125" style="57" customWidth="1"/>
    <col min="6718" max="6718" width="0.7109375" style="57" customWidth="1"/>
    <col min="6719" max="6912" width="11.42578125" style="57"/>
    <col min="6913" max="6915" width="2.5703125" style="57" customWidth="1"/>
    <col min="6916" max="6916" width="8.140625" style="57" customWidth="1"/>
    <col min="6917" max="6945" width="2.5703125" style="57" customWidth="1"/>
    <col min="6946" max="6946" width="7" style="57" customWidth="1"/>
    <col min="6947" max="6959" width="2.5703125" style="57" customWidth="1"/>
    <col min="6960" max="6960" width="1.42578125" style="57" customWidth="1"/>
    <col min="6961" max="6961" width="2.28515625" style="57" customWidth="1"/>
    <col min="6962" max="6962" width="1.85546875" style="57" customWidth="1"/>
    <col min="6963" max="6963" width="2.42578125" style="57" customWidth="1"/>
    <col min="6964" max="6964" width="2.140625" style="57" customWidth="1"/>
    <col min="6965" max="6966" width="2.28515625" style="57" customWidth="1"/>
    <col min="6967" max="6967" width="1.85546875" style="57" customWidth="1"/>
    <col min="6968" max="6968" width="1.42578125" style="57" customWidth="1"/>
    <col min="6969" max="6969" width="2.28515625" style="57" customWidth="1"/>
    <col min="6970" max="6970" width="1.7109375" style="57" customWidth="1"/>
    <col min="6971" max="6971" width="0.85546875" style="57" customWidth="1"/>
    <col min="6972" max="6972" width="1.5703125" style="57" customWidth="1"/>
    <col min="6973" max="6973" width="1.42578125" style="57" customWidth="1"/>
    <col min="6974" max="6974" width="0.7109375" style="57" customWidth="1"/>
    <col min="6975" max="7168" width="11.42578125" style="57"/>
    <col min="7169" max="7171" width="2.5703125" style="57" customWidth="1"/>
    <col min="7172" max="7172" width="8.140625" style="57" customWidth="1"/>
    <col min="7173" max="7201" width="2.5703125" style="57" customWidth="1"/>
    <col min="7202" max="7202" width="7" style="57" customWidth="1"/>
    <col min="7203" max="7215" width="2.5703125" style="57" customWidth="1"/>
    <col min="7216" max="7216" width="1.42578125" style="57" customWidth="1"/>
    <col min="7217" max="7217" width="2.28515625" style="57" customWidth="1"/>
    <col min="7218" max="7218" width="1.85546875" style="57" customWidth="1"/>
    <col min="7219" max="7219" width="2.42578125" style="57" customWidth="1"/>
    <col min="7220" max="7220" width="2.140625" style="57" customWidth="1"/>
    <col min="7221" max="7222" width="2.28515625" style="57" customWidth="1"/>
    <col min="7223" max="7223" width="1.85546875" style="57" customWidth="1"/>
    <col min="7224" max="7224" width="1.42578125" style="57" customWidth="1"/>
    <col min="7225" max="7225" width="2.28515625" style="57" customWidth="1"/>
    <col min="7226" max="7226" width="1.7109375" style="57" customWidth="1"/>
    <col min="7227" max="7227" width="0.85546875" style="57" customWidth="1"/>
    <col min="7228" max="7228" width="1.5703125" style="57" customWidth="1"/>
    <col min="7229" max="7229" width="1.42578125" style="57" customWidth="1"/>
    <col min="7230" max="7230" width="0.7109375" style="57" customWidth="1"/>
    <col min="7231" max="7424" width="11.42578125" style="57"/>
    <col min="7425" max="7427" width="2.5703125" style="57" customWidth="1"/>
    <col min="7428" max="7428" width="8.140625" style="57" customWidth="1"/>
    <col min="7429" max="7457" width="2.5703125" style="57" customWidth="1"/>
    <col min="7458" max="7458" width="7" style="57" customWidth="1"/>
    <col min="7459" max="7471" width="2.5703125" style="57" customWidth="1"/>
    <col min="7472" max="7472" width="1.42578125" style="57" customWidth="1"/>
    <col min="7473" max="7473" width="2.28515625" style="57" customWidth="1"/>
    <col min="7474" max="7474" width="1.85546875" style="57" customWidth="1"/>
    <col min="7475" max="7475" width="2.42578125" style="57" customWidth="1"/>
    <col min="7476" max="7476" width="2.140625" style="57" customWidth="1"/>
    <col min="7477" max="7478" width="2.28515625" style="57" customWidth="1"/>
    <col min="7479" max="7479" width="1.85546875" style="57" customWidth="1"/>
    <col min="7480" max="7480" width="1.42578125" style="57" customWidth="1"/>
    <col min="7481" max="7481" width="2.28515625" style="57" customWidth="1"/>
    <col min="7482" max="7482" width="1.7109375" style="57" customWidth="1"/>
    <col min="7483" max="7483" width="0.85546875" style="57" customWidth="1"/>
    <col min="7484" max="7484" width="1.5703125" style="57" customWidth="1"/>
    <col min="7485" max="7485" width="1.42578125" style="57" customWidth="1"/>
    <col min="7486" max="7486" width="0.7109375" style="57" customWidth="1"/>
    <col min="7487" max="7680" width="11.42578125" style="57"/>
    <col min="7681" max="7683" width="2.5703125" style="57" customWidth="1"/>
    <col min="7684" max="7684" width="8.140625" style="57" customWidth="1"/>
    <col min="7685" max="7713" width="2.5703125" style="57" customWidth="1"/>
    <col min="7714" max="7714" width="7" style="57" customWidth="1"/>
    <col min="7715" max="7727" width="2.5703125" style="57" customWidth="1"/>
    <col min="7728" max="7728" width="1.42578125" style="57" customWidth="1"/>
    <col min="7729" max="7729" width="2.28515625" style="57" customWidth="1"/>
    <col min="7730" max="7730" width="1.85546875" style="57" customWidth="1"/>
    <col min="7731" max="7731" width="2.42578125" style="57" customWidth="1"/>
    <col min="7732" max="7732" width="2.140625" style="57" customWidth="1"/>
    <col min="7733" max="7734" width="2.28515625" style="57" customWidth="1"/>
    <col min="7735" max="7735" width="1.85546875" style="57" customWidth="1"/>
    <col min="7736" max="7736" width="1.42578125" style="57" customWidth="1"/>
    <col min="7737" max="7737" width="2.28515625" style="57" customWidth="1"/>
    <col min="7738" max="7738" width="1.7109375" style="57" customWidth="1"/>
    <col min="7739" max="7739" width="0.85546875" style="57" customWidth="1"/>
    <col min="7740" max="7740" width="1.5703125" style="57" customWidth="1"/>
    <col min="7741" max="7741" width="1.42578125" style="57" customWidth="1"/>
    <col min="7742" max="7742" width="0.7109375" style="57" customWidth="1"/>
    <col min="7743" max="7936" width="11.42578125" style="57"/>
    <col min="7937" max="7939" width="2.5703125" style="57" customWidth="1"/>
    <col min="7940" max="7940" width="8.140625" style="57" customWidth="1"/>
    <col min="7941" max="7969" width="2.5703125" style="57" customWidth="1"/>
    <col min="7970" max="7970" width="7" style="57" customWidth="1"/>
    <col min="7971" max="7983" width="2.5703125" style="57" customWidth="1"/>
    <col min="7984" max="7984" width="1.42578125" style="57" customWidth="1"/>
    <col min="7985" max="7985" width="2.28515625" style="57" customWidth="1"/>
    <col min="7986" max="7986" width="1.85546875" style="57" customWidth="1"/>
    <col min="7987" max="7987" width="2.42578125" style="57" customWidth="1"/>
    <col min="7988" max="7988" width="2.140625" style="57" customWidth="1"/>
    <col min="7989" max="7990" width="2.28515625" style="57" customWidth="1"/>
    <col min="7991" max="7991" width="1.85546875" style="57" customWidth="1"/>
    <col min="7992" max="7992" width="1.42578125" style="57" customWidth="1"/>
    <col min="7993" max="7993" width="2.28515625" style="57" customWidth="1"/>
    <col min="7994" max="7994" width="1.7109375" style="57" customWidth="1"/>
    <col min="7995" max="7995" width="0.85546875" style="57" customWidth="1"/>
    <col min="7996" max="7996" width="1.5703125" style="57" customWidth="1"/>
    <col min="7997" max="7997" width="1.42578125" style="57" customWidth="1"/>
    <col min="7998" max="7998" width="0.7109375" style="57" customWidth="1"/>
    <col min="7999" max="8192" width="11.42578125" style="57"/>
    <col min="8193" max="8195" width="2.5703125" style="57" customWidth="1"/>
    <col min="8196" max="8196" width="8.140625" style="57" customWidth="1"/>
    <col min="8197" max="8225" width="2.5703125" style="57" customWidth="1"/>
    <col min="8226" max="8226" width="7" style="57" customWidth="1"/>
    <col min="8227" max="8239" width="2.5703125" style="57" customWidth="1"/>
    <col min="8240" max="8240" width="1.42578125" style="57" customWidth="1"/>
    <col min="8241" max="8241" width="2.28515625" style="57" customWidth="1"/>
    <col min="8242" max="8242" width="1.85546875" style="57" customWidth="1"/>
    <col min="8243" max="8243" width="2.42578125" style="57" customWidth="1"/>
    <col min="8244" max="8244" width="2.140625" style="57" customWidth="1"/>
    <col min="8245" max="8246" width="2.28515625" style="57" customWidth="1"/>
    <col min="8247" max="8247" width="1.85546875" style="57" customWidth="1"/>
    <col min="8248" max="8248" width="1.42578125" style="57" customWidth="1"/>
    <col min="8249" max="8249" width="2.28515625" style="57" customWidth="1"/>
    <col min="8250" max="8250" width="1.7109375" style="57" customWidth="1"/>
    <col min="8251" max="8251" width="0.85546875" style="57" customWidth="1"/>
    <col min="8252" max="8252" width="1.5703125" style="57" customWidth="1"/>
    <col min="8253" max="8253" width="1.42578125" style="57" customWidth="1"/>
    <col min="8254" max="8254" width="0.7109375" style="57" customWidth="1"/>
    <col min="8255" max="8448" width="11.42578125" style="57"/>
    <col min="8449" max="8451" width="2.5703125" style="57" customWidth="1"/>
    <col min="8452" max="8452" width="8.140625" style="57" customWidth="1"/>
    <col min="8453" max="8481" width="2.5703125" style="57" customWidth="1"/>
    <col min="8482" max="8482" width="7" style="57" customWidth="1"/>
    <col min="8483" max="8495" width="2.5703125" style="57" customWidth="1"/>
    <col min="8496" max="8496" width="1.42578125" style="57" customWidth="1"/>
    <col min="8497" max="8497" width="2.28515625" style="57" customWidth="1"/>
    <col min="8498" max="8498" width="1.85546875" style="57" customWidth="1"/>
    <col min="8499" max="8499" width="2.42578125" style="57" customWidth="1"/>
    <col min="8500" max="8500" width="2.140625" style="57" customWidth="1"/>
    <col min="8501" max="8502" width="2.28515625" style="57" customWidth="1"/>
    <col min="8503" max="8503" width="1.85546875" style="57" customWidth="1"/>
    <col min="8504" max="8504" width="1.42578125" style="57" customWidth="1"/>
    <col min="8505" max="8505" width="2.28515625" style="57" customWidth="1"/>
    <col min="8506" max="8506" width="1.7109375" style="57" customWidth="1"/>
    <col min="8507" max="8507" width="0.85546875" style="57" customWidth="1"/>
    <col min="8508" max="8508" width="1.5703125" style="57" customWidth="1"/>
    <col min="8509" max="8509" width="1.42578125" style="57" customWidth="1"/>
    <col min="8510" max="8510" width="0.7109375" style="57" customWidth="1"/>
    <col min="8511" max="8704" width="11.42578125" style="57"/>
    <col min="8705" max="8707" width="2.5703125" style="57" customWidth="1"/>
    <col min="8708" max="8708" width="8.140625" style="57" customWidth="1"/>
    <col min="8709" max="8737" width="2.5703125" style="57" customWidth="1"/>
    <col min="8738" max="8738" width="7" style="57" customWidth="1"/>
    <col min="8739" max="8751" width="2.5703125" style="57" customWidth="1"/>
    <col min="8752" max="8752" width="1.42578125" style="57" customWidth="1"/>
    <col min="8753" max="8753" width="2.28515625" style="57" customWidth="1"/>
    <col min="8754" max="8754" width="1.85546875" style="57" customWidth="1"/>
    <col min="8755" max="8755" width="2.42578125" style="57" customWidth="1"/>
    <col min="8756" max="8756" width="2.140625" style="57" customWidth="1"/>
    <col min="8757" max="8758" width="2.28515625" style="57" customWidth="1"/>
    <col min="8759" max="8759" width="1.85546875" style="57" customWidth="1"/>
    <col min="8760" max="8760" width="1.42578125" style="57" customWidth="1"/>
    <col min="8761" max="8761" width="2.28515625" style="57" customWidth="1"/>
    <col min="8762" max="8762" width="1.7109375" style="57" customWidth="1"/>
    <col min="8763" max="8763" width="0.85546875" style="57" customWidth="1"/>
    <col min="8764" max="8764" width="1.5703125" style="57" customWidth="1"/>
    <col min="8765" max="8765" width="1.42578125" style="57" customWidth="1"/>
    <col min="8766" max="8766" width="0.7109375" style="57" customWidth="1"/>
    <col min="8767" max="8960" width="11.42578125" style="57"/>
    <col min="8961" max="8963" width="2.5703125" style="57" customWidth="1"/>
    <col min="8964" max="8964" width="8.140625" style="57" customWidth="1"/>
    <col min="8965" max="8993" width="2.5703125" style="57" customWidth="1"/>
    <col min="8994" max="8994" width="7" style="57" customWidth="1"/>
    <col min="8995" max="9007" width="2.5703125" style="57" customWidth="1"/>
    <col min="9008" max="9008" width="1.42578125" style="57" customWidth="1"/>
    <col min="9009" max="9009" width="2.28515625" style="57" customWidth="1"/>
    <col min="9010" max="9010" width="1.85546875" style="57" customWidth="1"/>
    <col min="9011" max="9011" width="2.42578125" style="57" customWidth="1"/>
    <col min="9012" max="9012" width="2.140625" style="57" customWidth="1"/>
    <col min="9013" max="9014" width="2.28515625" style="57" customWidth="1"/>
    <col min="9015" max="9015" width="1.85546875" style="57" customWidth="1"/>
    <col min="9016" max="9016" width="1.42578125" style="57" customWidth="1"/>
    <col min="9017" max="9017" width="2.28515625" style="57" customWidth="1"/>
    <col min="9018" max="9018" width="1.7109375" style="57" customWidth="1"/>
    <col min="9019" max="9019" width="0.85546875" style="57" customWidth="1"/>
    <col min="9020" max="9020" width="1.5703125" style="57" customWidth="1"/>
    <col min="9021" max="9021" width="1.42578125" style="57" customWidth="1"/>
    <col min="9022" max="9022" width="0.7109375" style="57" customWidth="1"/>
    <col min="9023" max="9216" width="11.42578125" style="57"/>
    <col min="9217" max="9219" width="2.5703125" style="57" customWidth="1"/>
    <col min="9220" max="9220" width="8.140625" style="57" customWidth="1"/>
    <col min="9221" max="9249" width="2.5703125" style="57" customWidth="1"/>
    <col min="9250" max="9250" width="7" style="57" customWidth="1"/>
    <col min="9251" max="9263" width="2.5703125" style="57" customWidth="1"/>
    <col min="9264" max="9264" width="1.42578125" style="57" customWidth="1"/>
    <col min="9265" max="9265" width="2.28515625" style="57" customWidth="1"/>
    <col min="9266" max="9266" width="1.85546875" style="57" customWidth="1"/>
    <col min="9267" max="9267" width="2.42578125" style="57" customWidth="1"/>
    <col min="9268" max="9268" width="2.140625" style="57" customWidth="1"/>
    <col min="9269" max="9270" width="2.28515625" style="57" customWidth="1"/>
    <col min="9271" max="9271" width="1.85546875" style="57" customWidth="1"/>
    <col min="9272" max="9272" width="1.42578125" style="57" customWidth="1"/>
    <col min="9273" max="9273" width="2.28515625" style="57" customWidth="1"/>
    <col min="9274" max="9274" width="1.7109375" style="57" customWidth="1"/>
    <col min="9275" max="9275" width="0.85546875" style="57" customWidth="1"/>
    <col min="9276" max="9276" width="1.5703125" style="57" customWidth="1"/>
    <col min="9277" max="9277" width="1.42578125" style="57" customWidth="1"/>
    <col min="9278" max="9278" width="0.7109375" style="57" customWidth="1"/>
    <col min="9279" max="9472" width="11.42578125" style="57"/>
    <col min="9473" max="9475" width="2.5703125" style="57" customWidth="1"/>
    <col min="9476" max="9476" width="8.140625" style="57" customWidth="1"/>
    <col min="9477" max="9505" width="2.5703125" style="57" customWidth="1"/>
    <col min="9506" max="9506" width="7" style="57" customWidth="1"/>
    <col min="9507" max="9519" width="2.5703125" style="57" customWidth="1"/>
    <col min="9520" max="9520" width="1.42578125" style="57" customWidth="1"/>
    <col min="9521" max="9521" width="2.28515625" style="57" customWidth="1"/>
    <col min="9522" max="9522" width="1.85546875" style="57" customWidth="1"/>
    <col min="9523" max="9523" width="2.42578125" style="57" customWidth="1"/>
    <col min="9524" max="9524" width="2.140625" style="57" customWidth="1"/>
    <col min="9525" max="9526" width="2.28515625" style="57" customWidth="1"/>
    <col min="9527" max="9527" width="1.85546875" style="57" customWidth="1"/>
    <col min="9528" max="9528" width="1.42578125" style="57" customWidth="1"/>
    <col min="9529" max="9529" width="2.28515625" style="57" customWidth="1"/>
    <col min="9530" max="9530" width="1.7109375" style="57" customWidth="1"/>
    <col min="9531" max="9531" width="0.85546875" style="57" customWidth="1"/>
    <col min="9532" max="9532" width="1.5703125" style="57" customWidth="1"/>
    <col min="9533" max="9533" width="1.42578125" style="57" customWidth="1"/>
    <col min="9534" max="9534" width="0.7109375" style="57" customWidth="1"/>
    <col min="9535" max="9728" width="11.42578125" style="57"/>
    <col min="9729" max="9731" width="2.5703125" style="57" customWidth="1"/>
    <col min="9732" max="9732" width="8.140625" style="57" customWidth="1"/>
    <col min="9733" max="9761" width="2.5703125" style="57" customWidth="1"/>
    <col min="9762" max="9762" width="7" style="57" customWidth="1"/>
    <col min="9763" max="9775" width="2.5703125" style="57" customWidth="1"/>
    <col min="9776" max="9776" width="1.42578125" style="57" customWidth="1"/>
    <col min="9777" max="9777" width="2.28515625" style="57" customWidth="1"/>
    <col min="9778" max="9778" width="1.85546875" style="57" customWidth="1"/>
    <col min="9779" max="9779" width="2.42578125" style="57" customWidth="1"/>
    <col min="9780" max="9780" width="2.140625" style="57" customWidth="1"/>
    <col min="9781" max="9782" width="2.28515625" style="57" customWidth="1"/>
    <col min="9783" max="9783" width="1.85546875" style="57" customWidth="1"/>
    <col min="9784" max="9784" width="1.42578125" style="57" customWidth="1"/>
    <col min="9785" max="9785" width="2.28515625" style="57" customWidth="1"/>
    <col min="9786" max="9786" width="1.7109375" style="57" customWidth="1"/>
    <col min="9787" max="9787" width="0.85546875" style="57" customWidth="1"/>
    <col min="9788" max="9788" width="1.5703125" style="57" customWidth="1"/>
    <col min="9789" max="9789" width="1.42578125" style="57" customWidth="1"/>
    <col min="9790" max="9790" width="0.7109375" style="57" customWidth="1"/>
    <col min="9791" max="9984" width="11.42578125" style="57"/>
    <col min="9985" max="9987" width="2.5703125" style="57" customWidth="1"/>
    <col min="9988" max="9988" width="8.140625" style="57" customWidth="1"/>
    <col min="9989" max="10017" width="2.5703125" style="57" customWidth="1"/>
    <col min="10018" max="10018" width="7" style="57" customWidth="1"/>
    <col min="10019" max="10031" width="2.5703125" style="57" customWidth="1"/>
    <col min="10032" max="10032" width="1.42578125" style="57" customWidth="1"/>
    <col min="10033" max="10033" width="2.28515625" style="57" customWidth="1"/>
    <col min="10034" max="10034" width="1.85546875" style="57" customWidth="1"/>
    <col min="10035" max="10035" width="2.42578125" style="57" customWidth="1"/>
    <col min="10036" max="10036" width="2.140625" style="57" customWidth="1"/>
    <col min="10037" max="10038" width="2.28515625" style="57" customWidth="1"/>
    <col min="10039" max="10039" width="1.85546875" style="57" customWidth="1"/>
    <col min="10040" max="10040" width="1.42578125" style="57" customWidth="1"/>
    <col min="10041" max="10041" width="2.28515625" style="57" customWidth="1"/>
    <col min="10042" max="10042" width="1.7109375" style="57" customWidth="1"/>
    <col min="10043" max="10043" width="0.85546875" style="57" customWidth="1"/>
    <col min="10044" max="10044" width="1.5703125" style="57" customWidth="1"/>
    <col min="10045" max="10045" width="1.42578125" style="57" customWidth="1"/>
    <col min="10046" max="10046" width="0.7109375" style="57" customWidth="1"/>
    <col min="10047" max="10240" width="11.42578125" style="57"/>
    <col min="10241" max="10243" width="2.5703125" style="57" customWidth="1"/>
    <col min="10244" max="10244" width="8.140625" style="57" customWidth="1"/>
    <col min="10245" max="10273" width="2.5703125" style="57" customWidth="1"/>
    <col min="10274" max="10274" width="7" style="57" customWidth="1"/>
    <col min="10275" max="10287" width="2.5703125" style="57" customWidth="1"/>
    <col min="10288" max="10288" width="1.42578125" style="57" customWidth="1"/>
    <col min="10289" max="10289" width="2.28515625" style="57" customWidth="1"/>
    <col min="10290" max="10290" width="1.85546875" style="57" customWidth="1"/>
    <col min="10291" max="10291" width="2.42578125" style="57" customWidth="1"/>
    <col min="10292" max="10292" width="2.140625" style="57" customWidth="1"/>
    <col min="10293" max="10294" width="2.28515625" style="57" customWidth="1"/>
    <col min="10295" max="10295" width="1.85546875" style="57" customWidth="1"/>
    <col min="10296" max="10296" width="1.42578125" style="57" customWidth="1"/>
    <col min="10297" max="10297" width="2.28515625" style="57" customWidth="1"/>
    <col min="10298" max="10298" width="1.7109375" style="57" customWidth="1"/>
    <col min="10299" max="10299" width="0.85546875" style="57" customWidth="1"/>
    <col min="10300" max="10300" width="1.5703125" style="57" customWidth="1"/>
    <col min="10301" max="10301" width="1.42578125" style="57" customWidth="1"/>
    <col min="10302" max="10302" width="0.7109375" style="57" customWidth="1"/>
    <col min="10303" max="10496" width="11.42578125" style="57"/>
    <col min="10497" max="10499" width="2.5703125" style="57" customWidth="1"/>
    <col min="10500" max="10500" width="8.140625" style="57" customWidth="1"/>
    <col min="10501" max="10529" width="2.5703125" style="57" customWidth="1"/>
    <col min="10530" max="10530" width="7" style="57" customWidth="1"/>
    <col min="10531" max="10543" width="2.5703125" style="57" customWidth="1"/>
    <col min="10544" max="10544" width="1.42578125" style="57" customWidth="1"/>
    <col min="10545" max="10545" width="2.28515625" style="57" customWidth="1"/>
    <col min="10546" max="10546" width="1.85546875" style="57" customWidth="1"/>
    <col min="10547" max="10547" width="2.42578125" style="57" customWidth="1"/>
    <col min="10548" max="10548" width="2.140625" style="57" customWidth="1"/>
    <col min="10549" max="10550" width="2.28515625" style="57" customWidth="1"/>
    <col min="10551" max="10551" width="1.85546875" style="57" customWidth="1"/>
    <col min="10552" max="10552" width="1.42578125" style="57" customWidth="1"/>
    <col min="10553" max="10553" width="2.28515625" style="57" customWidth="1"/>
    <col min="10554" max="10554" width="1.7109375" style="57" customWidth="1"/>
    <col min="10555" max="10555" width="0.85546875" style="57" customWidth="1"/>
    <col min="10556" max="10556" width="1.5703125" style="57" customWidth="1"/>
    <col min="10557" max="10557" width="1.42578125" style="57" customWidth="1"/>
    <col min="10558" max="10558" width="0.7109375" style="57" customWidth="1"/>
    <col min="10559" max="10752" width="11.42578125" style="57"/>
    <col min="10753" max="10755" width="2.5703125" style="57" customWidth="1"/>
    <col min="10756" max="10756" width="8.140625" style="57" customWidth="1"/>
    <col min="10757" max="10785" width="2.5703125" style="57" customWidth="1"/>
    <col min="10786" max="10786" width="7" style="57" customWidth="1"/>
    <col min="10787" max="10799" width="2.5703125" style="57" customWidth="1"/>
    <col min="10800" max="10800" width="1.42578125" style="57" customWidth="1"/>
    <col min="10801" max="10801" width="2.28515625" style="57" customWidth="1"/>
    <col min="10802" max="10802" width="1.85546875" style="57" customWidth="1"/>
    <col min="10803" max="10803" width="2.42578125" style="57" customWidth="1"/>
    <col min="10804" max="10804" width="2.140625" style="57" customWidth="1"/>
    <col min="10805" max="10806" width="2.28515625" style="57" customWidth="1"/>
    <col min="10807" max="10807" width="1.85546875" style="57" customWidth="1"/>
    <col min="10808" max="10808" width="1.42578125" style="57" customWidth="1"/>
    <col min="10809" max="10809" width="2.28515625" style="57" customWidth="1"/>
    <col min="10810" max="10810" width="1.7109375" style="57" customWidth="1"/>
    <col min="10811" max="10811" width="0.85546875" style="57" customWidth="1"/>
    <col min="10812" max="10812" width="1.5703125" style="57" customWidth="1"/>
    <col min="10813" max="10813" width="1.42578125" style="57" customWidth="1"/>
    <col min="10814" max="10814" width="0.7109375" style="57" customWidth="1"/>
    <col min="10815" max="11008" width="11.42578125" style="57"/>
    <col min="11009" max="11011" width="2.5703125" style="57" customWidth="1"/>
    <col min="11012" max="11012" width="8.140625" style="57" customWidth="1"/>
    <col min="11013" max="11041" width="2.5703125" style="57" customWidth="1"/>
    <col min="11042" max="11042" width="7" style="57" customWidth="1"/>
    <col min="11043" max="11055" width="2.5703125" style="57" customWidth="1"/>
    <col min="11056" max="11056" width="1.42578125" style="57" customWidth="1"/>
    <col min="11057" max="11057" width="2.28515625" style="57" customWidth="1"/>
    <col min="11058" max="11058" width="1.85546875" style="57" customWidth="1"/>
    <col min="11059" max="11059" width="2.42578125" style="57" customWidth="1"/>
    <col min="11060" max="11060" width="2.140625" style="57" customWidth="1"/>
    <col min="11061" max="11062" width="2.28515625" style="57" customWidth="1"/>
    <col min="11063" max="11063" width="1.85546875" style="57" customWidth="1"/>
    <col min="11064" max="11064" width="1.42578125" style="57" customWidth="1"/>
    <col min="11065" max="11065" width="2.28515625" style="57" customWidth="1"/>
    <col min="11066" max="11066" width="1.7109375" style="57" customWidth="1"/>
    <col min="11067" max="11067" width="0.85546875" style="57" customWidth="1"/>
    <col min="11068" max="11068" width="1.5703125" style="57" customWidth="1"/>
    <col min="11069" max="11069" width="1.42578125" style="57" customWidth="1"/>
    <col min="11070" max="11070" width="0.7109375" style="57" customWidth="1"/>
    <col min="11071" max="11264" width="11.42578125" style="57"/>
    <col min="11265" max="11267" width="2.5703125" style="57" customWidth="1"/>
    <col min="11268" max="11268" width="8.140625" style="57" customWidth="1"/>
    <col min="11269" max="11297" width="2.5703125" style="57" customWidth="1"/>
    <col min="11298" max="11298" width="7" style="57" customWidth="1"/>
    <col min="11299" max="11311" width="2.5703125" style="57" customWidth="1"/>
    <col min="11312" max="11312" width="1.42578125" style="57" customWidth="1"/>
    <col min="11313" max="11313" width="2.28515625" style="57" customWidth="1"/>
    <col min="11314" max="11314" width="1.85546875" style="57" customWidth="1"/>
    <col min="11315" max="11315" width="2.42578125" style="57" customWidth="1"/>
    <col min="11316" max="11316" width="2.140625" style="57" customWidth="1"/>
    <col min="11317" max="11318" width="2.28515625" style="57" customWidth="1"/>
    <col min="11319" max="11319" width="1.85546875" style="57" customWidth="1"/>
    <col min="11320" max="11320" width="1.42578125" style="57" customWidth="1"/>
    <col min="11321" max="11321" width="2.28515625" style="57" customWidth="1"/>
    <col min="11322" max="11322" width="1.7109375" style="57" customWidth="1"/>
    <col min="11323" max="11323" width="0.85546875" style="57" customWidth="1"/>
    <col min="11324" max="11324" width="1.5703125" style="57" customWidth="1"/>
    <col min="11325" max="11325" width="1.42578125" style="57" customWidth="1"/>
    <col min="11326" max="11326" width="0.7109375" style="57" customWidth="1"/>
    <col min="11327" max="11520" width="11.42578125" style="57"/>
    <col min="11521" max="11523" width="2.5703125" style="57" customWidth="1"/>
    <col min="11524" max="11524" width="8.140625" style="57" customWidth="1"/>
    <col min="11525" max="11553" width="2.5703125" style="57" customWidth="1"/>
    <col min="11554" max="11554" width="7" style="57" customWidth="1"/>
    <col min="11555" max="11567" width="2.5703125" style="57" customWidth="1"/>
    <col min="11568" max="11568" width="1.42578125" style="57" customWidth="1"/>
    <col min="11569" max="11569" width="2.28515625" style="57" customWidth="1"/>
    <col min="11570" max="11570" width="1.85546875" style="57" customWidth="1"/>
    <col min="11571" max="11571" width="2.42578125" style="57" customWidth="1"/>
    <col min="11572" max="11572" width="2.140625" style="57" customWidth="1"/>
    <col min="11573" max="11574" width="2.28515625" style="57" customWidth="1"/>
    <col min="11575" max="11575" width="1.85546875" style="57" customWidth="1"/>
    <col min="11576" max="11576" width="1.42578125" style="57" customWidth="1"/>
    <col min="11577" max="11577" width="2.28515625" style="57" customWidth="1"/>
    <col min="11578" max="11578" width="1.7109375" style="57" customWidth="1"/>
    <col min="11579" max="11579" width="0.85546875" style="57" customWidth="1"/>
    <col min="11580" max="11580" width="1.5703125" style="57" customWidth="1"/>
    <col min="11581" max="11581" width="1.42578125" style="57" customWidth="1"/>
    <col min="11582" max="11582" width="0.7109375" style="57" customWidth="1"/>
    <col min="11583" max="11776" width="11.42578125" style="57"/>
    <col min="11777" max="11779" width="2.5703125" style="57" customWidth="1"/>
    <col min="11780" max="11780" width="8.140625" style="57" customWidth="1"/>
    <col min="11781" max="11809" width="2.5703125" style="57" customWidth="1"/>
    <col min="11810" max="11810" width="7" style="57" customWidth="1"/>
    <col min="11811" max="11823" width="2.5703125" style="57" customWidth="1"/>
    <col min="11824" max="11824" width="1.42578125" style="57" customWidth="1"/>
    <col min="11825" max="11825" width="2.28515625" style="57" customWidth="1"/>
    <col min="11826" max="11826" width="1.85546875" style="57" customWidth="1"/>
    <col min="11827" max="11827" width="2.42578125" style="57" customWidth="1"/>
    <col min="11828" max="11828" width="2.140625" style="57" customWidth="1"/>
    <col min="11829" max="11830" width="2.28515625" style="57" customWidth="1"/>
    <col min="11831" max="11831" width="1.85546875" style="57" customWidth="1"/>
    <col min="11832" max="11832" width="1.42578125" style="57" customWidth="1"/>
    <col min="11833" max="11833" width="2.28515625" style="57" customWidth="1"/>
    <col min="11834" max="11834" width="1.7109375" style="57" customWidth="1"/>
    <col min="11835" max="11835" width="0.85546875" style="57" customWidth="1"/>
    <col min="11836" max="11836" width="1.5703125" style="57" customWidth="1"/>
    <col min="11837" max="11837" width="1.42578125" style="57" customWidth="1"/>
    <col min="11838" max="11838" width="0.7109375" style="57" customWidth="1"/>
    <col min="11839" max="12032" width="11.42578125" style="57"/>
    <col min="12033" max="12035" width="2.5703125" style="57" customWidth="1"/>
    <col min="12036" max="12036" width="8.140625" style="57" customWidth="1"/>
    <col min="12037" max="12065" width="2.5703125" style="57" customWidth="1"/>
    <col min="12066" max="12066" width="7" style="57" customWidth="1"/>
    <col min="12067" max="12079" width="2.5703125" style="57" customWidth="1"/>
    <col min="12080" max="12080" width="1.42578125" style="57" customWidth="1"/>
    <col min="12081" max="12081" width="2.28515625" style="57" customWidth="1"/>
    <col min="12082" max="12082" width="1.85546875" style="57" customWidth="1"/>
    <col min="12083" max="12083" width="2.42578125" style="57" customWidth="1"/>
    <col min="12084" max="12084" width="2.140625" style="57" customWidth="1"/>
    <col min="12085" max="12086" width="2.28515625" style="57" customWidth="1"/>
    <col min="12087" max="12087" width="1.85546875" style="57" customWidth="1"/>
    <col min="12088" max="12088" width="1.42578125" style="57" customWidth="1"/>
    <col min="12089" max="12089" width="2.28515625" style="57" customWidth="1"/>
    <col min="12090" max="12090" width="1.7109375" style="57" customWidth="1"/>
    <col min="12091" max="12091" width="0.85546875" style="57" customWidth="1"/>
    <col min="12092" max="12092" width="1.5703125" style="57" customWidth="1"/>
    <col min="12093" max="12093" width="1.42578125" style="57" customWidth="1"/>
    <col min="12094" max="12094" width="0.7109375" style="57" customWidth="1"/>
    <col min="12095" max="12288" width="11.42578125" style="57"/>
    <col min="12289" max="12291" width="2.5703125" style="57" customWidth="1"/>
    <col min="12292" max="12292" width="8.140625" style="57" customWidth="1"/>
    <col min="12293" max="12321" width="2.5703125" style="57" customWidth="1"/>
    <col min="12322" max="12322" width="7" style="57" customWidth="1"/>
    <col min="12323" max="12335" width="2.5703125" style="57" customWidth="1"/>
    <col min="12336" max="12336" width="1.42578125" style="57" customWidth="1"/>
    <col min="12337" max="12337" width="2.28515625" style="57" customWidth="1"/>
    <col min="12338" max="12338" width="1.85546875" style="57" customWidth="1"/>
    <col min="12339" max="12339" width="2.42578125" style="57" customWidth="1"/>
    <col min="12340" max="12340" width="2.140625" style="57" customWidth="1"/>
    <col min="12341" max="12342" width="2.28515625" style="57" customWidth="1"/>
    <col min="12343" max="12343" width="1.85546875" style="57" customWidth="1"/>
    <col min="12344" max="12344" width="1.42578125" style="57" customWidth="1"/>
    <col min="12345" max="12345" width="2.28515625" style="57" customWidth="1"/>
    <col min="12346" max="12346" width="1.7109375" style="57" customWidth="1"/>
    <col min="12347" max="12347" width="0.85546875" style="57" customWidth="1"/>
    <col min="12348" max="12348" width="1.5703125" style="57" customWidth="1"/>
    <col min="12349" max="12349" width="1.42578125" style="57" customWidth="1"/>
    <col min="12350" max="12350" width="0.7109375" style="57" customWidth="1"/>
    <col min="12351" max="12544" width="11.42578125" style="57"/>
    <col min="12545" max="12547" width="2.5703125" style="57" customWidth="1"/>
    <col min="12548" max="12548" width="8.140625" style="57" customWidth="1"/>
    <col min="12549" max="12577" width="2.5703125" style="57" customWidth="1"/>
    <col min="12578" max="12578" width="7" style="57" customWidth="1"/>
    <col min="12579" max="12591" width="2.5703125" style="57" customWidth="1"/>
    <col min="12592" max="12592" width="1.42578125" style="57" customWidth="1"/>
    <col min="12593" max="12593" width="2.28515625" style="57" customWidth="1"/>
    <col min="12594" max="12594" width="1.85546875" style="57" customWidth="1"/>
    <col min="12595" max="12595" width="2.42578125" style="57" customWidth="1"/>
    <col min="12596" max="12596" width="2.140625" style="57" customWidth="1"/>
    <col min="12597" max="12598" width="2.28515625" style="57" customWidth="1"/>
    <col min="12599" max="12599" width="1.85546875" style="57" customWidth="1"/>
    <col min="12600" max="12600" width="1.42578125" style="57" customWidth="1"/>
    <col min="12601" max="12601" width="2.28515625" style="57" customWidth="1"/>
    <col min="12602" max="12602" width="1.7109375" style="57" customWidth="1"/>
    <col min="12603" max="12603" width="0.85546875" style="57" customWidth="1"/>
    <col min="12604" max="12604" width="1.5703125" style="57" customWidth="1"/>
    <col min="12605" max="12605" width="1.42578125" style="57" customWidth="1"/>
    <col min="12606" max="12606" width="0.7109375" style="57" customWidth="1"/>
    <col min="12607" max="12800" width="11.42578125" style="57"/>
    <col min="12801" max="12803" width="2.5703125" style="57" customWidth="1"/>
    <col min="12804" max="12804" width="8.140625" style="57" customWidth="1"/>
    <col min="12805" max="12833" width="2.5703125" style="57" customWidth="1"/>
    <col min="12834" max="12834" width="7" style="57" customWidth="1"/>
    <col min="12835" max="12847" width="2.5703125" style="57" customWidth="1"/>
    <col min="12848" max="12848" width="1.42578125" style="57" customWidth="1"/>
    <col min="12849" max="12849" width="2.28515625" style="57" customWidth="1"/>
    <col min="12850" max="12850" width="1.85546875" style="57" customWidth="1"/>
    <col min="12851" max="12851" width="2.42578125" style="57" customWidth="1"/>
    <col min="12852" max="12852" width="2.140625" style="57" customWidth="1"/>
    <col min="12853" max="12854" width="2.28515625" style="57" customWidth="1"/>
    <col min="12855" max="12855" width="1.85546875" style="57" customWidth="1"/>
    <col min="12856" max="12856" width="1.42578125" style="57" customWidth="1"/>
    <col min="12857" max="12857" width="2.28515625" style="57" customWidth="1"/>
    <col min="12858" max="12858" width="1.7109375" style="57" customWidth="1"/>
    <col min="12859" max="12859" width="0.85546875" style="57" customWidth="1"/>
    <col min="12860" max="12860" width="1.5703125" style="57" customWidth="1"/>
    <col min="12861" max="12861" width="1.42578125" style="57" customWidth="1"/>
    <col min="12862" max="12862" width="0.7109375" style="57" customWidth="1"/>
    <col min="12863" max="13056" width="11.42578125" style="57"/>
    <col min="13057" max="13059" width="2.5703125" style="57" customWidth="1"/>
    <col min="13060" max="13060" width="8.140625" style="57" customWidth="1"/>
    <col min="13061" max="13089" width="2.5703125" style="57" customWidth="1"/>
    <col min="13090" max="13090" width="7" style="57" customWidth="1"/>
    <col min="13091" max="13103" width="2.5703125" style="57" customWidth="1"/>
    <col min="13104" max="13104" width="1.42578125" style="57" customWidth="1"/>
    <col min="13105" max="13105" width="2.28515625" style="57" customWidth="1"/>
    <col min="13106" max="13106" width="1.85546875" style="57" customWidth="1"/>
    <col min="13107" max="13107" width="2.42578125" style="57" customWidth="1"/>
    <col min="13108" max="13108" width="2.140625" style="57" customWidth="1"/>
    <col min="13109" max="13110" width="2.28515625" style="57" customWidth="1"/>
    <col min="13111" max="13111" width="1.85546875" style="57" customWidth="1"/>
    <col min="13112" max="13112" width="1.42578125" style="57" customWidth="1"/>
    <col min="13113" max="13113" width="2.28515625" style="57" customWidth="1"/>
    <col min="13114" max="13114" width="1.7109375" style="57" customWidth="1"/>
    <col min="13115" max="13115" width="0.85546875" style="57" customWidth="1"/>
    <col min="13116" max="13116" width="1.5703125" style="57" customWidth="1"/>
    <col min="13117" max="13117" width="1.42578125" style="57" customWidth="1"/>
    <col min="13118" max="13118" width="0.7109375" style="57" customWidth="1"/>
    <col min="13119" max="13312" width="11.42578125" style="57"/>
    <col min="13313" max="13315" width="2.5703125" style="57" customWidth="1"/>
    <col min="13316" max="13316" width="8.140625" style="57" customWidth="1"/>
    <col min="13317" max="13345" width="2.5703125" style="57" customWidth="1"/>
    <col min="13346" max="13346" width="7" style="57" customWidth="1"/>
    <col min="13347" max="13359" width="2.5703125" style="57" customWidth="1"/>
    <col min="13360" max="13360" width="1.42578125" style="57" customWidth="1"/>
    <col min="13361" max="13361" width="2.28515625" style="57" customWidth="1"/>
    <col min="13362" max="13362" width="1.85546875" style="57" customWidth="1"/>
    <col min="13363" max="13363" width="2.42578125" style="57" customWidth="1"/>
    <col min="13364" max="13364" width="2.140625" style="57" customWidth="1"/>
    <col min="13365" max="13366" width="2.28515625" style="57" customWidth="1"/>
    <col min="13367" max="13367" width="1.85546875" style="57" customWidth="1"/>
    <col min="13368" max="13368" width="1.42578125" style="57" customWidth="1"/>
    <col min="13369" max="13369" width="2.28515625" style="57" customWidth="1"/>
    <col min="13370" max="13370" width="1.7109375" style="57" customWidth="1"/>
    <col min="13371" max="13371" width="0.85546875" style="57" customWidth="1"/>
    <col min="13372" max="13372" width="1.5703125" style="57" customWidth="1"/>
    <col min="13373" max="13373" width="1.42578125" style="57" customWidth="1"/>
    <col min="13374" max="13374" width="0.7109375" style="57" customWidth="1"/>
    <col min="13375" max="13568" width="11.42578125" style="57"/>
    <col min="13569" max="13571" width="2.5703125" style="57" customWidth="1"/>
    <col min="13572" max="13572" width="8.140625" style="57" customWidth="1"/>
    <col min="13573" max="13601" width="2.5703125" style="57" customWidth="1"/>
    <col min="13602" max="13602" width="7" style="57" customWidth="1"/>
    <col min="13603" max="13615" width="2.5703125" style="57" customWidth="1"/>
    <col min="13616" max="13616" width="1.42578125" style="57" customWidth="1"/>
    <col min="13617" max="13617" width="2.28515625" style="57" customWidth="1"/>
    <col min="13618" max="13618" width="1.85546875" style="57" customWidth="1"/>
    <col min="13619" max="13619" width="2.42578125" style="57" customWidth="1"/>
    <col min="13620" max="13620" width="2.140625" style="57" customWidth="1"/>
    <col min="13621" max="13622" width="2.28515625" style="57" customWidth="1"/>
    <col min="13623" max="13623" width="1.85546875" style="57" customWidth="1"/>
    <col min="13624" max="13624" width="1.42578125" style="57" customWidth="1"/>
    <col min="13625" max="13625" width="2.28515625" style="57" customWidth="1"/>
    <col min="13626" max="13626" width="1.7109375" style="57" customWidth="1"/>
    <col min="13627" max="13627" width="0.85546875" style="57" customWidth="1"/>
    <col min="13628" max="13628" width="1.5703125" style="57" customWidth="1"/>
    <col min="13629" max="13629" width="1.42578125" style="57" customWidth="1"/>
    <col min="13630" max="13630" width="0.7109375" style="57" customWidth="1"/>
    <col min="13631" max="13824" width="11.42578125" style="57"/>
    <col min="13825" max="13827" width="2.5703125" style="57" customWidth="1"/>
    <col min="13828" max="13828" width="8.140625" style="57" customWidth="1"/>
    <col min="13829" max="13857" width="2.5703125" style="57" customWidth="1"/>
    <col min="13858" max="13858" width="7" style="57" customWidth="1"/>
    <col min="13859" max="13871" width="2.5703125" style="57" customWidth="1"/>
    <col min="13872" max="13872" width="1.42578125" style="57" customWidth="1"/>
    <col min="13873" max="13873" width="2.28515625" style="57" customWidth="1"/>
    <col min="13874" max="13874" width="1.85546875" style="57" customWidth="1"/>
    <col min="13875" max="13875" width="2.42578125" style="57" customWidth="1"/>
    <col min="13876" max="13876" width="2.140625" style="57" customWidth="1"/>
    <col min="13877" max="13878" width="2.28515625" style="57" customWidth="1"/>
    <col min="13879" max="13879" width="1.85546875" style="57" customWidth="1"/>
    <col min="13880" max="13880" width="1.42578125" style="57" customWidth="1"/>
    <col min="13881" max="13881" width="2.28515625" style="57" customWidth="1"/>
    <col min="13882" max="13882" width="1.7109375" style="57" customWidth="1"/>
    <col min="13883" max="13883" width="0.85546875" style="57" customWidth="1"/>
    <col min="13884" max="13884" width="1.5703125" style="57" customWidth="1"/>
    <col min="13885" max="13885" width="1.42578125" style="57" customWidth="1"/>
    <col min="13886" max="13886" width="0.7109375" style="57" customWidth="1"/>
    <col min="13887" max="14080" width="11.42578125" style="57"/>
    <col min="14081" max="14083" width="2.5703125" style="57" customWidth="1"/>
    <col min="14084" max="14084" width="8.140625" style="57" customWidth="1"/>
    <col min="14085" max="14113" width="2.5703125" style="57" customWidth="1"/>
    <col min="14114" max="14114" width="7" style="57" customWidth="1"/>
    <col min="14115" max="14127" width="2.5703125" style="57" customWidth="1"/>
    <col min="14128" max="14128" width="1.42578125" style="57" customWidth="1"/>
    <col min="14129" max="14129" width="2.28515625" style="57" customWidth="1"/>
    <col min="14130" max="14130" width="1.85546875" style="57" customWidth="1"/>
    <col min="14131" max="14131" width="2.42578125" style="57" customWidth="1"/>
    <col min="14132" max="14132" width="2.140625" style="57" customWidth="1"/>
    <col min="14133" max="14134" width="2.28515625" style="57" customWidth="1"/>
    <col min="14135" max="14135" width="1.85546875" style="57" customWidth="1"/>
    <col min="14136" max="14136" width="1.42578125" style="57" customWidth="1"/>
    <col min="14137" max="14137" width="2.28515625" style="57" customWidth="1"/>
    <col min="14138" max="14138" width="1.7109375" style="57" customWidth="1"/>
    <col min="14139" max="14139" width="0.85546875" style="57" customWidth="1"/>
    <col min="14140" max="14140" width="1.5703125" style="57" customWidth="1"/>
    <col min="14141" max="14141" width="1.42578125" style="57" customWidth="1"/>
    <col min="14142" max="14142" width="0.7109375" style="57" customWidth="1"/>
    <col min="14143" max="14336" width="11.42578125" style="57"/>
    <col min="14337" max="14339" width="2.5703125" style="57" customWidth="1"/>
    <col min="14340" max="14340" width="8.140625" style="57" customWidth="1"/>
    <col min="14341" max="14369" width="2.5703125" style="57" customWidth="1"/>
    <col min="14370" max="14370" width="7" style="57" customWidth="1"/>
    <col min="14371" max="14383" width="2.5703125" style="57" customWidth="1"/>
    <col min="14384" max="14384" width="1.42578125" style="57" customWidth="1"/>
    <col min="14385" max="14385" width="2.28515625" style="57" customWidth="1"/>
    <col min="14386" max="14386" width="1.85546875" style="57" customWidth="1"/>
    <col min="14387" max="14387" width="2.42578125" style="57" customWidth="1"/>
    <col min="14388" max="14388" width="2.140625" style="57" customWidth="1"/>
    <col min="14389" max="14390" width="2.28515625" style="57" customWidth="1"/>
    <col min="14391" max="14391" width="1.85546875" style="57" customWidth="1"/>
    <col min="14392" max="14392" width="1.42578125" style="57" customWidth="1"/>
    <col min="14393" max="14393" width="2.28515625" style="57" customWidth="1"/>
    <col min="14394" max="14394" width="1.7109375" style="57" customWidth="1"/>
    <col min="14395" max="14395" width="0.85546875" style="57" customWidth="1"/>
    <col min="14396" max="14396" width="1.5703125" style="57" customWidth="1"/>
    <col min="14397" max="14397" width="1.42578125" style="57" customWidth="1"/>
    <col min="14398" max="14398" width="0.7109375" style="57" customWidth="1"/>
    <col min="14399" max="14592" width="11.42578125" style="57"/>
    <col min="14593" max="14595" width="2.5703125" style="57" customWidth="1"/>
    <col min="14596" max="14596" width="8.140625" style="57" customWidth="1"/>
    <col min="14597" max="14625" width="2.5703125" style="57" customWidth="1"/>
    <col min="14626" max="14626" width="7" style="57" customWidth="1"/>
    <col min="14627" max="14639" width="2.5703125" style="57" customWidth="1"/>
    <col min="14640" max="14640" width="1.42578125" style="57" customWidth="1"/>
    <col min="14641" max="14641" width="2.28515625" style="57" customWidth="1"/>
    <col min="14642" max="14642" width="1.85546875" style="57" customWidth="1"/>
    <col min="14643" max="14643" width="2.42578125" style="57" customWidth="1"/>
    <col min="14644" max="14644" width="2.140625" style="57" customWidth="1"/>
    <col min="14645" max="14646" width="2.28515625" style="57" customWidth="1"/>
    <col min="14647" max="14647" width="1.85546875" style="57" customWidth="1"/>
    <col min="14648" max="14648" width="1.42578125" style="57" customWidth="1"/>
    <col min="14649" max="14649" width="2.28515625" style="57" customWidth="1"/>
    <col min="14650" max="14650" width="1.7109375" style="57" customWidth="1"/>
    <col min="14651" max="14651" width="0.85546875" style="57" customWidth="1"/>
    <col min="14652" max="14652" width="1.5703125" style="57" customWidth="1"/>
    <col min="14653" max="14653" width="1.42578125" style="57" customWidth="1"/>
    <col min="14654" max="14654" width="0.7109375" style="57" customWidth="1"/>
    <col min="14655" max="14848" width="11.42578125" style="57"/>
    <col min="14849" max="14851" width="2.5703125" style="57" customWidth="1"/>
    <col min="14852" max="14852" width="8.140625" style="57" customWidth="1"/>
    <col min="14853" max="14881" width="2.5703125" style="57" customWidth="1"/>
    <col min="14882" max="14882" width="7" style="57" customWidth="1"/>
    <col min="14883" max="14895" width="2.5703125" style="57" customWidth="1"/>
    <col min="14896" max="14896" width="1.42578125" style="57" customWidth="1"/>
    <col min="14897" max="14897" width="2.28515625" style="57" customWidth="1"/>
    <col min="14898" max="14898" width="1.85546875" style="57" customWidth="1"/>
    <col min="14899" max="14899" width="2.42578125" style="57" customWidth="1"/>
    <col min="14900" max="14900" width="2.140625" style="57" customWidth="1"/>
    <col min="14901" max="14902" width="2.28515625" style="57" customWidth="1"/>
    <col min="14903" max="14903" width="1.85546875" style="57" customWidth="1"/>
    <col min="14904" max="14904" width="1.42578125" style="57" customWidth="1"/>
    <col min="14905" max="14905" width="2.28515625" style="57" customWidth="1"/>
    <col min="14906" max="14906" width="1.7109375" style="57" customWidth="1"/>
    <col min="14907" max="14907" width="0.85546875" style="57" customWidth="1"/>
    <col min="14908" max="14908" width="1.5703125" style="57" customWidth="1"/>
    <col min="14909" max="14909" width="1.42578125" style="57" customWidth="1"/>
    <col min="14910" max="14910" width="0.7109375" style="57" customWidth="1"/>
    <col min="14911" max="15104" width="11.42578125" style="57"/>
    <col min="15105" max="15107" width="2.5703125" style="57" customWidth="1"/>
    <col min="15108" max="15108" width="8.140625" style="57" customWidth="1"/>
    <col min="15109" max="15137" width="2.5703125" style="57" customWidth="1"/>
    <col min="15138" max="15138" width="7" style="57" customWidth="1"/>
    <col min="15139" max="15151" width="2.5703125" style="57" customWidth="1"/>
    <col min="15152" max="15152" width="1.42578125" style="57" customWidth="1"/>
    <col min="15153" max="15153" width="2.28515625" style="57" customWidth="1"/>
    <col min="15154" max="15154" width="1.85546875" style="57" customWidth="1"/>
    <col min="15155" max="15155" width="2.42578125" style="57" customWidth="1"/>
    <col min="15156" max="15156" width="2.140625" style="57" customWidth="1"/>
    <col min="15157" max="15158" width="2.28515625" style="57" customWidth="1"/>
    <col min="15159" max="15159" width="1.85546875" style="57" customWidth="1"/>
    <col min="15160" max="15160" width="1.42578125" style="57" customWidth="1"/>
    <col min="15161" max="15161" width="2.28515625" style="57" customWidth="1"/>
    <col min="15162" max="15162" width="1.7109375" style="57" customWidth="1"/>
    <col min="15163" max="15163" width="0.85546875" style="57" customWidth="1"/>
    <col min="15164" max="15164" width="1.5703125" style="57" customWidth="1"/>
    <col min="15165" max="15165" width="1.42578125" style="57" customWidth="1"/>
    <col min="15166" max="15166" width="0.7109375" style="57" customWidth="1"/>
    <col min="15167" max="15360" width="11.42578125" style="57"/>
    <col min="15361" max="15363" width="2.5703125" style="57" customWidth="1"/>
    <col min="15364" max="15364" width="8.140625" style="57" customWidth="1"/>
    <col min="15365" max="15393" width="2.5703125" style="57" customWidth="1"/>
    <col min="15394" max="15394" width="7" style="57" customWidth="1"/>
    <col min="15395" max="15407" width="2.5703125" style="57" customWidth="1"/>
    <col min="15408" max="15408" width="1.42578125" style="57" customWidth="1"/>
    <col min="15409" max="15409" width="2.28515625" style="57" customWidth="1"/>
    <col min="15410" max="15410" width="1.85546875" style="57" customWidth="1"/>
    <col min="15411" max="15411" width="2.42578125" style="57" customWidth="1"/>
    <col min="15412" max="15412" width="2.140625" style="57" customWidth="1"/>
    <col min="15413" max="15414" width="2.28515625" style="57" customWidth="1"/>
    <col min="15415" max="15415" width="1.85546875" style="57" customWidth="1"/>
    <col min="15416" max="15416" width="1.42578125" style="57" customWidth="1"/>
    <col min="15417" max="15417" width="2.28515625" style="57" customWidth="1"/>
    <col min="15418" max="15418" width="1.7109375" style="57" customWidth="1"/>
    <col min="15419" max="15419" width="0.85546875" style="57" customWidth="1"/>
    <col min="15420" max="15420" width="1.5703125" style="57" customWidth="1"/>
    <col min="15421" max="15421" width="1.42578125" style="57" customWidth="1"/>
    <col min="15422" max="15422" width="0.7109375" style="57" customWidth="1"/>
    <col min="15423" max="15616" width="11.42578125" style="57"/>
    <col min="15617" max="15619" width="2.5703125" style="57" customWidth="1"/>
    <col min="15620" max="15620" width="8.140625" style="57" customWidth="1"/>
    <col min="15621" max="15649" width="2.5703125" style="57" customWidth="1"/>
    <col min="15650" max="15650" width="7" style="57" customWidth="1"/>
    <col min="15651" max="15663" width="2.5703125" style="57" customWidth="1"/>
    <col min="15664" max="15664" width="1.42578125" style="57" customWidth="1"/>
    <col min="15665" max="15665" width="2.28515625" style="57" customWidth="1"/>
    <col min="15666" max="15666" width="1.85546875" style="57" customWidth="1"/>
    <col min="15667" max="15667" width="2.42578125" style="57" customWidth="1"/>
    <col min="15668" max="15668" width="2.140625" style="57" customWidth="1"/>
    <col min="15669" max="15670" width="2.28515625" style="57" customWidth="1"/>
    <col min="15671" max="15671" width="1.85546875" style="57" customWidth="1"/>
    <col min="15672" max="15672" width="1.42578125" style="57" customWidth="1"/>
    <col min="15673" max="15673" width="2.28515625" style="57" customWidth="1"/>
    <col min="15674" max="15674" width="1.7109375" style="57" customWidth="1"/>
    <col min="15675" max="15675" width="0.85546875" style="57" customWidth="1"/>
    <col min="15676" max="15676" width="1.5703125" style="57" customWidth="1"/>
    <col min="15677" max="15677" width="1.42578125" style="57" customWidth="1"/>
    <col min="15678" max="15678" width="0.7109375" style="57" customWidth="1"/>
    <col min="15679" max="15872" width="11.42578125" style="57"/>
    <col min="15873" max="15875" width="2.5703125" style="57" customWidth="1"/>
    <col min="15876" max="15876" width="8.140625" style="57" customWidth="1"/>
    <col min="15877" max="15905" width="2.5703125" style="57" customWidth="1"/>
    <col min="15906" max="15906" width="7" style="57" customWidth="1"/>
    <col min="15907" max="15919" width="2.5703125" style="57" customWidth="1"/>
    <col min="15920" max="15920" width="1.42578125" style="57" customWidth="1"/>
    <col min="15921" max="15921" width="2.28515625" style="57" customWidth="1"/>
    <col min="15922" max="15922" width="1.85546875" style="57" customWidth="1"/>
    <col min="15923" max="15923" width="2.42578125" style="57" customWidth="1"/>
    <col min="15924" max="15924" width="2.140625" style="57" customWidth="1"/>
    <col min="15925" max="15926" width="2.28515625" style="57" customWidth="1"/>
    <col min="15927" max="15927" width="1.85546875" style="57" customWidth="1"/>
    <col min="15928" max="15928" width="1.42578125" style="57" customWidth="1"/>
    <col min="15929" max="15929" width="2.28515625" style="57" customWidth="1"/>
    <col min="15930" max="15930" width="1.7109375" style="57" customWidth="1"/>
    <col min="15931" max="15931" width="0.85546875" style="57" customWidth="1"/>
    <col min="15932" max="15932" width="1.5703125" style="57" customWidth="1"/>
    <col min="15933" max="15933" width="1.42578125" style="57" customWidth="1"/>
    <col min="15934" max="15934" width="0.7109375" style="57" customWidth="1"/>
    <col min="15935" max="16128" width="11.42578125" style="57"/>
    <col min="16129" max="16131" width="2.5703125" style="57" customWidth="1"/>
    <col min="16132" max="16132" width="8.140625" style="57" customWidth="1"/>
    <col min="16133" max="16161" width="2.5703125" style="57" customWidth="1"/>
    <col min="16162" max="16162" width="7" style="57" customWidth="1"/>
    <col min="16163" max="16175" width="2.5703125" style="57" customWidth="1"/>
    <col min="16176" max="16176" width="1.42578125" style="57" customWidth="1"/>
    <col min="16177" max="16177" width="2.28515625" style="57" customWidth="1"/>
    <col min="16178" max="16178" width="1.85546875" style="57" customWidth="1"/>
    <col min="16179" max="16179" width="2.42578125" style="57" customWidth="1"/>
    <col min="16180" max="16180" width="2.140625" style="57" customWidth="1"/>
    <col min="16181" max="16182" width="2.28515625" style="57" customWidth="1"/>
    <col min="16183" max="16183" width="1.85546875" style="57" customWidth="1"/>
    <col min="16184" max="16184" width="1.42578125" style="57" customWidth="1"/>
    <col min="16185" max="16185" width="2.28515625" style="57" customWidth="1"/>
    <col min="16186" max="16186" width="1.7109375" style="57" customWidth="1"/>
    <col min="16187" max="16187" width="0.85546875" style="57" customWidth="1"/>
    <col min="16188" max="16188" width="1.5703125" style="57" customWidth="1"/>
    <col min="16189" max="16189" width="1.42578125" style="57" customWidth="1"/>
    <col min="16190" max="16190" width="0.7109375" style="57" customWidth="1"/>
    <col min="16191" max="16384" width="11.42578125" style="57"/>
  </cols>
  <sheetData>
    <row r="1" spans="1:51" ht="13.5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R1" s="53"/>
      <c r="S1" s="53"/>
      <c r="T1" s="53"/>
      <c r="U1" s="53"/>
      <c r="V1" s="53"/>
      <c r="W1" s="53"/>
      <c r="X1" s="53"/>
      <c r="Y1" s="53"/>
      <c r="Z1" s="54" t="s">
        <v>153</v>
      </c>
      <c r="AA1" s="53"/>
      <c r="AB1" s="53"/>
      <c r="AC1" s="53"/>
      <c r="AD1" s="53"/>
      <c r="AE1" s="53"/>
      <c r="AF1" s="53"/>
      <c r="AG1" s="53"/>
      <c r="AH1" s="53"/>
      <c r="AI1" s="55"/>
      <c r="AJ1" s="52"/>
      <c r="AK1" s="52"/>
      <c r="AL1" s="52"/>
      <c r="AM1" s="52"/>
      <c r="AN1" s="52"/>
      <c r="AO1" s="52"/>
      <c r="AP1" s="52"/>
      <c r="AQ1" s="52"/>
      <c r="AR1" s="52"/>
      <c r="AS1" s="56"/>
      <c r="AT1" s="56"/>
      <c r="AU1" s="56"/>
      <c r="AV1" s="56"/>
      <c r="AW1" s="56"/>
    </row>
    <row r="2" spans="1:51" ht="13.5" customHeight="1" x14ac:dyDescent="0.25">
      <c r="A2" s="52"/>
      <c r="B2" s="52"/>
      <c r="C2" s="52"/>
      <c r="E2" s="58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9" t="s">
        <v>154</v>
      </c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6"/>
      <c r="AV2" s="56"/>
      <c r="AW2" s="56"/>
      <c r="AX2" s="56"/>
    </row>
    <row r="3" spans="1:51" ht="13.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9" t="s">
        <v>155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6"/>
      <c r="AT3" s="56"/>
      <c r="AU3" s="56"/>
      <c r="AV3" s="56"/>
      <c r="AW3" s="56"/>
    </row>
    <row r="4" spans="1:51" ht="35.2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</row>
    <row r="5" spans="1:51" ht="13.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</row>
    <row r="6" spans="1:51" ht="13.5" customHeight="1" x14ac:dyDescent="0.25">
      <c r="A6" s="60" t="s">
        <v>156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60" t="s">
        <v>157</v>
      </c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</row>
    <row r="7" spans="1:51" ht="13.5" customHeight="1" x14ac:dyDescent="0.25">
      <c r="A7" s="61" t="s">
        <v>158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61" t="s">
        <v>159</v>
      </c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</row>
    <row r="8" spans="1:51" ht="24" customHeigh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</row>
    <row r="9" spans="1:51" ht="26.25" customHeight="1" x14ac:dyDescent="0.3">
      <c r="A9" s="52" t="s">
        <v>173</v>
      </c>
      <c r="B9" s="52"/>
      <c r="C9" s="52"/>
      <c r="D9" s="52"/>
      <c r="E9" s="52"/>
      <c r="F9" s="52"/>
      <c r="G9" s="52"/>
      <c r="H9" s="61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62" t="s">
        <v>160</v>
      </c>
      <c r="AK9" s="52"/>
      <c r="AL9" s="52"/>
      <c r="AM9" s="52"/>
      <c r="AN9" s="52"/>
      <c r="AO9" s="52"/>
      <c r="AP9" s="52"/>
      <c r="AQ9" s="61"/>
      <c r="AR9" s="52"/>
      <c r="AS9" s="52"/>
      <c r="AT9" s="52"/>
      <c r="AU9" s="52"/>
      <c r="AV9" s="52"/>
      <c r="AW9" s="52"/>
      <c r="AX9" s="52"/>
      <c r="AY9" s="52"/>
    </row>
    <row r="10" spans="1:51" ht="3.75" customHeight="1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</row>
    <row r="11" spans="1:51" ht="26.25" customHeight="1" x14ac:dyDescent="0.25">
      <c r="A11" s="63" t="s">
        <v>180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63" t="s">
        <v>180</v>
      </c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</row>
    <row r="12" spans="1:51" ht="23.25" customHeight="1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</row>
    <row r="13" spans="1:51" ht="38.25" customHeight="1" x14ac:dyDescent="0.25">
      <c r="A13" s="194" t="s">
        <v>161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52"/>
      <c r="AX13" s="52"/>
      <c r="AY13" s="52"/>
    </row>
    <row r="14" spans="1:51" ht="13.5" customHeight="1" x14ac:dyDescent="0.25">
      <c r="A14" s="195" t="s">
        <v>162</v>
      </c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5"/>
      <c r="AI14" s="195"/>
      <c r="AJ14" s="195"/>
      <c r="AK14" s="195"/>
      <c r="AL14" s="195"/>
      <c r="AM14" s="195"/>
      <c r="AN14" s="195"/>
      <c r="AO14" s="195"/>
      <c r="AP14" s="195"/>
      <c r="AQ14" s="195"/>
      <c r="AR14" s="195"/>
      <c r="AS14" s="195"/>
      <c r="AT14" s="195"/>
      <c r="AU14" s="195"/>
      <c r="AV14" s="195"/>
      <c r="AW14" s="52"/>
      <c r="AX14" s="52"/>
      <c r="AY14" s="52"/>
    </row>
    <row r="15" spans="1:51" ht="26.25" customHeight="1" x14ac:dyDescent="0.25">
      <c r="A15" s="196" t="s">
        <v>163</v>
      </c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52"/>
      <c r="AX15" s="52"/>
      <c r="AY15" s="52"/>
    </row>
    <row r="16" spans="1:51" ht="17.25" customHeight="1" x14ac:dyDescent="0.25">
      <c r="A16" s="197" t="s">
        <v>174</v>
      </c>
      <c r="B16" s="197"/>
      <c r="C16" s="197"/>
      <c r="D16" s="197"/>
      <c r="E16" s="197"/>
      <c r="F16" s="69"/>
      <c r="G16" s="198" t="s">
        <v>175</v>
      </c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52"/>
      <c r="AX16" s="52"/>
      <c r="AY16" s="52"/>
    </row>
    <row r="17" spans="1:62" ht="19.5" customHeight="1" x14ac:dyDescent="0.25">
      <c r="A17" s="192"/>
      <c r="B17" s="192"/>
      <c r="C17" s="192"/>
      <c r="D17" s="192"/>
      <c r="E17" s="192"/>
      <c r="F17" s="192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64"/>
      <c r="AW17" s="52"/>
      <c r="AX17" s="52"/>
      <c r="AY17" s="52"/>
    </row>
    <row r="18" spans="1:62" ht="13.5" customHeight="1" x14ac:dyDescent="0.25">
      <c r="A18" s="56"/>
      <c r="B18" s="56"/>
      <c r="C18" s="56"/>
      <c r="D18" s="56"/>
      <c r="E18" s="202" t="s">
        <v>176</v>
      </c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56"/>
      <c r="AX18" s="56"/>
      <c r="AY18" s="56"/>
    </row>
    <row r="19" spans="1:62" ht="24.75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 t="s">
        <v>164</v>
      </c>
      <c r="P19" s="58"/>
      <c r="Q19" s="58"/>
      <c r="R19" s="58"/>
      <c r="S19" s="58"/>
      <c r="T19" s="58"/>
      <c r="U19" s="58"/>
      <c r="V19" s="58"/>
      <c r="W19" s="65" t="s">
        <v>177</v>
      </c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</row>
    <row r="20" spans="1:62" ht="13.5" customHeigh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ht="13.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 t="s">
        <v>165</v>
      </c>
      <c r="P21" s="58"/>
      <c r="Q21" s="58"/>
      <c r="R21" s="58"/>
      <c r="S21" s="58"/>
      <c r="T21" s="58"/>
      <c r="U21" s="58"/>
      <c r="V21" s="58"/>
      <c r="W21" s="65" t="s">
        <v>166</v>
      </c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 t="s">
        <v>167</v>
      </c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203" t="s">
        <v>168</v>
      </c>
      <c r="AB23" s="203"/>
      <c r="AC23" s="203"/>
      <c r="AD23" s="203"/>
      <c r="AE23" s="203"/>
      <c r="AF23" s="52" t="s">
        <v>169</v>
      </c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</row>
    <row r="24" spans="1:62" ht="13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</row>
    <row r="26" spans="1:62" ht="13.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 t="s">
        <v>170</v>
      </c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204">
        <v>44672</v>
      </c>
      <c r="AD26" s="200"/>
      <c r="AE26" s="200"/>
      <c r="AF26" s="200"/>
      <c r="AG26" s="200"/>
      <c r="AH26" s="58"/>
      <c r="AI26" s="199" t="s">
        <v>171</v>
      </c>
      <c r="AJ26" s="199"/>
      <c r="AK26" s="200">
        <v>257</v>
      </c>
      <c r="AL26" s="200"/>
      <c r="AM26" s="200"/>
      <c r="AN26" s="200"/>
      <c r="AO26" s="200"/>
      <c r="AP26" s="200"/>
      <c r="AQ26" s="58"/>
      <c r="AR26" s="58"/>
      <c r="AS26" s="58"/>
      <c r="AT26" s="58"/>
      <c r="AU26" s="58"/>
      <c r="AV26" s="58"/>
      <c r="AW26" s="58"/>
      <c r="AX26" s="58"/>
      <c r="AY26" s="58"/>
    </row>
    <row r="27" spans="1:62" ht="13.5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</row>
    <row r="28" spans="1:62" ht="13.5" customHeight="1" x14ac:dyDescent="0.2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 t="s">
        <v>178</v>
      </c>
      <c r="P28" s="58"/>
      <c r="Q28" s="58"/>
      <c r="R28" s="58"/>
      <c r="S28" s="100" t="s">
        <v>329</v>
      </c>
      <c r="T28" s="100"/>
      <c r="U28" s="100"/>
      <c r="V28" s="100"/>
      <c r="W28" s="100"/>
      <c r="X28" s="101"/>
      <c r="Y28" s="101"/>
      <c r="Z28" s="101"/>
      <c r="AA28" s="58" t="s">
        <v>172</v>
      </c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201" t="s">
        <v>179</v>
      </c>
      <c r="AO28" s="201"/>
      <c r="AP28" s="201"/>
      <c r="AQ28" s="201"/>
      <c r="AR28" s="201"/>
      <c r="AS28" s="58"/>
      <c r="AT28" s="58"/>
      <c r="AU28" s="58"/>
      <c r="AV28" s="58"/>
      <c r="AW28" s="58"/>
      <c r="AX28" s="58"/>
      <c r="AY28" s="58"/>
    </row>
    <row r="29" spans="1:62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</row>
    <row r="31" spans="1:62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</row>
    <row r="32" spans="1:62" ht="13.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</row>
    <row r="33" spans="1:51" ht="13.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</row>
    <row r="34" spans="1:51" ht="13.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</row>
    <row r="35" spans="1:51" ht="13.5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</row>
    <row r="36" spans="1:51" ht="13.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</row>
    <row r="37" spans="1:51" ht="13.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</row>
    <row r="38" spans="1:51" ht="13.5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</row>
    <row r="39" spans="1:51" ht="13.5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1:51" ht="13.5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</row>
    <row r="41" spans="1:51" ht="13.5" customHeight="1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</row>
    <row r="42" spans="1:51" ht="13.5" customHeight="1" x14ac:dyDescent="0.2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</row>
    <row r="43" spans="1:51" ht="13.5" customHeight="1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</row>
    <row r="44" spans="1:51" ht="13.5" customHeigh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</row>
    <row r="45" spans="1:51" ht="13.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</row>
    <row r="46" spans="1:51" ht="13.5" customHeight="1" x14ac:dyDescent="0.25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</row>
    <row r="47" spans="1:51" ht="13.5" customHeight="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</row>
    <row r="48" spans="1:51" ht="13.5" customHeight="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</row>
    <row r="49" spans="1:51" ht="13.5" customHeight="1" x14ac:dyDescent="0.2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</row>
    <row r="50" spans="1:51" ht="13.5" customHeight="1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</row>
    <row r="51" spans="1:51" ht="13.5" customHeight="1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</row>
    <row r="52" spans="1:51" ht="13.5" customHeight="1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</row>
    <row r="53" spans="1:51" ht="13.5" customHeight="1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</row>
    <row r="54" spans="1:51" ht="13.5" customHeight="1" x14ac:dyDescent="0.2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</row>
    <row r="55" spans="1:51" ht="13.5" customHeight="1" x14ac:dyDescent="0.2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</sheetData>
  <mergeCells count="13">
    <mergeCell ref="AI26:AJ26"/>
    <mergeCell ref="AK26:AP26"/>
    <mergeCell ref="AN28:AR28"/>
    <mergeCell ref="E18:AV18"/>
    <mergeCell ref="AA23:AE23"/>
    <mergeCell ref="AC26:AG26"/>
    <mergeCell ref="A17:F17"/>
    <mergeCell ref="G17:AU17"/>
    <mergeCell ref="A13:AV13"/>
    <mergeCell ref="A14:AV14"/>
    <mergeCell ref="A15:AV15"/>
    <mergeCell ref="A16:E16"/>
    <mergeCell ref="G16:AV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F172"/>
  <sheetViews>
    <sheetView showGridLines="0" view="pageBreakPreview" zoomScaleNormal="100" zoomScaleSheetLayoutView="100" workbookViewId="0">
      <selection activeCell="AH122" sqref="AH122"/>
    </sheetView>
  </sheetViews>
  <sheetFormatPr defaultColWidth="12.5703125" defaultRowHeight="13.5" customHeight="1" x14ac:dyDescent="0.15"/>
  <cols>
    <col min="1" max="1" width="5.5703125" style="79" customWidth="1"/>
    <col min="2" max="58" width="2.85546875" style="79" customWidth="1"/>
    <col min="59" max="253" width="12.5703125" style="79"/>
    <col min="254" max="254" width="5.5703125" style="79" customWidth="1"/>
    <col min="255" max="314" width="2.85546875" style="79" customWidth="1"/>
    <col min="315" max="509" width="12.5703125" style="79"/>
    <col min="510" max="510" width="5.5703125" style="79" customWidth="1"/>
    <col min="511" max="570" width="2.85546875" style="79" customWidth="1"/>
    <col min="571" max="765" width="12.5703125" style="79"/>
    <col min="766" max="766" width="5.5703125" style="79" customWidth="1"/>
    <col min="767" max="826" width="2.85546875" style="79" customWidth="1"/>
    <col min="827" max="1021" width="12.5703125" style="79"/>
    <col min="1022" max="1022" width="5.5703125" style="79" customWidth="1"/>
    <col min="1023" max="1082" width="2.85546875" style="79" customWidth="1"/>
    <col min="1083" max="1277" width="12.5703125" style="79"/>
    <col min="1278" max="1278" width="5.5703125" style="79" customWidth="1"/>
    <col min="1279" max="1338" width="2.85546875" style="79" customWidth="1"/>
    <col min="1339" max="1533" width="12.5703125" style="79"/>
    <col min="1534" max="1534" width="5.5703125" style="79" customWidth="1"/>
    <col min="1535" max="1594" width="2.85546875" style="79" customWidth="1"/>
    <col min="1595" max="1789" width="12.5703125" style="79"/>
    <col min="1790" max="1790" width="5.5703125" style="79" customWidth="1"/>
    <col min="1791" max="1850" width="2.85546875" style="79" customWidth="1"/>
    <col min="1851" max="2045" width="12.5703125" style="79"/>
    <col min="2046" max="2046" width="5.5703125" style="79" customWidth="1"/>
    <col min="2047" max="2106" width="2.85546875" style="79" customWidth="1"/>
    <col min="2107" max="2301" width="12.5703125" style="79"/>
    <col min="2302" max="2302" width="5.5703125" style="79" customWidth="1"/>
    <col min="2303" max="2362" width="2.85546875" style="79" customWidth="1"/>
    <col min="2363" max="2557" width="12.5703125" style="79"/>
    <col min="2558" max="2558" width="5.5703125" style="79" customWidth="1"/>
    <col min="2559" max="2618" width="2.85546875" style="79" customWidth="1"/>
    <col min="2619" max="2813" width="12.5703125" style="79"/>
    <col min="2814" max="2814" width="5.5703125" style="79" customWidth="1"/>
    <col min="2815" max="2874" width="2.85546875" style="79" customWidth="1"/>
    <col min="2875" max="3069" width="12.5703125" style="79"/>
    <col min="3070" max="3070" width="5.5703125" style="79" customWidth="1"/>
    <col min="3071" max="3130" width="2.85546875" style="79" customWidth="1"/>
    <col min="3131" max="3325" width="12.5703125" style="79"/>
    <col min="3326" max="3326" width="5.5703125" style="79" customWidth="1"/>
    <col min="3327" max="3386" width="2.85546875" style="79" customWidth="1"/>
    <col min="3387" max="3581" width="12.5703125" style="79"/>
    <col min="3582" max="3582" width="5.5703125" style="79" customWidth="1"/>
    <col min="3583" max="3642" width="2.85546875" style="79" customWidth="1"/>
    <col min="3643" max="3837" width="12.5703125" style="79"/>
    <col min="3838" max="3838" width="5.5703125" style="79" customWidth="1"/>
    <col min="3839" max="3898" width="2.85546875" style="79" customWidth="1"/>
    <col min="3899" max="4093" width="12.5703125" style="79"/>
    <col min="4094" max="4094" width="5.5703125" style="79" customWidth="1"/>
    <col min="4095" max="4154" width="2.85546875" style="79" customWidth="1"/>
    <col min="4155" max="4349" width="12.5703125" style="79"/>
    <col min="4350" max="4350" width="5.5703125" style="79" customWidth="1"/>
    <col min="4351" max="4410" width="2.85546875" style="79" customWidth="1"/>
    <col min="4411" max="4605" width="12.5703125" style="79"/>
    <col min="4606" max="4606" width="5.5703125" style="79" customWidth="1"/>
    <col min="4607" max="4666" width="2.85546875" style="79" customWidth="1"/>
    <col min="4667" max="4861" width="12.5703125" style="79"/>
    <col min="4862" max="4862" width="5.5703125" style="79" customWidth="1"/>
    <col min="4863" max="4922" width="2.85546875" style="79" customWidth="1"/>
    <col min="4923" max="5117" width="12.5703125" style="79"/>
    <col min="5118" max="5118" width="5.5703125" style="79" customWidth="1"/>
    <col min="5119" max="5178" width="2.85546875" style="79" customWidth="1"/>
    <col min="5179" max="5373" width="12.5703125" style="79"/>
    <col min="5374" max="5374" width="5.5703125" style="79" customWidth="1"/>
    <col min="5375" max="5434" width="2.85546875" style="79" customWidth="1"/>
    <col min="5435" max="5629" width="12.5703125" style="79"/>
    <col min="5630" max="5630" width="5.5703125" style="79" customWidth="1"/>
    <col min="5631" max="5690" width="2.85546875" style="79" customWidth="1"/>
    <col min="5691" max="5885" width="12.5703125" style="79"/>
    <col min="5886" max="5886" width="5.5703125" style="79" customWidth="1"/>
    <col min="5887" max="5946" width="2.85546875" style="79" customWidth="1"/>
    <col min="5947" max="6141" width="12.5703125" style="79"/>
    <col min="6142" max="6142" width="5.5703125" style="79" customWidth="1"/>
    <col min="6143" max="6202" width="2.85546875" style="79" customWidth="1"/>
    <col min="6203" max="6397" width="12.5703125" style="79"/>
    <col min="6398" max="6398" width="5.5703125" style="79" customWidth="1"/>
    <col min="6399" max="6458" width="2.85546875" style="79" customWidth="1"/>
    <col min="6459" max="6653" width="12.5703125" style="79"/>
    <col min="6654" max="6654" width="5.5703125" style="79" customWidth="1"/>
    <col min="6655" max="6714" width="2.85546875" style="79" customWidth="1"/>
    <col min="6715" max="6909" width="12.5703125" style="79"/>
    <col min="6910" max="6910" width="5.5703125" style="79" customWidth="1"/>
    <col min="6911" max="6970" width="2.85546875" style="79" customWidth="1"/>
    <col min="6971" max="7165" width="12.5703125" style="79"/>
    <col min="7166" max="7166" width="5.5703125" style="79" customWidth="1"/>
    <col min="7167" max="7226" width="2.85546875" style="79" customWidth="1"/>
    <col min="7227" max="7421" width="12.5703125" style="79"/>
    <col min="7422" max="7422" width="5.5703125" style="79" customWidth="1"/>
    <col min="7423" max="7482" width="2.85546875" style="79" customWidth="1"/>
    <col min="7483" max="7677" width="12.5703125" style="79"/>
    <col min="7678" max="7678" width="5.5703125" style="79" customWidth="1"/>
    <col min="7679" max="7738" width="2.85546875" style="79" customWidth="1"/>
    <col min="7739" max="7933" width="12.5703125" style="79"/>
    <col min="7934" max="7934" width="5.5703125" style="79" customWidth="1"/>
    <col min="7935" max="7994" width="2.85546875" style="79" customWidth="1"/>
    <col min="7995" max="8189" width="12.5703125" style="79"/>
    <col min="8190" max="8190" width="5.5703125" style="79" customWidth="1"/>
    <col min="8191" max="8250" width="2.85546875" style="79" customWidth="1"/>
    <col min="8251" max="8445" width="12.5703125" style="79"/>
    <col min="8446" max="8446" width="5.5703125" style="79" customWidth="1"/>
    <col min="8447" max="8506" width="2.85546875" style="79" customWidth="1"/>
    <col min="8507" max="8701" width="12.5703125" style="79"/>
    <col min="8702" max="8702" width="5.5703125" style="79" customWidth="1"/>
    <col min="8703" max="8762" width="2.85546875" style="79" customWidth="1"/>
    <col min="8763" max="8957" width="12.5703125" style="79"/>
    <col min="8958" max="8958" width="5.5703125" style="79" customWidth="1"/>
    <col min="8959" max="9018" width="2.85546875" style="79" customWidth="1"/>
    <col min="9019" max="9213" width="12.5703125" style="79"/>
    <col min="9214" max="9214" width="5.5703125" style="79" customWidth="1"/>
    <col min="9215" max="9274" width="2.85546875" style="79" customWidth="1"/>
    <col min="9275" max="9469" width="12.5703125" style="79"/>
    <col min="9470" max="9470" width="5.5703125" style="79" customWidth="1"/>
    <col min="9471" max="9530" width="2.85546875" style="79" customWidth="1"/>
    <col min="9531" max="9725" width="12.5703125" style="79"/>
    <col min="9726" max="9726" width="5.5703125" style="79" customWidth="1"/>
    <col min="9727" max="9786" width="2.85546875" style="79" customWidth="1"/>
    <col min="9787" max="9981" width="12.5703125" style="79"/>
    <col min="9982" max="9982" width="5.5703125" style="79" customWidth="1"/>
    <col min="9983" max="10042" width="2.85546875" style="79" customWidth="1"/>
    <col min="10043" max="10237" width="12.5703125" style="79"/>
    <col min="10238" max="10238" width="5.5703125" style="79" customWidth="1"/>
    <col min="10239" max="10298" width="2.85546875" style="79" customWidth="1"/>
    <col min="10299" max="10493" width="12.5703125" style="79"/>
    <col min="10494" max="10494" width="5.5703125" style="79" customWidth="1"/>
    <col min="10495" max="10554" width="2.85546875" style="79" customWidth="1"/>
    <col min="10555" max="10749" width="12.5703125" style="79"/>
    <col min="10750" max="10750" width="5.5703125" style="79" customWidth="1"/>
    <col min="10751" max="10810" width="2.85546875" style="79" customWidth="1"/>
    <col min="10811" max="11005" width="12.5703125" style="79"/>
    <col min="11006" max="11006" width="5.5703125" style="79" customWidth="1"/>
    <col min="11007" max="11066" width="2.85546875" style="79" customWidth="1"/>
    <col min="11067" max="11261" width="12.5703125" style="79"/>
    <col min="11262" max="11262" width="5.5703125" style="79" customWidth="1"/>
    <col min="11263" max="11322" width="2.85546875" style="79" customWidth="1"/>
    <col min="11323" max="11517" width="12.5703125" style="79"/>
    <col min="11518" max="11518" width="5.5703125" style="79" customWidth="1"/>
    <col min="11519" max="11578" width="2.85546875" style="79" customWidth="1"/>
    <col min="11579" max="11773" width="12.5703125" style="79"/>
    <col min="11774" max="11774" width="5.5703125" style="79" customWidth="1"/>
    <col min="11775" max="11834" width="2.85546875" style="79" customWidth="1"/>
    <col min="11835" max="12029" width="12.5703125" style="79"/>
    <col min="12030" max="12030" width="5.5703125" style="79" customWidth="1"/>
    <col min="12031" max="12090" width="2.85546875" style="79" customWidth="1"/>
    <col min="12091" max="12285" width="12.5703125" style="79"/>
    <col min="12286" max="12286" width="5.5703125" style="79" customWidth="1"/>
    <col min="12287" max="12346" width="2.85546875" style="79" customWidth="1"/>
    <col min="12347" max="12541" width="12.5703125" style="79"/>
    <col min="12542" max="12542" width="5.5703125" style="79" customWidth="1"/>
    <col min="12543" max="12602" width="2.85546875" style="79" customWidth="1"/>
    <col min="12603" max="12797" width="12.5703125" style="79"/>
    <col min="12798" max="12798" width="5.5703125" style="79" customWidth="1"/>
    <col min="12799" max="12858" width="2.85546875" style="79" customWidth="1"/>
    <col min="12859" max="13053" width="12.5703125" style="79"/>
    <col min="13054" max="13054" width="5.5703125" style="79" customWidth="1"/>
    <col min="13055" max="13114" width="2.85546875" style="79" customWidth="1"/>
    <col min="13115" max="13309" width="12.5703125" style="79"/>
    <col min="13310" max="13310" width="5.5703125" style="79" customWidth="1"/>
    <col min="13311" max="13370" width="2.85546875" style="79" customWidth="1"/>
    <col min="13371" max="13565" width="12.5703125" style="79"/>
    <col min="13566" max="13566" width="5.5703125" style="79" customWidth="1"/>
    <col min="13567" max="13626" width="2.85546875" style="79" customWidth="1"/>
    <col min="13627" max="13821" width="12.5703125" style="79"/>
    <col min="13822" max="13822" width="5.5703125" style="79" customWidth="1"/>
    <col min="13823" max="13882" width="2.85546875" style="79" customWidth="1"/>
    <col min="13883" max="14077" width="12.5703125" style="79"/>
    <col min="14078" max="14078" width="5.5703125" style="79" customWidth="1"/>
    <col min="14079" max="14138" width="2.85546875" style="79" customWidth="1"/>
    <col min="14139" max="14333" width="12.5703125" style="79"/>
    <col min="14334" max="14334" width="5.5703125" style="79" customWidth="1"/>
    <col min="14335" max="14394" width="2.85546875" style="79" customWidth="1"/>
    <col min="14395" max="14589" width="12.5703125" style="79"/>
    <col min="14590" max="14590" width="5.5703125" style="79" customWidth="1"/>
    <col min="14591" max="14650" width="2.85546875" style="79" customWidth="1"/>
    <col min="14651" max="14845" width="12.5703125" style="79"/>
    <col min="14846" max="14846" width="5.5703125" style="79" customWidth="1"/>
    <col min="14847" max="14906" width="2.85546875" style="79" customWidth="1"/>
    <col min="14907" max="15101" width="12.5703125" style="79"/>
    <col min="15102" max="15102" width="5.5703125" style="79" customWidth="1"/>
    <col min="15103" max="15162" width="2.85546875" style="79" customWidth="1"/>
    <col min="15163" max="15357" width="12.5703125" style="79"/>
    <col min="15358" max="15358" width="5.5703125" style="79" customWidth="1"/>
    <col min="15359" max="15418" width="2.85546875" style="79" customWidth="1"/>
    <col min="15419" max="15613" width="12.5703125" style="79"/>
    <col min="15614" max="15614" width="5.5703125" style="79" customWidth="1"/>
    <col min="15615" max="15674" width="2.85546875" style="79" customWidth="1"/>
    <col min="15675" max="15869" width="12.5703125" style="79"/>
    <col min="15870" max="15870" width="5.5703125" style="79" customWidth="1"/>
    <col min="15871" max="15930" width="2.85546875" style="79" customWidth="1"/>
    <col min="15931" max="16125" width="12.5703125" style="79"/>
    <col min="16126" max="16126" width="5.5703125" style="79" customWidth="1"/>
    <col min="16127" max="16186" width="2.85546875" style="79" customWidth="1"/>
    <col min="16187" max="16384" width="12.5703125" style="79"/>
  </cols>
  <sheetData>
    <row r="1" spans="1:58" ht="7.5" customHeight="1" x14ac:dyDescent="0.1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58" ht="19.5" customHeight="1" x14ac:dyDescent="0.15">
      <c r="A2" s="80" t="s">
        <v>184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58" ht="11.25" customHeight="1" x14ac:dyDescent="0.15">
      <c r="A3" s="220" t="s">
        <v>185</v>
      </c>
      <c r="B3" s="220" t="s">
        <v>186</v>
      </c>
      <c r="C3" s="220"/>
      <c r="D3" s="220"/>
      <c r="E3" s="220"/>
      <c r="F3" s="233" t="s">
        <v>187</v>
      </c>
      <c r="G3" s="220" t="s">
        <v>188</v>
      </c>
      <c r="H3" s="220"/>
      <c r="I3" s="220"/>
      <c r="J3" s="233" t="s">
        <v>189</v>
      </c>
      <c r="K3" s="220" t="s">
        <v>190</v>
      </c>
      <c r="L3" s="220"/>
      <c r="M3" s="220"/>
      <c r="N3" s="81"/>
      <c r="O3" s="220" t="s">
        <v>191</v>
      </c>
      <c r="P3" s="220"/>
      <c r="Q3" s="220"/>
      <c r="R3" s="220"/>
      <c r="S3" s="233" t="s">
        <v>192</v>
      </c>
      <c r="T3" s="220" t="s">
        <v>193</v>
      </c>
      <c r="U3" s="220"/>
      <c r="V3" s="220"/>
      <c r="W3" s="233" t="s">
        <v>194</v>
      </c>
      <c r="X3" s="220" t="s">
        <v>195</v>
      </c>
      <c r="Y3" s="220"/>
      <c r="Z3" s="220"/>
      <c r="AA3" s="233" t="s">
        <v>196</v>
      </c>
      <c r="AB3" s="220" t="s">
        <v>197</v>
      </c>
      <c r="AC3" s="220"/>
      <c r="AD3" s="220"/>
      <c r="AE3" s="220"/>
      <c r="AF3" s="233" t="s">
        <v>198</v>
      </c>
      <c r="AG3" s="220" t="s">
        <v>199</v>
      </c>
      <c r="AH3" s="220"/>
      <c r="AI3" s="220"/>
      <c r="AJ3" s="233" t="s">
        <v>200</v>
      </c>
      <c r="AK3" s="220" t="s">
        <v>201</v>
      </c>
      <c r="AL3" s="220"/>
      <c r="AM3" s="220"/>
      <c r="AN3" s="220"/>
      <c r="AO3" s="220" t="s">
        <v>202</v>
      </c>
      <c r="AP3" s="220"/>
      <c r="AQ3" s="220"/>
      <c r="AR3" s="220"/>
      <c r="AS3" s="233" t="s">
        <v>203</v>
      </c>
      <c r="AT3" s="220" t="s">
        <v>204</v>
      </c>
      <c r="AU3" s="220"/>
      <c r="AV3" s="220"/>
      <c r="AW3" s="233" t="s">
        <v>205</v>
      </c>
      <c r="AX3" s="220" t="s">
        <v>206</v>
      </c>
      <c r="AY3" s="220"/>
      <c r="AZ3" s="220"/>
      <c r="BA3" s="220"/>
    </row>
    <row r="4" spans="1:58" ht="60.75" customHeight="1" x14ac:dyDescent="0.15">
      <c r="A4" s="220"/>
      <c r="B4" s="82" t="s">
        <v>207</v>
      </c>
      <c r="C4" s="82" t="s">
        <v>208</v>
      </c>
      <c r="D4" s="82" t="s">
        <v>209</v>
      </c>
      <c r="E4" s="82" t="s">
        <v>210</v>
      </c>
      <c r="F4" s="234"/>
      <c r="G4" s="82" t="s">
        <v>211</v>
      </c>
      <c r="H4" s="82" t="s">
        <v>212</v>
      </c>
      <c r="I4" s="82" t="s">
        <v>213</v>
      </c>
      <c r="J4" s="234"/>
      <c r="K4" s="82" t="s">
        <v>214</v>
      </c>
      <c r="L4" s="82" t="s">
        <v>215</v>
      </c>
      <c r="M4" s="82" t="s">
        <v>216</v>
      </c>
      <c r="N4" s="82" t="s">
        <v>217</v>
      </c>
      <c r="O4" s="82" t="s">
        <v>207</v>
      </c>
      <c r="P4" s="82" t="s">
        <v>208</v>
      </c>
      <c r="Q4" s="82" t="s">
        <v>209</v>
      </c>
      <c r="R4" s="82" t="s">
        <v>210</v>
      </c>
      <c r="S4" s="234"/>
      <c r="T4" s="82" t="s">
        <v>218</v>
      </c>
      <c r="U4" s="82" t="s">
        <v>219</v>
      </c>
      <c r="V4" s="82" t="s">
        <v>220</v>
      </c>
      <c r="W4" s="234"/>
      <c r="X4" s="82" t="s">
        <v>221</v>
      </c>
      <c r="Y4" s="82" t="s">
        <v>222</v>
      </c>
      <c r="Z4" s="82" t="s">
        <v>223</v>
      </c>
      <c r="AA4" s="234"/>
      <c r="AB4" s="82" t="s">
        <v>221</v>
      </c>
      <c r="AC4" s="82" t="s">
        <v>222</v>
      </c>
      <c r="AD4" s="82" t="s">
        <v>223</v>
      </c>
      <c r="AE4" s="82" t="s">
        <v>224</v>
      </c>
      <c r="AF4" s="234"/>
      <c r="AG4" s="82" t="s">
        <v>211</v>
      </c>
      <c r="AH4" s="82" t="s">
        <v>212</v>
      </c>
      <c r="AI4" s="82" t="s">
        <v>213</v>
      </c>
      <c r="AJ4" s="234"/>
      <c r="AK4" s="82" t="s">
        <v>225</v>
      </c>
      <c r="AL4" s="82" t="s">
        <v>226</v>
      </c>
      <c r="AM4" s="82" t="s">
        <v>227</v>
      </c>
      <c r="AN4" s="82" t="s">
        <v>228</v>
      </c>
      <c r="AO4" s="82" t="s">
        <v>207</v>
      </c>
      <c r="AP4" s="82" t="s">
        <v>208</v>
      </c>
      <c r="AQ4" s="82" t="s">
        <v>209</v>
      </c>
      <c r="AR4" s="82" t="s">
        <v>210</v>
      </c>
      <c r="AS4" s="234"/>
      <c r="AT4" s="82" t="s">
        <v>211</v>
      </c>
      <c r="AU4" s="82" t="s">
        <v>212</v>
      </c>
      <c r="AV4" s="82" t="s">
        <v>213</v>
      </c>
      <c r="AW4" s="234"/>
      <c r="AX4" s="82" t="s">
        <v>214</v>
      </c>
      <c r="AY4" s="82" t="s">
        <v>215</v>
      </c>
      <c r="AZ4" s="82" t="s">
        <v>216</v>
      </c>
      <c r="BA4" s="83" t="s">
        <v>229</v>
      </c>
    </row>
    <row r="5" spans="1:58" ht="9.75" customHeight="1" x14ac:dyDescent="0.15">
      <c r="A5" s="220"/>
      <c r="B5" s="84" t="s">
        <v>230</v>
      </c>
      <c r="C5" s="84" t="s">
        <v>231</v>
      </c>
      <c r="D5" s="84" t="s">
        <v>232</v>
      </c>
      <c r="E5" s="84" t="s">
        <v>233</v>
      </c>
      <c r="F5" s="84" t="s">
        <v>234</v>
      </c>
      <c r="G5" s="84" t="s">
        <v>235</v>
      </c>
      <c r="H5" s="84" t="s">
        <v>236</v>
      </c>
      <c r="I5" s="84" t="s">
        <v>237</v>
      </c>
      <c r="J5" s="84" t="s">
        <v>238</v>
      </c>
      <c r="K5" s="84" t="s">
        <v>239</v>
      </c>
      <c r="L5" s="84" t="s">
        <v>240</v>
      </c>
      <c r="M5" s="84" t="s">
        <v>241</v>
      </c>
      <c r="N5" s="84" t="s">
        <v>242</v>
      </c>
      <c r="O5" s="84" t="s">
        <v>243</v>
      </c>
      <c r="P5" s="84" t="s">
        <v>244</v>
      </c>
      <c r="Q5" s="84" t="s">
        <v>245</v>
      </c>
      <c r="R5" s="84" t="s">
        <v>246</v>
      </c>
      <c r="S5" s="84" t="s">
        <v>247</v>
      </c>
      <c r="T5" s="84" t="s">
        <v>248</v>
      </c>
      <c r="U5" s="84" t="s">
        <v>249</v>
      </c>
      <c r="V5" s="84" t="s">
        <v>250</v>
      </c>
      <c r="W5" s="84" t="s">
        <v>251</v>
      </c>
      <c r="X5" s="84" t="s">
        <v>252</v>
      </c>
      <c r="Y5" s="84" t="s">
        <v>253</v>
      </c>
      <c r="Z5" s="84" t="s">
        <v>254</v>
      </c>
      <c r="AA5" s="84" t="s">
        <v>255</v>
      </c>
      <c r="AB5" s="84" t="s">
        <v>256</v>
      </c>
      <c r="AC5" s="84" t="s">
        <v>257</v>
      </c>
      <c r="AD5" s="84" t="s">
        <v>258</v>
      </c>
      <c r="AE5" s="84" t="s">
        <v>259</v>
      </c>
      <c r="AF5" s="84" t="s">
        <v>260</v>
      </c>
      <c r="AG5" s="84" t="s">
        <v>261</v>
      </c>
      <c r="AH5" s="84" t="s">
        <v>262</v>
      </c>
      <c r="AI5" s="84" t="s">
        <v>263</v>
      </c>
      <c r="AJ5" s="84" t="s">
        <v>264</v>
      </c>
      <c r="AK5" s="84" t="s">
        <v>265</v>
      </c>
      <c r="AL5" s="84" t="s">
        <v>266</v>
      </c>
      <c r="AM5" s="84" t="s">
        <v>267</v>
      </c>
      <c r="AN5" s="84" t="s">
        <v>268</v>
      </c>
      <c r="AO5" s="84" t="s">
        <v>269</v>
      </c>
      <c r="AP5" s="84" t="s">
        <v>270</v>
      </c>
      <c r="AQ5" s="84" t="s">
        <v>271</v>
      </c>
      <c r="AR5" s="84" t="s">
        <v>272</v>
      </c>
      <c r="AS5" s="84" t="s">
        <v>273</v>
      </c>
      <c r="AT5" s="84" t="s">
        <v>274</v>
      </c>
      <c r="AU5" s="84" t="s">
        <v>275</v>
      </c>
      <c r="AV5" s="84" t="s">
        <v>276</v>
      </c>
      <c r="AW5" s="84" t="s">
        <v>277</v>
      </c>
      <c r="AX5" s="84" t="s">
        <v>278</v>
      </c>
      <c r="AY5" s="84" t="s">
        <v>279</v>
      </c>
      <c r="AZ5" s="84" t="s">
        <v>280</v>
      </c>
      <c r="BA5" s="85" t="s">
        <v>281</v>
      </c>
    </row>
    <row r="6" spans="1:58" ht="13.5" hidden="1" customHeight="1" x14ac:dyDescent="0.15">
      <c r="A6" s="84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</row>
    <row r="7" spans="1:58" ht="13.5" hidden="1" customHeight="1" x14ac:dyDescent="0.15">
      <c r="A7" s="215" t="s">
        <v>282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</row>
    <row r="8" spans="1:58" ht="13.5" hidden="1" customHeight="1" x14ac:dyDescent="0.15">
      <c r="A8" s="215"/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</row>
    <row r="9" spans="1:58" ht="13.5" hidden="1" customHeight="1" x14ac:dyDescent="0.15">
      <c r="A9" s="84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</row>
    <row r="10" spans="1:58" ht="13.5" hidden="1" customHeight="1" x14ac:dyDescent="0.15">
      <c r="A10" s="215" t="s">
        <v>283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86"/>
      <c r="BB10" s="86"/>
      <c r="BC10" s="78"/>
      <c r="BD10" s="86"/>
      <c r="BE10" s="86"/>
      <c r="BF10" s="78"/>
    </row>
    <row r="11" spans="1:58" ht="13.5" hidden="1" customHeight="1" x14ac:dyDescent="0.15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86"/>
      <c r="BB11" s="86"/>
      <c r="BC11" s="78"/>
      <c r="BD11" s="86"/>
      <c r="BE11" s="86"/>
      <c r="BF11" s="78"/>
    </row>
    <row r="12" spans="1:58" ht="13.5" hidden="1" customHeight="1" x14ac:dyDescent="0.15">
      <c r="A12" s="84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86"/>
      <c r="BB12" s="86"/>
      <c r="BC12" s="78"/>
      <c r="BD12" s="86"/>
      <c r="BE12" s="86"/>
      <c r="BF12" s="78"/>
    </row>
    <row r="13" spans="1:58" ht="13.5" hidden="1" customHeight="1" x14ac:dyDescent="0.15">
      <c r="A13" s="215" t="s">
        <v>284</v>
      </c>
      <c r="B13" s="216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86"/>
      <c r="BB13" s="86"/>
      <c r="BC13" s="78"/>
      <c r="BD13" s="86"/>
      <c r="BE13" s="86"/>
      <c r="BF13" s="78"/>
    </row>
    <row r="14" spans="1:58" ht="13.5" hidden="1" customHeight="1" x14ac:dyDescent="0.15">
      <c r="A14" s="215"/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86"/>
      <c r="BB14" s="86"/>
      <c r="BC14" s="78"/>
      <c r="BD14" s="86"/>
      <c r="BE14" s="86"/>
      <c r="BF14" s="78"/>
    </row>
    <row r="15" spans="1:58" ht="13.5" hidden="1" customHeight="1" x14ac:dyDescent="0.15">
      <c r="A15" s="84"/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86"/>
      <c r="BB15" s="86"/>
      <c r="BC15" s="78"/>
      <c r="BD15" s="86"/>
      <c r="BE15" s="86"/>
      <c r="BF15" s="78"/>
    </row>
    <row r="16" spans="1:58" ht="13.5" hidden="1" customHeight="1" x14ac:dyDescent="0.15">
      <c r="A16" s="215" t="s">
        <v>285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86"/>
      <c r="BB16" s="86"/>
      <c r="BC16" s="78"/>
      <c r="BD16" s="86"/>
      <c r="BE16" s="86"/>
      <c r="BF16" s="78"/>
    </row>
    <row r="17" spans="1:58" ht="13.5" hidden="1" customHeight="1" x14ac:dyDescent="0.15">
      <c r="A17" s="215"/>
      <c r="B17" s="216"/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86"/>
      <c r="BB17" s="86"/>
      <c r="BC17" s="78"/>
      <c r="BD17" s="86"/>
      <c r="BE17" s="86"/>
      <c r="BF17" s="78"/>
    </row>
    <row r="18" spans="1:58" ht="13.5" hidden="1" customHeight="1" x14ac:dyDescent="0.15">
      <c r="A18" s="84"/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86"/>
      <c r="BB18" s="86"/>
      <c r="BC18" s="78"/>
      <c r="BD18" s="86"/>
      <c r="BE18" s="86"/>
      <c r="BF18" s="78"/>
    </row>
    <row r="19" spans="1:58" ht="13.5" hidden="1" customHeight="1" x14ac:dyDescent="0.15">
      <c r="A19" s="215" t="s">
        <v>286</v>
      </c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86"/>
      <c r="BB19" s="86"/>
      <c r="BC19" s="78"/>
      <c r="BD19" s="86"/>
      <c r="BE19" s="86"/>
      <c r="BF19" s="78"/>
    </row>
    <row r="20" spans="1:58" ht="13.5" hidden="1" customHeight="1" x14ac:dyDescent="0.15">
      <c r="A20" s="215"/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86"/>
      <c r="BB20" s="86"/>
      <c r="BC20" s="78"/>
      <c r="BD20" s="86"/>
      <c r="BE20" s="86"/>
      <c r="BF20" s="78"/>
    </row>
    <row r="21" spans="1:58" ht="13.5" hidden="1" customHeight="1" x14ac:dyDescent="0.15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86"/>
      <c r="BB21" s="86"/>
      <c r="BC21" s="78"/>
      <c r="BD21" s="86"/>
      <c r="BE21" s="86"/>
      <c r="BF21" s="78"/>
    </row>
    <row r="22" spans="1:58" ht="13.5" hidden="1" customHeight="1" x14ac:dyDescent="0.15">
      <c r="A22" s="215" t="s">
        <v>287</v>
      </c>
      <c r="B22" s="216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86"/>
      <c r="BB22" s="86"/>
      <c r="BC22" s="78"/>
      <c r="BD22" s="86"/>
      <c r="BE22" s="86"/>
      <c r="BF22" s="78"/>
    </row>
    <row r="23" spans="1:58" ht="13.5" hidden="1" customHeight="1" x14ac:dyDescent="0.15">
      <c r="A23" s="215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86"/>
      <c r="BB23" s="86"/>
      <c r="BC23" s="78"/>
      <c r="BD23" s="86"/>
      <c r="BE23" s="86"/>
      <c r="BF23" s="78"/>
    </row>
    <row r="24" spans="1:58" ht="13.5" hidden="1" customHeight="1" x14ac:dyDescent="0.15">
      <c r="A24" s="84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86"/>
      <c r="BB24" s="86"/>
      <c r="BC24" s="78"/>
      <c r="BD24" s="86"/>
      <c r="BE24" s="86"/>
      <c r="BF24" s="78"/>
    </row>
    <row r="25" spans="1:58" ht="13.5" hidden="1" customHeight="1" x14ac:dyDescent="0.15">
      <c r="A25" s="215" t="s">
        <v>288</v>
      </c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86"/>
      <c r="BB25" s="86"/>
      <c r="BC25" s="78"/>
      <c r="BD25" s="86"/>
      <c r="BE25" s="86"/>
      <c r="BF25" s="78"/>
    </row>
    <row r="26" spans="1:58" ht="13.5" hidden="1" customHeight="1" x14ac:dyDescent="0.15">
      <c r="A26" s="215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86"/>
      <c r="BB26" s="86"/>
      <c r="BC26" s="78"/>
      <c r="BD26" s="86"/>
      <c r="BE26" s="86"/>
      <c r="BF26" s="78"/>
    </row>
    <row r="27" spans="1:58" ht="13.5" hidden="1" customHeight="1" x14ac:dyDescent="0.15">
      <c r="A27" s="84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86"/>
      <c r="BB27" s="86"/>
      <c r="BC27" s="78"/>
      <c r="BD27" s="86"/>
      <c r="BE27" s="86"/>
      <c r="BF27" s="78"/>
    </row>
    <row r="28" spans="1:58" ht="13.5" hidden="1" customHeight="1" x14ac:dyDescent="0.15">
      <c r="A28" s="215" t="s">
        <v>289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86"/>
      <c r="BB28" s="86"/>
      <c r="BC28" s="78"/>
      <c r="BD28" s="86"/>
      <c r="BE28" s="86"/>
      <c r="BF28" s="78"/>
    </row>
    <row r="29" spans="1:58" ht="13.5" hidden="1" customHeight="1" x14ac:dyDescent="0.15">
      <c r="A29" s="215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86"/>
      <c r="BB29" s="86"/>
      <c r="BC29" s="78"/>
      <c r="BD29" s="86"/>
      <c r="BE29" s="86"/>
      <c r="BF29" s="78"/>
    </row>
    <row r="30" spans="1:58" ht="13.5" hidden="1" customHeight="1" x14ac:dyDescent="0.15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86"/>
      <c r="BB30" s="86"/>
      <c r="BC30" s="78"/>
      <c r="BD30" s="86"/>
      <c r="BE30" s="86"/>
      <c r="BF30" s="78"/>
    </row>
    <row r="31" spans="1:58" ht="13.5" hidden="1" customHeight="1" x14ac:dyDescent="0.15">
      <c r="A31" s="215" t="s">
        <v>290</v>
      </c>
      <c r="B31" s="216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86"/>
      <c r="BB31" s="86"/>
      <c r="BC31" s="78"/>
      <c r="BD31" s="86"/>
      <c r="BE31" s="86"/>
      <c r="BF31" s="78"/>
    </row>
    <row r="32" spans="1:58" ht="13.5" hidden="1" customHeight="1" x14ac:dyDescent="0.15">
      <c r="A32" s="215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86"/>
      <c r="BB32" s="86"/>
      <c r="BC32" s="78"/>
      <c r="BD32" s="86"/>
      <c r="BE32" s="86"/>
      <c r="BF32" s="78"/>
    </row>
    <row r="33" spans="1:58" ht="13.5" hidden="1" customHeight="1" x14ac:dyDescent="0.15">
      <c r="A33" s="84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86"/>
      <c r="BB33" s="86"/>
      <c r="BC33" s="78"/>
      <c r="BD33" s="86"/>
      <c r="BE33" s="86"/>
      <c r="BF33" s="78"/>
    </row>
    <row r="34" spans="1:58" ht="13.5" hidden="1" customHeight="1" x14ac:dyDescent="0.15">
      <c r="A34" s="215" t="s">
        <v>291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86"/>
      <c r="BB34" s="86"/>
      <c r="BC34" s="78"/>
      <c r="BD34" s="86"/>
      <c r="BE34" s="86"/>
      <c r="BF34" s="78"/>
    </row>
    <row r="35" spans="1:58" ht="13.5" hidden="1" customHeight="1" x14ac:dyDescent="0.15">
      <c r="A35" s="215"/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86"/>
      <c r="BB35" s="86"/>
      <c r="BC35" s="78"/>
      <c r="BD35" s="86"/>
      <c r="BE35" s="86"/>
      <c r="BF35" s="78"/>
    </row>
    <row r="36" spans="1:58" ht="13.5" hidden="1" customHeight="1" x14ac:dyDescent="0.15">
      <c r="A36" s="84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86"/>
      <c r="BB36" s="86"/>
      <c r="BC36" s="78"/>
      <c r="BD36" s="86"/>
      <c r="BE36" s="86"/>
      <c r="BF36" s="78"/>
    </row>
    <row r="37" spans="1:58" ht="13.5" hidden="1" customHeight="1" x14ac:dyDescent="0.15">
      <c r="A37" s="215" t="s">
        <v>292</v>
      </c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86"/>
      <c r="BB37" s="86"/>
      <c r="BC37" s="78"/>
      <c r="BD37" s="86"/>
      <c r="BE37" s="86"/>
      <c r="BF37" s="78"/>
    </row>
    <row r="38" spans="1:58" ht="13.5" hidden="1" customHeight="1" x14ac:dyDescent="0.15">
      <c r="A38" s="215"/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86"/>
      <c r="BB38" s="86"/>
      <c r="BC38" s="78"/>
      <c r="BD38" s="86"/>
      <c r="BE38" s="86"/>
      <c r="BF38" s="78"/>
    </row>
    <row r="39" spans="1:58" ht="2.25" customHeight="1" x14ac:dyDescent="0.15">
      <c r="A39" s="84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86"/>
      <c r="BB39" s="86"/>
      <c r="BC39" s="78"/>
      <c r="BD39" s="86"/>
      <c r="BE39" s="86"/>
      <c r="BF39" s="78"/>
    </row>
    <row r="40" spans="1:58" ht="3" customHeight="1" x14ac:dyDescent="0.15">
      <c r="A40" s="215" t="s">
        <v>282</v>
      </c>
      <c r="B40" s="226">
        <v>1</v>
      </c>
      <c r="C40" s="226">
        <v>1</v>
      </c>
      <c r="D40" s="226">
        <v>1</v>
      </c>
      <c r="E40" s="226">
        <v>1</v>
      </c>
      <c r="F40" s="226">
        <v>1</v>
      </c>
      <c r="G40" s="226">
        <v>1</v>
      </c>
      <c r="H40" s="227">
        <v>17</v>
      </c>
      <c r="I40" s="226">
        <v>1</v>
      </c>
      <c r="J40" s="226">
        <v>1</v>
      </c>
      <c r="K40" s="226">
        <v>1</v>
      </c>
      <c r="L40" s="226">
        <v>1</v>
      </c>
      <c r="M40" s="226">
        <v>1</v>
      </c>
      <c r="N40" s="226">
        <v>1</v>
      </c>
      <c r="O40" s="226">
        <v>1</v>
      </c>
      <c r="P40" s="226">
        <v>1</v>
      </c>
      <c r="Q40" s="226">
        <v>1</v>
      </c>
      <c r="R40" s="226">
        <v>1</v>
      </c>
      <c r="S40" s="224" t="s">
        <v>293</v>
      </c>
      <c r="T40" s="224" t="s">
        <v>293</v>
      </c>
      <c r="U40" s="226">
        <v>1</v>
      </c>
      <c r="V40" s="226">
        <v>1</v>
      </c>
      <c r="W40" s="226">
        <v>1</v>
      </c>
      <c r="X40" s="226">
        <v>1</v>
      </c>
      <c r="Y40" s="226">
        <v>1</v>
      </c>
      <c r="Z40" s="226">
        <v>1</v>
      </c>
      <c r="AA40" s="227">
        <v>22</v>
      </c>
      <c r="AB40" s="226">
        <v>1</v>
      </c>
      <c r="AC40" s="226">
        <v>1</v>
      </c>
      <c r="AD40" s="226">
        <v>1</v>
      </c>
      <c r="AE40" s="226">
        <v>1</v>
      </c>
      <c r="AF40" s="226">
        <v>1</v>
      </c>
      <c r="AG40" s="226">
        <v>1</v>
      </c>
      <c r="AH40" s="226">
        <v>1</v>
      </c>
      <c r="AI40" s="226">
        <v>1</v>
      </c>
      <c r="AJ40" s="226">
        <v>1</v>
      </c>
      <c r="AK40" s="226">
        <v>1</v>
      </c>
      <c r="AL40" s="226">
        <v>1</v>
      </c>
      <c r="AM40" s="226">
        <v>1</v>
      </c>
      <c r="AN40" s="226">
        <v>1</v>
      </c>
      <c r="AO40" s="226">
        <v>1</v>
      </c>
      <c r="AP40" s="226">
        <v>1</v>
      </c>
      <c r="AQ40" s="224" t="s">
        <v>294</v>
      </c>
      <c r="AR40" s="224" t="s">
        <v>294</v>
      </c>
      <c r="AS40" s="224" t="s">
        <v>293</v>
      </c>
      <c r="AT40" s="224" t="s">
        <v>293</v>
      </c>
      <c r="AU40" s="224" t="s">
        <v>293</v>
      </c>
      <c r="AV40" s="224" t="s">
        <v>293</v>
      </c>
      <c r="AW40" s="224" t="s">
        <v>293</v>
      </c>
      <c r="AX40" s="224" t="s">
        <v>293</v>
      </c>
      <c r="AY40" s="224" t="s">
        <v>293</v>
      </c>
      <c r="AZ40" s="224" t="s">
        <v>293</v>
      </c>
      <c r="BA40" s="229" t="s">
        <v>293</v>
      </c>
      <c r="BB40" s="86"/>
      <c r="BC40" s="78"/>
      <c r="BD40" s="86"/>
      <c r="BE40" s="86"/>
      <c r="BF40" s="78"/>
    </row>
    <row r="41" spans="1:58" ht="3" customHeight="1" x14ac:dyDescent="0.15">
      <c r="A41" s="215"/>
      <c r="B41" s="226"/>
      <c r="C41" s="226"/>
      <c r="D41" s="226"/>
      <c r="E41" s="226"/>
      <c r="F41" s="226"/>
      <c r="G41" s="226"/>
      <c r="H41" s="227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4"/>
      <c r="T41" s="224"/>
      <c r="U41" s="226"/>
      <c r="V41" s="226"/>
      <c r="W41" s="226"/>
      <c r="X41" s="226"/>
      <c r="Y41" s="226"/>
      <c r="Z41" s="226"/>
      <c r="AA41" s="227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4"/>
      <c r="AR41" s="224"/>
      <c r="AS41" s="224"/>
      <c r="AT41" s="224"/>
      <c r="AU41" s="224"/>
      <c r="AV41" s="224"/>
      <c r="AW41" s="224"/>
      <c r="AX41" s="224"/>
      <c r="AY41" s="224"/>
      <c r="AZ41" s="224"/>
      <c r="BA41" s="229"/>
      <c r="BB41" s="86"/>
      <c r="BC41" s="78"/>
      <c r="BD41" s="86"/>
      <c r="BE41" s="86"/>
      <c r="BF41" s="78"/>
    </row>
    <row r="42" spans="1:58" ht="3" customHeight="1" x14ac:dyDescent="0.15">
      <c r="A42" s="215"/>
      <c r="B42" s="226"/>
      <c r="C42" s="226"/>
      <c r="D42" s="226"/>
      <c r="E42" s="226"/>
      <c r="F42" s="226"/>
      <c r="G42" s="226"/>
      <c r="H42" s="227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4"/>
      <c r="T42" s="224"/>
      <c r="U42" s="226"/>
      <c r="V42" s="226"/>
      <c r="W42" s="226"/>
      <c r="X42" s="226"/>
      <c r="Y42" s="226"/>
      <c r="Z42" s="226"/>
      <c r="AA42" s="227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4"/>
      <c r="AR42" s="224"/>
      <c r="AS42" s="224"/>
      <c r="AT42" s="224"/>
      <c r="AU42" s="224"/>
      <c r="AV42" s="224"/>
      <c r="AW42" s="224"/>
      <c r="AX42" s="224"/>
      <c r="AY42" s="224"/>
      <c r="AZ42" s="224"/>
      <c r="BA42" s="229"/>
      <c r="BB42" s="86"/>
      <c r="BC42" s="78"/>
      <c r="BD42" s="86"/>
      <c r="BE42" s="86"/>
      <c r="BF42" s="78"/>
    </row>
    <row r="43" spans="1:58" ht="3" customHeight="1" x14ac:dyDescent="0.15">
      <c r="A43" s="215"/>
      <c r="B43" s="226"/>
      <c r="C43" s="226"/>
      <c r="D43" s="226"/>
      <c r="E43" s="226"/>
      <c r="F43" s="226"/>
      <c r="G43" s="226"/>
      <c r="H43" s="227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4"/>
      <c r="T43" s="224"/>
      <c r="U43" s="226"/>
      <c r="V43" s="226"/>
      <c r="W43" s="226"/>
      <c r="X43" s="226"/>
      <c r="Y43" s="226"/>
      <c r="Z43" s="226"/>
      <c r="AA43" s="227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4"/>
      <c r="AR43" s="224"/>
      <c r="AS43" s="224"/>
      <c r="AT43" s="224"/>
      <c r="AU43" s="224"/>
      <c r="AV43" s="224"/>
      <c r="AW43" s="224"/>
      <c r="AX43" s="224"/>
      <c r="AY43" s="224"/>
      <c r="AZ43" s="224"/>
      <c r="BA43" s="229"/>
      <c r="BB43" s="86"/>
      <c r="BC43" s="78"/>
      <c r="BD43" s="86"/>
      <c r="BE43" s="86"/>
      <c r="BF43" s="78"/>
    </row>
    <row r="44" spans="1:58" ht="3" customHeight="1" x14ac:dyDescent="0.15">
      <c r="A44" s="215"/>
      <c r="B44" s="226"/>
      <c r="C44" s="226"/>
      <c r="D44" s="226"/>
      <c r="E44" s="226"/>
      <c r="F44" s="226"/>
      <c r="G44" s="226"/>
      <c r="H44" s="227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4"/>
      <c r="T44" s="224"/>
      <c r="U44" s="226"/>
      <c r="V44" s="226"/>
      <c r="W44" s="226"/>
      <c r="X44" s="226"/>
      <c r="Y44" s="226"/>
      <c r="Z44" s="226"/>
      <c r="AA44" s="227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4"/>
      <c r="AR44" s="224"/>
      <c r="AS44" s="224"/>
      <c r="AT44" s="224"/>
      <c r="AU44" s="224"/>
      <c r="AV44" s="224"/>
      <c r="AW44" s="224"/>
      <c r="AX44" s="224"/>
      <c r="AY44" s="224"/>
      <c r="AZ44" s="224"/>
      <c r="BA44" s="229"/>
      <c r="BB44" s="86"/>
      <c r="BC44" s="78"/>
      <c r="BD44" s="86"/>
      <c r="BE44" s="86"/>
      <c r="BF44" s="78"/>
    </row>
    <row r="45" spans="1:58" ht="3" customHeight="1" x14ac:dyDescent="0.15">
      <c r="A45" s="215"/>
      <c r="B45" s="226"/>
      <c r="C45" s="226"/>
      <c r="D45" s="226"/>
      <c r="E45" s="226"/>
      <c r="F45" s="226"/>
      <c r="G45" s="226"/>
      <c r="H45" s="227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4"/>
      <c r="T45" s="224"/>
      <c r="U45" s="226"/>
      <c r="V45" s="226"/>
      <c r="W45" s="226"/>
      <c r="X45" s="226"/>
      <c r="Y45" s="226"/>
      <c r="Z45" s="226"/>
      <c r="AA45" s="227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4"/>
      <c r="AR45" s="224"/>
      <c r="AS45" s="224"/>
      <c r="AT45" s="224"/>
      <c r="AU45" s="224"/>
      <c r="AV45" s="224"/>
      <c r="AW45" s="224"/>
      <c r="AX45" s="224"/>
      <c r="AY45" s="224"/>
      <c r="AZ45" s="224"/>
      <c r="BA45" s="229"/>
      <c r="BB45" s="86"/>
      <c r="BC45" s="78"/>
      <c r="BD45" s="86"/>
      <c r="BE45" s="86"/>
      <c r="BF45" s="78"/>
    </row>
    <row r="46" spans="1:58" ht="2.25" customHeight="1" x14ac:dyDescent="0.15">
      <c r="A46" s="84"/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86"/>
      <c r="BB46" s="86"/>
      <c r="BC46" s="78"/>
      <c r="BD46" s="86"/>
      <c r="BE46" s="86"/>
      <c r="BF46" s="78"/>
    </row>
    <row r="47" spans="1:58" ht="3" customHeight="1" x14ac:dyDescent="0.15">
      <c r="A47" s="215" t="s">
        <v>283</v>
      </c>
      <c r="B47" s="226">
        <v>1</v>
      </c>
      <c r="C47" s="226">
        <v>1</v>
      </c>
      <c r="D47" s="226">
        <v>1</v>
      </c>
      <c r="E47" s="226">
        <v>1</v>
      </c>
      <c r="F47" s="226">
        <v>1</v>
      </c>
      <c r="G47" s="226">
        <v>1</v>
      </c>
      <c r="H47" s="227">
        <v>16</v>
      </c>
      <c r="I47" s="226">
        <v>1</v>
      </c>
      <c r="J47" s="226">
        <v>1</v>
      </c>
      <c r="K47" s="226">
        <v>1</v>
      </c>
      <c r="L47" s="226">
        <v>1</v>
      </c>
      <c r="M47" s="226">
        <v>1</v>
      </c>
      <c r="N47" s="226">
        <v>1</v>
      </c>
      <c r="O47" s="226">
        <v>1</v>
      </c>
      <c r="P47" s="226">
        <v>1</v>
      </c>
      <c r="Q47" s="226">
        <v>1</v>
      </c>
      <c r="R47" s="224" t="s">
        <v>294</v>
      </c>
      <c r="S47" s="224" t="s">
        <v>293</v>
      </c>
      <c r="T47" s="224" t="s">
        <v>293</v>
      </c>
      <c r="U47" s="226">
        <v>1</v>
      </c>
      <c r="V47" s="226">
        <v>1</v>
      </c>
      <c r="W47" s="226">
        <v>1</v>
      </c>
      <c r="X47" s="226">
        <v>1</v>
      </c>
      <c r="Y47" s="226">
        <v>1</v>
      </c>
      <c r="Z47" s="226">
        <v>1</v>
      </c>
      <c r="AA47" s="227">
        <v>19</v>
      </c>
      <c r="AB47" s="226">
        <v>1</v>
      </c>
      <c r="AC47" s="226">
        <v>1</v>
      </c>
      <c r="AD47" s="226">
        <v>1</v>
      </c>
      <c r="AE47" s="226">
        <v>1</v>
      </c>
      <c r="AF47" s="226">
        <v>1</v>
      </c>
      <c r="AG47" s="226">
        <v>1</v>
      </c>
      <c r="AH47" s="226">
        <v>1</v>
      </c>
      <c r="AI47" s="226">
        <v>1</v>
      </c>
      <c r="AJ47" s="226">
        <v>1</v>
      </c>
      <c r="AK47" s="226">
        <v>1</v>
      </c>
      <c r="AL47" s="226">
        <v>1</v>
      </c>
      <c r="AM47" s="226">
        <v>1</v>
      </c>
      <c r="AN47" s="224">
        <v>0</v>
      </c>
      <c r="AO47" s="224">
        <v>0</v>
      </c>
      <c r="AP47" s="230">
        <v>8</v>
      </c>
      <c r="AQ47" s="230">
        <v>8</v>
      </c>
      <c r="AR47" s="224" t="s">
        <v>294</v>
      </c>
      <c r="AS47" s="224" t="s">
        <v>293</v>
      </c>
      <c r="AT47" s="224" t="s">
        <v>293</v>
      </c>
      <c r="AU47" s="224" t="s">
        <v>293</v>
      </c>
      <c r="AV47" s="224" t="s">
        <v>293</v>
      </c>
      <c r="AW47" s="224" t="s">
        <v>293</v>
      </c>
      <c r="AX47" s="224" t="s">
        <v>293</v>
      </c>
      <c r="AY47" s="224" t="s">
        <v>293</v>
      </c>
      <c r="AZ47" s="224" t="s">
        <v>293</v>
      </c>
      <c r="BA47" s="229" t="s">
        <v>293</v>
      </c>
      <c r="BB47" s="86"/>
      <c r="BC47" s="78"/>
      <c r="BD47" s="86"/>
      <c r="BE47" s="86"/>
      <c r="BF47" s="78"/>
    </row>
    <row r="48" spans="1:58" ht="3" customHeight="1" x14ac:dyDescent="0.15">
      <c r="A48" s="215"/>
      <c r="B48" s="226"/>
      <c r="C48" s="226"/>
      <c r="D48" s="226"/>
      <c r="E48" s="226"/>
      <c r="F48" s="226"/>
      <c r="G48" s="226"/>
      <c r="H48" s="227"/>
      <c r="I48" s="226"/>
      <c r="J48" s="226"/>
      <c r="K48" s="226"/>
      <c r="L48" s="226"/>
      <c r="M48" s="226"/>
      <c r="N48" s="226"/>
      <c r="O48" s="226"/>
      <c r="P48" s="226"/>
      <c r="Q48" s="226"/>
      <c r="R48" s="224"/>
      <c r="S48" s="224"/>
      <c r="T48" s="224"/>
      <c r="U48" s="226"/>
      <c r="V48" s="226"/>
      <c r="W48" s="226"/>
      <c r="X48" s="226"/>
      <c r="Y48" s="226"/>
      <c r="Z48" s="226"/>
      <c r="AA48" s="227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4"/>
      <c r="AO48" s="224"/>
      <c r="AP48" s="231"/>
      <c r="AQ48" s="231"/>
      <c r="AR48" s="224"/>
      <c r="AS48" s="224"/>
      <c r="AT48" s="224"/>
      <c r="AU48" s="224"/>
      <c r="AV48" s="224"/>
      <c r="AW48" s="224"/>
      <c r="AX48" s="224"/>
      <c r="AY48" s="224"/>
      <c r="AZ48" s="224"/>
      <c r="BA48" s="229"/>
      <c r="BB48" s="86"/>
      <c r="BC48" s="78"/>
      <c r="BD48" s="86"/>
      <c r="BE48" s="86"/>
      <c r="BF48" s="78"/>
    </row>
    <row r="49" spans="1:58" ht="3" customHeight="1" x14ac:dyDescent="0.15">
      <c r="A49" s="215"/>
      <c r="B49" s="226"/>
      <c r="C49" s="226"/>
      <c r="D49" s="226"/>
      <c r="E49" s="226"/>
      <c r="F49" s="226"/>
      <c r="G49" s="226"/>
      <c r="H49" s="227"/>
      <c r="I49" s="226"/>
      <c r="J49" s="226"/>
      <c r="K49" s="226"/>
      <c r="L49" s="226"/>
      <c r="M49" s="226"/>
      <c r="N49" s="226"/>
      <c r="O49" s="226"/>
      <c r="P49" s="226"/>
      <c r="Q49" s="226"/>
      <c r="R49" s="224"/>
      <c r="S49" s="224"/>
      <c r="T49" s="224"/>
      <c r="U49" s="226"/>
      <c r="V49" s="226"/>
      <c r="W49" s="226"/>
      <c r="X49" s="226"/>
      <c r="Y49" s="226"/>
      <c r="Z49" s="226"/>
      <c r="AA49" s="227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4"/>
      <c r="AO49" s="224"/>
      <c r="AP49" s="231"/>
      <c r="AQ49" s="231"/>
      <c r="AR49" s="224"/>
      <c r="AS49" s="224"/>
      <c r="AT49" s="224"/>
      <c r="AU49" s="224"/>
      <c r="AV49" s="224"/>
      <c r="AW49" s="224"/>
      <c r="AX49" s="224"/>
      <c r="AY49" s="224"/>
      <c r="AZ49" s="224"/>
      <c r="BA49" s="229"/>
      <c r="BB49" s="86"/>
      <c r="BC49" s="78"/>
      <c r="BD49" s="86"/>
      <c r="BE49" s="86"/>
      <c r="BF49" s="78"/>
    </row>
    <row r="50" spans="1:58" ht="3" customHeight="1" x14ac:dyDescent="0.15">
      <c r="A50" s="215"/>
      <c r="B50" s="226"/>
      <c r="C50" s="226"/>
      <c r="D50" s="226"/>
      <c r="E50" s="226"/>
      <c r="F50" s="226"/>
      <c r="G50" s="226"/>
      <c r="H50" s="227"/>
      <c r="I50" s="226"/>
      <c r="J50" s="226"/>
      <c r="K50" s="226"/>
      <c r="L50" s="226"/>
      <c r="M50" s="226"/>
      <c r="N50" s="226"/>
      <c r="O50" s="226"/>
      <c r="P50" s="226"/>
      <c r="Q50" s="226"/>
      <c r="R50" s="224"/>
      <c r="S50" s="224"/>
      <c r="T50" s="224"/>
      <c r="U50" s="226"/>
      <c r="V50" s="226"/>
      <c r="W50" s="226"/>
      <c r="X50" s="226"/>
      <c r="Y50" s="226"/>
      <c r="Z50" s="226"/>
      <c r="AA50" s="227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4"/>
      <c r="AO50" s="224"/>
      <c r="AP50" s="231"/>
      <c r="AQ50" s="231"/>
      <c r="AR50" s="224"/>
      <c r="AS50" s="224"/>
      <c r="AT50" s="224"/>
      <c r="AU50" s="224"/>
      <c r="AV50" s="224"/>
      <c r="AW50" s="224"/>
      <c r="AX50" s="224"/>
      <c r="AY50" s="224"/>
      <c r="AZ50" s="224"/>
      <c r="BA50" s="229"/>
      <c r="BB50" s="86"/>
      <c r="BC50" s="78"/>
      <c r="BD50" s="86"/>
      <c r="BE50" s="86"/>
      <c r="BF50" s="78"/>
    </row>
    <row r="51" spans="1:58" ht="3" customHeight="1" x14ac:dyDescent="0.15">
      <c r="A51" s="215"/>
      <c r="B51" s="226"/>
      <c r="C51" s="226"/>
      <c r="D51" s="226"/>
      <c r="E51" s="226"/>
      <c r="F51" s="226"/>
      <c r="G51" s="226"/>
      <c r="H51" s="227"/>
      <c r="I51" s="226"/>
      <c r="J51" s="226"/>
      <c r="K51" s="226"/>
      <c r="L51" s="226"/>
      <c r="M51" s="226"/>
      <c r="N51" s="226"/>
      <c r="O51" s="226"/>
      <c r="P51" s="226"/>
      <c r="Q51" s="226"/>
      <c r="R51" s="224"/>
      <c r="S51" s="224"/>
      <c r="T51" s="224"/>
      <c r="U51" s="226"/>
      <c r="V51" s="226"/>
      <c r="W51" s="226"/>
      <c r="X51" s="226"/>
      <c r="Y51" s="226"/>
      <c r="Z51" s="226"/>
      <c r="AA51" s="227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4"/>
      <c r="AO51" s="224"/>
      <c r="AP51" s="231"/>
      <c r="AQ51" s="231"/>
      <c r="AR51" s="224"/>
      <c r="AS51" s="224"/>
      <c r="AT51" s="224"/>
      <c r="AU51" s="224"/>
      <c r="AV51" s="224"/>
      <c r="AW51" s="224"/>
      <c r="AX51" s="224"/>
      <c r="AY51" s="224"/>
      <c r="AZ51" s="224"/>
      <c r="BA51" s="229"/>
      <c r="BB51" s="86"/>
      <c r="BC51" s="78"/>
      <c r="BD51" s="86"/>
      <c r="BE51" s="86"/>
      <c r="BF51" s="78"/>
    </row>
    <row r="52" spans="1:58" ht="3" customHeight="1" x14ac:dyDescent="0.15">
      <c r="A52" s="215"/>
      <c r="B52" s="226"/>
      <c r="C52" s="226"/>
      <c r="D52" s="226"/>
      <c r="E52" s="226"/>
      <c r="F52" s="226"/>
      <c r="G52" s="226"/>
      <c r="H52" s="227"/>
      <c r="I52" s="226"/>
      <c r="J52" s="226"/>
      <c r="K52" s="226"/>
      <c r="L52" s="226"/>
      <c r="M52" s="226"/>
      <c r="N52" s="226"/>
      <c r="O52" s="226"/>
      <c r="P52" s="226"/>
      <c r="Q52" s="226"/>
      <c r="R52" s="224"/>
      <c r="S52" s="224"/>
      <c r="T52" s="224"/>
      <c r="U52" s="226"/>
      <c r="V52" s="226"/>
      <c r="W52" s="226"/>
      <c r="X52" s="226"/>
      <c r="Y52" s="226"/>
      <c r="Z52" s="226"/>
      <c r="AA52" s="227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4"/>
      <c r="AO52" s="224"/>
      <c r="AP52" s="232"/>
      <c r="AQ52" s="232"/>
      <c r="AR52" s="224"/>
      <c r="AS52" s="224"/>
      <c r="AT52" s="224"/>
      <c r="AU52" s="224"/>
      <c r="AV52" s="224"/>
      <c r="AW52" s="224"/>
      <c r="AX52" s="224"/>
      <c r="AY52" s="224"/>
      <c r="AZ52" s="224"/>
      <c r="BA52" s="229"/>
      <c r="BB52" s="86"/>
      <c r="BC52" s="78"/>
      <c r="BD52" s="86"/>
      <c r="BE52" s="86"/>
      <c r="BF52" s="78"/>
    </row>
    <row r="53" spans="1:58" ht="2.25" customHeight="1" x14ac:dyDescent="0.15">
      <c r="A53" s="84"/>
      <c r="B53" s="210"/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86"/>
      <c r="BB53" s="86"/>
      <c r="BC53" s="78"/>
      <c r="BD53" s="86"/>
      <c r="BE53" s="86"/>
      <c r="BF53" s="78"/>
    </row>
    <row r="54" spans="1:58" ht="3" customHeight="1" x14ac:dyDescent="0.15">
      <c r="A54" s="215" t="s">
        <v>284</v>
      </c>
      <c r="B54" s="226">
        <v>1</v>
      </c>
      <c r="C54" s="226">
        <v>1</v>
      </c>
      <c r="D54" s="226">
        <v>1</v>
      </c>
      <c r="E54" s="226">
        <v>1</v>
      </c>
      <c r="F54" s="226">
        <v>1</v>
      </c>
      <c r="G54" s="226">
        <v>1</v>
      </c>
      <c r="H54" s="228">
        <v>13</v>
      </c>
      <c r="I54" s="226">
        <v>1</v>
      </c>
      <c r="J54" s="226">
        <v>1</v>
      </c>
      <c r="K54" s="226">
        <v>1</v>
      </c>
      <c r="L54" s="226">
        <v>1</v>
      </c>
      <c r="M54" s="226">
        <v>1</v>
      </c>
      <c r="N54" s="226">
        <v>1</v>
      </c>
      <c r="O54" s="224">
        <v>0</v>
      </c>
      <c r="P54" s="224">
        <v>8</v>
      </c>
      <c r="Q54" s="224">
        <v>8</v>
      </c>
      <c r="R54" s="224" t="s">
        <v>294</v>
      </c>
      <c r="S54" s="224" t="s">
        <v>293</v>
      </c>
      <c r="T54" s="224" t="s">
        <v>293</v>
      </c>
      <c r="U54" s="226">
        <v>1</v>
      </c>
      <c r="V54" s="226">
        <v>1</v>
      </c>
      <c r="W54" s="226">
        <v>1</v>
      </c>
      <c r="X54" s="226">
        <v>1</v>
      </c>
      <c r="Y54" s="226">
        <v>1</v>
      </c>
      <c r="Z54" s="226">
        <v>1</v>
      </c>
      <c r="AA54" s="227">
        <v>10</v>
      </c>
      <c r="AB54" s="226">
        <v>1</v>
      </c>
      <c r="AC54" s="226">
        <v>1</v>
      </c>
      <c r="AD54" s="224"/>
      <c r="AE54" s="224">
        <v>0</v>
      </c>
      <c r="AF54" s="224">
        <v>8</v>
      </c>
      <c r="AG54" s="224">
        <v>8</v>
      </c>
      <c r="AH54" s="224">
        <v>8</v>
      </c>
      <c r="AI54" s="224">
        <v>8</v>
      </c>
      <c r="AJ54" s="224">
        <v>8</v>
      </c>
      <c r="AK54" s="224">
        <v>8</v>
      </c>
      <c r="AL54" s="224" t="s">
        <v>294</v>
      </c>
      <c r="AM54" s="224" t="s">
        <v>284</v>
      </c>
      <c r="AN54" s="224" t="s">
        <v>284</v>
      </c>
      <c r="AO54" s="224" t="s">
        <v>284</v>
      </c>
      <c r="AP54" s="224" t="s">
        <v>284</v>
      </c>
      <c r="AQ54" s="224" t="s">
        <v>284</v>
      </c>
      <c r="AR54" s="224" t="s">
        <v>284</v>
      </c>
      <c r="AS54" s="224" t="s">
        <v>295</v>
      </c>
      <c r="AT54" s="224" t="s">
        <v>295</v>
      </c>
      <c r="AU54" s="224" t="s">
        <v>295</v>
      </c>
      <c r="AV54" s="224" t="s">
        <v>295</v>
      </c>
      <c r="AW54" s="224" t="s">
        <v>295</v>
      </c>
      <c r="AX54" s="224" t="s">
        <v>295</v>
      </c>
      <c r="AY54" s="224" t="s">
        <v>295</v>
      </c>
      <c r="AZ54" s="224" t="s">
        <v>295</v>
      </c>
      <c r="BA54" s="224" t="s">
        <v>295</v>
      </c>
      <c r="BB54" s="86"/>
      <c r="BC54" s="78"/>
      <c r="BD54" s="86"/>
      <c r="BE54" s="86"/>
      <c r="BF54" s="78"/>
    </row>
    <row r="55" spans="1:58" ht="3" customHeight="1" x14ac:dyDescent="0.15">
      <c r="A55" s="215"/>
      <c r="B55" s="226"/>
      <c r="C55" s="226"/>
      <c r="D55" s="226"/>
      <c r="E55" s="226"/>
      <c r="F55" s="226"/>
      <c r="G55" s="226"/>
      <c r="H55" s="228"/>
      <c r="I55" s="226"/>
      <c r="J55" s="226"/>
      <c r="K55" s="226"/>
      <c r="L55" s="226"/>
      <c r="M55" s="226"/>
      <c r="N55" s="226"/>
      <c r="O55" s="224"/>
      <c r="P55" s="224"/>
      <c r="Q55" s="224"/>
      <c r="R55" s="224"/>
      <c r="S55" s="224"/>
      <c r="T55" s="224"/>
      <c r="U55" s="226"/>
      <c r="V55" s="226"/>
      <c r="W55" s="226"/>
      <c r="X55" s="226"/>
      <c r="Y55" s="226"/>
      <c r="Z55" s="226"/>
      <c r="AA55" s="227"/>
      <c r="AB55" s="226"/>
      <c r="AC55" s="226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4"/>
      <c r="BA55" s="224"/>
      <c r="BB55" s="86"/>
      <c r="BC55" s="78"/>
      <c r="BD55" s="86"/>
      <c r="BE55" s="86"/>
      <c r="BF55" s="78"/>
    </row>
    <row r="56" spans="1:58" ht="3" customHeight="1" x14ac:dyDescent="0.15">
      <c r="A56" s="215"/>
      <c r="B56" s="226"/>
      <c r="C56" s="226"/>
      <c r="D56" s="226"/>
      <c r="E56" s="226"/>
      <c r="F56" s="226"/>
      <c r="G56" s="226"/>
      <c r="H56" s="228"/>
      <c r="I56" s="226"/>
      <c r="J56" s="226"/>
      <c r="K56" s="226"/>
      <c r="L56" s="226"/>
      <c r="M56" s="226"/>
      <c r="N56" s="226"/>
      <c r="O56" s="224"/>
      <c r="P56" s="224"/>
      <c r="Q56" s="224"/>
      <c r="R56" s="224"/>
      <c r="S56" s="224"/>
      <c r="T56" s="224"/>
      <c r="U56" s="226"/>
      <c r="V56" s="226"/>
      <c r="W56" s="226"/>
      <c r="X56" s="226"/>
      <c r="Y56" s="226"/>
      <c r="Z56" s="226"/>
      <c r="AA56" s="227"/>
      <c r="AB56" s="226"/>
      <c r="AC56" s="226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  <c r="AO56" s="224"/>
      <c r="AP56" s="224"/>
      <c r="AQ56" s="224"/>
      <c r="AR56" s="224"/>
      <c r="AS56" s="224"/>
      <c r="AT56" s="224"/>
      <c r="AU56" s="224"/>
      <c r="AV56" s="224"/>
      <c r="AW56" s="224"/>
      <c r="AX56" s="224"/>
      <c r="AY56" s="224"/>
      <c r="AZ56" s="224"/>
      <c r="BA56" s="224"/>
      <c r="BB56" s="86"/>
      <c r="BC56" s="78"/>
      <c r="BD56" s="86"/>
      <c r="BE56" s="86"/>
      <c r="BF56" s="78"/>
    </row>
    <row r="57" spans="1:58" ht="3" customHeight="1" x14ac:dyDescent="0.15">
      <c r="A57" s="215"/>
      <c r="B57" s="226"/>
      <c r="C57" s="226"/>
      <c r="D57" s="226"/>
      <c r="E57" s="226"/>
      <c r="F57" s="226"/>
      <c r="G57" s="226"/>
      <c r="H57" s="228"/>
      <c r="I57" s="226"/>
      <c r="J57" s="226"/>
      <c r="K57" s="226"/>
      <c r="L57" s="226"/>
      <c r="M57" s="226"/>
      <c r="N57" s="226"/>
      <c r="O57" s="224"/>
      <c r="P57" s="224"/>
      <c r="Q57" s="224"/>
      <c r="R57" s="224"/>
      <c r="S57" s="224"/>
      <c r="T57" s="224"/>
      <c r="U57" s="226"/>
      <c r="V57" s="226"/>
      <c r="W57" s="226"/>
      <c r="X57" s="226"/>
      <c r="Y57" s="226"/>
      <c r="Z57" s="226"/>
      <c r="AA57" s="227"/>
      <c r="AB57" s="226"/>
      <c r="AC57" s="226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  <c r="AO57" s="224"/>
      <c r="AP57" s="224"/>
      <c r="AQ57" s="224"/>
      <c r="AR57" s="224"/>
      <c r="AS57" s="224"/>
      <c r="AT57" s="224"/>
      <c r="AU57" s="224"/>
      <c r="AV57" s="224"/>
      <c r="AW57" s="224"/>
      <c r="AX57" s="224"/>
      <c r="AY57" s="224"/>
      <c r="AZ57" s="224"/>
      <c r="BA57" s="224"/>
      <c r="BB57" s="86"/>
      <c r="BC57" s="78"/>
      <c r="BD57" s="86"/>
      <c r="BE57" s="86"/>
      <c r="BF57" s="78"/>
    </row>
    <row r="58" spans="1:58" ht="3" customHeight="1" x14ac:dyDescent="0.15">
      <c r="A58" s="215"/>
      <c r="B58" s="226"/>
      <c r="C58" s="226"/>
      <c r="D58" s="226"/>
      <c r="E58" s="226"/>
      <c r="F58" s="226"/>
      <c r="G58" s="226"/>
      <c r="H58" s="228"/>
      <c r="I58" s="226"/>
      <c r="J58" s="226"/>
      <c r="K58" s="226"/>
      <c r="L58" s="226"/>
      <c r="M58" s="226"/>
      <c r="N58" s="226"/>
      <c r="O58" s="224"/>
      <c r="P58" s="224"/>
      <c r="Q58" s="224"/>
      <c r="R58" s="224"/>
      <c r="S58" s="224"/>
      <c r="T58" s="224"/>
      <c r="U58" s="226"/>
      <c r="V58" s="226"/>
      <c r="W58" s="226"/>
      <c r="X58" s="226"/>
      <c r="Y58" s="226"/>
      <c r="Z58" s="226"/>
      <c r="AA58" s="227"/>
      <c r="AB58" s="226"/>
      <c r="AC58" s="226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  <c r="AN58" s="224"/>
      <c r="AO58" s="224"/>
      <c r="AP58" s="224"/>
      <c r="AQ58" s="224"/>
      <c r="AR58" s="224"/>
      <c r="AS58" s="224"/>
      <c r="AT58" s="224"/>
      <c r="AU58" s="224"/>
      <c r="AV58" s="224"/>
      <c r="AW58" s="224"/>
      <c r="AX58" s="224"/>
      <c r="AY58" s="224"/>
      <c r="AZ58" s="224"/>
      <c r="BA58" s="224"/>
      <c r="BB58" s="86"/>
      <c r="BC58" s="78"/>
      <c r="BD58" s="86"/>
      <c r="BE58" s="86"/>
      <c r="BF58" s="78"/>
    </row>
    <row r="59" spans="1:58" ht="3" customHeight="1" x14ac:dyDescent="0.15">
      <c r="A59" s="215"/>
      <c r="B59" s="226"/>
      <c r="C59" s="226"/>
      <c r="D59" s="226"/>
      <c r="E59" s="226"/>
      <c r="F59" s="226"/>
      <c r="G59" s="226"/>
      <c r="H59" s="228"/>
      <c r="I59" s="226"/>
      <c r="J59" s="226"/>
      <c r="K59" s="226"/>
      <c r="L59" s="226"/>
      <c r="M59" s="226"/>
      <c r="N59" s="226"/>
      <c r="O59" s="224"/>
      <c r="P59" s="224"/>
      <c r="Q59" s="224"/>
      <c r="R59" s="224"/>
      <c r="S59" s="224"/>
      <c r="T59" s="224"/>
      <c r="U59" s="226"/>
      <c r="V59" s="226"/>
      <c r="W59" s="226"/>
      <c r="X59" s="226"/>
      <c r="Y59" s="226"/>
      <c r="Z59" s="226"/>
      <c r="AA59" s="227"/>
      <c r="AB59" s="226"/>
      <c r="AC59" s="226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  <c r="AO59" s="224"/>
      <c r="AP59" s="224"/>
      <c r="AQ59" s="224"/>
      <c r="AR59" s="224"/>
      <c r="AS59" s="224"/>
      <c r="AT59" s="224"/>
      <c r="AU59" s="224"/>
      <c r="AV59" s="224"/>
      <c r="AW59" s="224"/>
      <c r="AX59" s="224"/>
      <c r="AY59" s="224"/>
      <c r="AZ59" s="224"/>
      <c r="BA59" s="224"/>
      <c r="BB59" s="86"/>
      <c r="BC59" s="78"/>
      <c r="BD59" s="86"/>
      <c r="BE59" s="86"/>
      <c r="BF59" s="78"/>
    </row>
    <row r="60" spans="1:58" ht="2.25" customHeight="1" x14ac:dyDescent="0.15">
      <c r="A60" s="284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86"/>
      <c r="BB60" s="86"/>
      <c r="BC60" s="78"/>
      <c r="BD60" s="86"/>
      <c r="BE60" s="86"/>
      <c r="BF60" s="78"/>
    </row>
    <row r="61" spans="1:58" ht="3" customHeight="1" x14ac:dyDescent="0.15">
      <c r="A61" s="286"/>
      <c r="B61" s="287" t="s">
        <v>295</v>
      </c>
      <c r="C61" s="287" t="s">
        <v>295</v>
      </c>
      <c r="D61" s="287" t="s">
        <v>295</v>
      </c>
      <c r="E61" s="287" t="s">
        <v>295</v>
      </c>
      <c r="F61" s="287" t="s">
        <v>295</v>
      </c>
      <c r="G61" s="287" t="s">
        <v>295</v>
      </c>
      <c r="H61" s="287" t="s">
        <v>295</v>
      </c>
      <c r="I61" s="287" t="s">
        <v>295</v>
      </c>
      <c r="J61" s="287" t="s">
        <v>295</v>
      </c>
      <c r="K61" s="287" t="s">
        <v>295</v>
      </c>
      <c r="L61" s="287" t="s">
        <v>295</v>
      </c>
      <c r="M61" s="287" t="s">
        <v>295</v>
      </c>
      <c r="N61" s="287" t="s">
        <v>295</v>
      </c>
      <c r="O61" s="287" t="s">
        <v>295</v>
      </c>
      <c r="P61" s="287" t="s">
        <v>295</v>
      </c>
      <c r="Q61" s="287" t="s">
        <v>295</v>
      </c>
      <c r="R61" s="287" t="s">
        <v>295</v>
      </c>
      <c r="S61" s="287" t="s">
        <v>295</v>
      </c>
      <c r="T61" s="287" t="s">
        <v>295</v>
      </c>
      <c r="U61" s="287" t="s">
        <v>295</v>
      </c>
      <c r="V61" s="287" t="s">
        <v>295</v>
      </c>
      <c r="W61" s="287" t="s">
        <v>295</v>
      </c>
      <c r="X61" s="287" t="s">
        <v>295</v>
      </c>
      <c r="Y61" s="287" t="s">
        <v>295</v>
      </c>
      <c r="Z61" s="287" t="s">
        <v>295</v>
      </c>
      <c r="AA61" s="287" t="s">
        <v>295</v>
      </c>
      <c r="AB61" s="287" t="s">
        <v>295</v>
      </c>
      <c r="AC61" s="287" t="s">
        <v>295</v>
      </c>
      <c r="AD61" s="287" t="s">
        <v>295</v>
      </c>
      <c r="AE61" s="287" t="s">
        <v>295</v>
      </c>
      <c r="AF61" s="287" t="s">
        <v>295</v>
      </c>
      <c r="AG61" s="287" t="s">
        <v>295</v>
      </c>
      <c r="AH61" s="287" t="s">
        <v>295</v>
      </c>
      <c r="AI61" s="287" t="s">
        <v>295</v>
      </c>
      <c r="AJ61" s="287" t="s">
        <v>295</v>
      </c>
      <c r="AK61" s="287" t="s">
        <v>295</v>
      </c>
      <c r="AL61" s="287" t="s">
        <v>295</v>
      </c>
      <c r="AM61" s="287" t="s">
        <v>295</v>
      </c>
      <c r="AN61" s="287" t="s">
        <v>295</v>
      </c>
      <c r="AO61" s="287" t="s">
        <v>295</v>
      </c>
      <c r="AP61" s="287" t="s">
        <v>295</v>
      </c>
      <c r="AQ61" s="287" t="s">
        <v>295</v>
      </c>
      <c r="AR61" s="287" t="s">
        <v>295</v>
      </c>
      <c r="AS61" s="287" t="s">
        <v>295</v>
      </c>
      <c r="AT61" s="287" t="s">
        <v>295</v>
      </c>
      <c r="AU61" s="287" t="s">
        <v>295</v>
      </c>
      <c r="AV61" s="287" t="s">
        <v>295</v>
      </c>
      <c r="AW61" s="287" t="s">
        <v>295</v>
      </c>
      <c r="AX61" s="287" t="s">
        <v>295</v>
      </c>
      <c r="AY61" s="287" t="s">
        <v>295</v>
      </c>
      <c r="AZ61" s="287" t="s">
        <v>295</v>
      </c>
      <c r="BA61" s="287" t="s">
        <v>295</v>
      </c>
      <c r="BB61" s="86"/>
      <c r="BC61" s="78"/>
      <c r="BD61" s="86"/>
      <c r="BE61" s="86"/>
      <c r="BF61" s="78"/>
    </row>
    <row r="62" spans="1:58" ht="3" customHeight="1" x14ac:dyDescent="0.15">
      <c r="A62" s="286"/>
      <c r="B62" s="287"/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  <c r="AZ62" s="287"/>
      <c r="BA62" s="287"/>
      <c r="BB62" s="86"/>
      <c r="BC62" s="78"/>
      <c r="BD62" s="86"/>
      <c r="BE62" s="86"/>
      <c r="BF62" s="78"/>
    </row>
    <row r="63" spans="1:58" ht="3" customHeight="1" x14ac:dyDescent="0.15">
      <c r="A63" s="286"/>
      <c r="B63" s="287"/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  <c r="AZ63" s="287"/>
      <c r="BA63" s="287"/>
      <c r="BB63" s="86"/>
      <c r="BC63" s="78"/>
      <c r="BD63" s="86"/>
      <c r="BE63" s="86"/>
      <c r="BF63" s="78"/>
    </row>
    <row r="64" spans="1:58" ht="3" customHeight="1" x14ac:dyDescent="0.15">
      <c r="A64" s="286"/>
      <c r="B64" s="287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  <c r="AZ64" s="287"/>
      <c r="BA64" s="287"/>
      <c r="BB64" s="86"/>
      <c r="BC64" s="78"/>
      <c r="BD64" s="86"/>
      <c r="BE64" s="86"/>
      <c r="BF64" s="78"/>
    </row>
    <row r="65" spans="1:58" ht="3" customHeight="1" x14ac:dyDescent="0.15">
      <c r="A65" s="286"/>
      <c r="B65" s="287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  <c r="AZ65" s="287"/>
      <c r="BA65" s="287"/>
      <c r="BB65" s="86"/>
      <c r="BC65" s="78"/>
      <c r="BD65" s="86"/>
      <c r="BE65" s="86"/>
      <c r="BF65" s="78"/>
    </row>
    <row r="66" spans="1:58" ht="3" customHeight="1" x14ac:dyDescent="0.15">
      <c r="A66" s="286"/>
      <c r="B66" s="287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  <c r="AZ66" s="287"/>
      <c r="BA66" s="287"/>
      <c r="BB66" s="86"/>
      <c r="BC66" s="78"/>
      <c r="BD66" s="86"/>
      <c r="BE66" s="86"/>
      <c r="BF66" s="78"/>
    </row>
    <row r="67" spans="1:58" ht="13.5" hidden="1" customHeight="1" x14ac:dyDescent="0.15">
      <c r="A67" s="285"/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86"/>
      <c r="BB67" s="86"/>
      <c r="BC67" s="78"/>
      <c r="BD67" s="86"/>
      <c r="BE67" s="86"/>
      <c r="BF67" s="78"/>
    </row>
    <row r="68" spans="1:58" ht="13.5" hidden="1" customHeight="1" x14ac:dyDescent="0.15">
      <c r="A68" s="215" t="s">
        <v>286</v>
      </c>
      <c r="B68" s="224" t="s">
        <v>295</v>
      </c>
      <c r="C68" s="224" t="s">
        <v>295</v>
      </c>
      <c r="D68" s="224" t="s">
        <v>295</v>
      </c>
      <c r="E68" s="224" t="s">
        <v>295</v>
      </c>
      <c r="F68" s="224" t="s">
        <v>295</v>
      </c>
      <c r="G68" s="224" t="s">
        <v>295</v>
      </c>
      <c r="H68" s="224" t="s">
        <v>295</v>
      </c>
      <c r="I68" s="224" t="s">
        <v>295</v>
      </c>
      <c r="J68" s="224" t="s">
        <v>295</v>
      </c>
      <c r="K68" s="224" t="s">
        <v>295</v>
      </c>
      <c r="L68" s="224" t="s">
        <v>295</v>
      </c>
      <c r="M68" s="224" t="s">
        <v>295</v>
      </c>
      <c r="N68" s="224" t="s">
        <v>295</v>
      </c>
      <c r="O68" s="224" t="s">
        <v>295</v>
      </c>
      <c r="P68" s="224" t="s">
        <v>295</v>
      </c>
      <c r="Q68" s="224" t="s">
        <v>295</v>
      </c>
      <c r="R68" s="224" t="s">
        <v>295</v>
      </c>
      <c r="S68" s="224" t="s">
        <v>295</v>
      </c>
      <c r="T68" s="224" t="s">
        <v>295</v>
      </c>
      <c r="U68" s="224" t="s">
        <v>295</v>
      </c>
      <c r="V68" s="224" t="s">
        <v>295</v>
      </c>
      <c r="W68" s="224" t="s">
        <v>295</v>
      </c>
      <c r="X68" s="224" t="s">
        <v>295</v>
      </c>
      <c r="Y68" s="224" t="s">
        <v>295</v>
      </c>
      <c r="Z68" s="224" t="s">
        <v>295</v>
      </c>
      <c r="AA68" s="224" t="s">
        <v>295</v>
      </c>
      <c r="AB68" s="224" t="s">
        <v>295</v>
      </c>
      <c r="AC68" s="224" t="s">
        <v>295</v>
      </c>
      <c r="AD68" s="224" t="s">
        <v>295</v>
      </c>
      <c r="AE68" s="224" t="s">
        <v>295</v>
      </c>
      <c r="AF68" s="224" t="s">
        <v>295</v>
      </c>
      <c r="AG68" s="224" t="s">
        <v>295</v>
      </c>
      <c r="AH68" s="224" t="s">
        <v>295</v>
      </c>
      <c r="AI68" s="224" t="s">
        <v>295</v>
      </c>
      <c r="AJ68" s="224" t="s">
        <v>295</v>
      </c>
      <c r="AK68" s="224" t="s">
        <v>295</v>
      </c>
      <c r="AL68" s="224" t="s">
        <v>295</v>
      </c>
      <c r="AM68" s="224" t="s">
        <v>295</v>
      </c>
      <c r="AN68" s="224" t="s">
        <v>295</v>
      </c>
      <c r="AO68" s="224" t="s">
        <v>295</v>
      </c>
      <c r="AP68" s="224" t="s">
        <v>295</v>
      </c>
      <c r="AQ68" s="224" t="s">
        <v>295</v>
      </c>
      <c r="AR68" s="224" t="s">
        <v>295</v>
      </c>
      <c r="AS68" s="224" t="s">
        <v>295</v>
      </c>
      <c r="AT68" s="224" t="s">
        <v>295</v>
      </c>
      <c r="AU68" s="224" t="s">
        <v>295</v>
      </c>
      <c r="AV68" s="224" t="s">
        <v>295</v>
      </c>
      <c r="AW68" s="224" t="s">
        <v>295</v>
      </c>
      <c r="AX68" s="224" t="s">
        <v>295</v>
      </c>
      <c r="AY68" s="224" t="s">
        <v>295</v>
      </c>
      <c r="AZ68" s="224" t="s">
        <v>295</v>
      </c>
      <c r="BA68" s="86"/>
      <c r="BB68" s="86"/>
      <c r="BC68" s="78"/>
      <c r="BD68" s="86"/>
      <c r="BE68" s="86"/>
      <c r="BF68" s="78"/>
    </row>
    <row r="69" spans="1:58" ht="13.5" hidden="1" customHeight="1" x14ac:dyDescent="0.15">
      <c r="A69" s="215"/>
      <c r="B69" s="224"/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4"/>
      <c r="AQ69" s="224"/>
      <c r="AR69" s="224"/>
      <c r="AS69" s="224"/>
      <c r="AT69" s="224"/>
      <c r="AU69" s="224"/>
      <c r="AV69" s="224"/>
      <c r="AW69" s="224"/>
      <c r="AX69" s="224"/>
      <c r="AY69" s="224"/>
      <c r="AZ69" s="224"/>
      <c r="BA69" s="86"/>
      <c r="BB69" s="86"/>
      <c r="BC69" s="78"/>
      <c r="BD69" s="86"/>
      <c r="BE69" s="86"/>
      <c r="BF69" s="78"/>
    </row>
    <row r="70" spans="1:58" ht="13.5" hidden="1" customHeight="1" x14ac:dyDescent="0.15">
      <c r="A70" s="215"/>
      <c r="B70" s="224"/>
      <c r="C70" s="224"/>
      <c r="D70" s="224"/>
      <c r="E70" s="224"/>
      <c r="F70" s="224"/>
      <c r="G70" s="224"/>
      <c r="H70" s="224"/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224"/>
      <c r="AV70" s="224"/>
      <c r="AW70" s="224"/>
      <c r="AX70" s="224"/>
      <c r="AY70" s="224"/>
      <c r="AZ70" s="224"/>
      <c r="BA70" s="86"/>
      <c r="BB70" s="86"/>
      <c r="BC70" s="78"/>
      <c r="BD70" s="86"/>
      <c r="BE70" s="86"/>
      <c r="BF70" s="78"/>
    </row>
    <row r="71" spans="1:58" ht="13.5" hidden="1" customHeight="1" x14ac:dyDescent="0.15">
      <c r="A71" s="215"/>
      <c r="B71" s="224"/>
      <c r="C71" s="224"/>
      <c r="D71" s="224"/>
      <c r="E71" s="224"/>
      <c r="F71" s="224"/>
      <c r="G71" s="224"/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  <c r="AO71" s="224"/>
      <c r="AP71" s="224"/>
      <c r="AQ71" s="224"/>
      <c r="AR71" s="224"/>
      <c r="AS71" s="224"/>
      <c r="AT71" s="224"/>
      <c r="AU71" s="224"/>
      <c r="AV71" s="224"/>
      <c r="AW71" s="224"/>
      <c r="AX71" s="224"/>
      <c r="AY71" s="224"/>
      <c r="AZ71" s="224"/>
      <c r="BA71" s="86"/>
      <c r="BB71" s="86"/>
      <c r="BC71" s="78"/>
      <c r="BD71" s="86"/>
      <c r="BE71" s="86"/>
      <c r="BF71" s="78"/>
    </row>
    <row r="72" spans="1:58" ht="13.5" hidden="1" customHeight="1" x14ac:dyDescent="0.15">
      <c r="A72" s="215"/>
      <c r="B72" s="224"/>
      <c r="C72" s="224"/>
      <c r="D72" s="224"/>
      <c r="E72" s="224"/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  <c r="AO72" s="224"/>
      <c r="AP72" s="224"/>
      <c r="AQ72" s="224"/>
      <c r="AR72" s="224"/>
      <c r="AS72" s="224"/>
      <c r="AT72" s="224"/>
      <c r="AU72" s="224"/>
      <c r="AV72" s="224"/>
      <c r="AW72" s="224"/>
      <c r="AX72" s="224"/>
      <c r="AY72" s="224"/>
      <c r="AZ72" s="224"/>
      <c r="BA72" s="86"/>
      <c r="BB72" s="86"/>
      <c r="BC72" s="78"/>
      <c r="BD72" s="86"/>
      <c r="BE72" s="86"/>
      <c r="BF72" s="78"/>
    </row>
    <row r="73" spans="1:58" ht="13.5" hidden="1" customHeight="1" x14ac:dyDescent="0.15">
      <c r="A73" s="215"/>
      <c r="B73" s="224"/>
      <c r="C73" s="224"/>
      <c r="D73" s="224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86"/>
      <c r="BB73" s="86"/>
      <c r="BC73" s="78"/>
      <c r="BD73" s="86"/>
      <c r="BE73" s="86"/>
      <c r="BF73" s="78"/>
    </row>
    <row r="74" spans="1:58" ht="13.5" hidden="1" customHeight="1" x14ac:dyDescent="0.15">
      <c r="A74" s="84"/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86"/>
      <c r="BB74" s="86"/>
      <c r="BC74" s="78"/>
      <c r="BD74" s="86"/>
      <c r="BE74" s="86"/>
      <c r="BF74" s="78"/>
    </row>
    <row r="75" spans="1:58" ht="13.5" hidden="1" customHeight="1" x14ac:dyDescent="0.15">
      <c r="A75" s="215" t="s">
        <v>287</v>
      </c>
      <c r="B75" s="224" t="s">
        <v>295</v>
      </c>
      <c r="C75" s="224" t="s">
        <v>295</v>
      </c>
      <c r="D75" s="224" t="s">
        <v>295</v>
      </c>
      <c r="E75" s="224" t="s">
        <v>295</v>
      </c>
      <c r="F75" s="224" t="s">
        <v>295</v>
      </c>
      <c r="G75" s="224" t="s">
        <v>295</v>
      </c>
      <c r="H75" s="224" t="s">
        <v>295</v>
      </c>
      <c r="I75" s="224" t="s">
        <v>295</v>
      </c>
      <c r="J75" s="224" t="s">
        <v>295</v>
      </c>
      <c r="K75" s="224" t="s">
        <v>295</v>
      </c>
      <c r="L75" s="224" t="s">
        <v>295</v>
      </c>
      <c r="M75" s="224" t="s">
        <v>295</v>
      </c>
      <c r="N75" s="224" t="s">
        <v>295</v>
      </c>
      <c r="O75" s="224" t="s">
        <v>295</v>
      </c>
      <c r="P75" s="224" t="s">
        <v>295</v>
      </c>
      <c r="Q75" s="224" t="s">
        <v>295</v>
      </c>
      <c r="R75" s="224" t="s">
        <v>295</v>
      </c>
      <c r="S75" s="224" t="s">
        <v>295</v>
      </c>
      <c r="T75" s="224" t="s">
        <v>295</v>
      </c>
      <c r="U75" s="224" t="s">
        <v>295</v>
      </c>
      <c r="V75" s="224" t="s">
        <v>295</v>
      </c>
      <c r="W75" s="224" t="s">
        <v>295</v>
      </c>
      <c r="X75" s="224" t="s">
        <v>295</v>
      </c>
      <c r="Y75" s="224" t="s">
        <v>295</v>
      </c>
      <c r="Z75" s="224" t="s">
        <v>295</v>
      </c>
      <c r="AA75" s="224" t="s">
        <v>295</v>
      </c>
      <c r="AB75" s="224" t="s">
        <v>295</v>
      </c>
      <c r="AC75" s="224" t="s">
        <v>295</v>
      </c>
      <c r="AD75" s="224" t="s">
        <v>295</v>
      </c>
      <c r="AE75" s="224" t="s">
        <v>295</v>
      </c>
      <c r="AF75" s="224" t="s">
        <v>295</v>
      </c>
      <c r="AG75" s="224" t="s">
        <v>295</v>
      </c>
      <c r="AH75" s="224" t="s">
        <v>295</v>
      </c>
      <c r="AI75" s="224" t="s">
        <v>295</v>
      </c>
      <c r="AJ75" s="224" t="s">
        <v>295</v>
      </c>
      <c r="AK75" s="224" t="s">
        <v>295</v>
      </c>
      <c r="AL75" s="224" t="s">
        <v>295</v>
      </c>
      <c r="AM75" s="224" t="s">
        <v>295</v>
      </c>
      <c r="AN75" s="224" t="s">
        <v>295</v>
      </c>
      <c r="AO75" s="224" t="s">
        <v>295</v>
      </c>
      <c r="AP75" s="224" t="s">
        <v>295</v>
      </c>
      <c r="AQ75" s="224" t="s">
        <v>295</v>
      </c>
      <c r="AR75" s="224" t="s">
        <v>295</v>
      </c>
      <c r="AS75" s="224" t="s">
        <v>295</v>
      </c>
      <c r="AT75" s="224" t="s">
        <v>295</v>
      </c>
      <c r="AU75" s="224" t="s">
        <v>295</v>
      </c>
      <c r="AV75" s="224" t="s">
        <v>295</v>
      </c>
      <c r="AW75" s="224" t="s">
        <v>295</v>
      </c>
      <c r="AX75" s="224" t="s">
        <v>295</v>
      </c>
      <c r="AY75" s="224" t="s">
        <v>295</v>
      </c>
      <c r="AZ75" s="224" t="s">
        <v>295</v>
      </c>
      <c r="BA75" s="86"/>
      <c r="BB75" s="86"/>
      <c r="BC75" s="78"/>
      <c r="BD75" s="86"/>
      <c r="BE75" s="86"/>
      <c r="BF75" s="78"/>
    </row>
    <row r="76" spans="1:58" ht="13.5" hidden="1" customHeight="1" x14ac:dyDescent="0.15">
      <c r="A76" s="215"/>
      <c r="B76" s="224"/>
      <c r="C76" s="224"/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  <c r="AO76" s="224"/>
      <c r="AP76" s="224"/>
      <c r="AQ76" s="224"/>
      <c r="AR76" s="224"/>
      <c r="AS76" s="224"/>
      <c r="AT76" s="224"/>
      <c r="AU76" s="224"/>
      <c r="AV76" s="224"/>
      <c r="AW76" s="224"/>
      <c r="AX76" s="224"/>
      <c r="AY76" s="224"/>
      <c r="AZ76" s="224"/>
      <c r="BA76" s="86"/>
      <c r="BB76" s="86"/>
      <c r="BC76" s="78"/>
      <c r="BD76" s="86"/>
      <c r="BE76" s="86"/>
      <c r="BF76" s="78"/>
    </row>
    <row r="77" spans="1:58" ht="13.5" hidden="1" customHeight="1" x14ac:dyDescent="0.15">
      <c r="A77" s="215"/>
      <c r="B77" s="224"/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4"/>
      <c r="AX77" s="224"/>
      <c r="AY77" s="224"/>
      <c r="AZ77" s="224"/>
      <c r="BA77" s="86"/>
      <c r="BB77" s="86"/>
      <c r="BC77" s="78"/>
      <c r="BD77" s="86"/>
      <c r="BE77" s="86"/>
      <c r="BF77" s="78"/>
    </row>
    <row r="78" spans="1:58" ht="13.5" hidden="1" customHeight="1" x14ac:dyDescent="0.15">
      <c r="A78" s="215"/>
      <c r="B78" s="224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  <c r="AJ78" s="224"/>
      <c r="AK78" s="224"/>
      <c r="AL78" s="224"/>
      <c r="AM78" s="224"/>
      <c r="AN78" s="224"/>
      <c r="AO78" s="224"/>
      <c r="AP78" s="224"/>
      <c r="AQ78" s="224"/>
      <c r="AR78" s="224"/>
      <c r="AS78" s="224"/>
      <c r="AT78" s="224"/>
      <c r="AU78" s="224"/>
      <c r="AV78" s="224"/>
      <c r="AW78" s="224"/>
      <c r="AX78" s="224"/>
      <c r="AY78" s="224"/>
      <c r="AZ78" s="224"/>
      <c r="BA78" s="86"/>
      <c r="BB78" s="86"/>
      <c r="BC78" s="78"/>
      <c r="BD78" s="86"/>
      <c r="BE78" s="86"/>
      <c r="BF78" s="78"/>
    </row>
    <row r="79" spans="1:58" ht="13.5" hidden="1" customHeight="1" x14ac:dyDescent="0.15">
      <c r="A79" s="215"/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  <c r="AO79" s="224"/>
      <c r="AP79" s="224"/>
      <c r="AQ79" s="224"/>
      <c r="AR79" s="224"/>
      <c r="AS79" s="224"/>
      <c r="AT79" s="224"/>
      <c r="AU79" s="224"/>
      <c r="AV79" s="224"/>
      <c r="AW79" s="224"/>
      <c r="AX79" s="224"/>
      <c r="AY79" s="224"/>
      <c r="AZ79" s="224"/>
      <c r="BA79" s="86"/>
      <c r="BB79" s="86"/>
      <c r="BC79" s="78"/>
      <c r="BD79" s="86"/>
      <c r="BE79" s="86"/>
      <c r="BF79" s="78"/>
    </row>
    <row r="80" spans="1:58" ht="13.5" hidden="1" customHeight="1" x14ac:dyDescent="0.15">
      <c r="A80" s="215"/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  <c r="AN80" s="224"/>
      <c r="AO80" s="224"/>
      <c r="AP80" s="224"/>
      <c r="AQ80" s="224"/>
      <c r="AR80" s="224"/>
      <c r="AS80" s="224"/>
      <c r="AT80" s="224"/>
      <c r="AU80" s="224"/>
      <c r="AV80" s="224"/>
      <c r="AW80" s="224"/>
      <c r="AX80" s="224"/>
      <c r="AY80" s="224"/>
      <c r="AZ80" s="224"/>
      <c r="BA80" s="86"/>
      <c r="BB80" s="86"/>
      <c r="BC80" s="78"/>
      <c r="BD80" s="86"/>
      <c r="BE80" s="86"/>
      <c r="BF80" s="78"/>
    </row>
    <row r="81" spans="1:58" ht="13.5" hidden="1" customHeight="1" x14ac:dyDescent="0.15">
      <c r="A81" s="84"/>
      <c r="B81" s="210"/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86"/>
      <c r="BB81" s="86"/>
      <c r="BC81" s="78"/>
      <c r="BD81" s="86"/>
      <c r="BE81" s="86"/>
      <c r="BF81" s="78"/>
    </row>
    <row r="82" spans="1:58" ht="13.5" hidden="1" customHeight="1" x14ac:dyDescent="0.15">
      <c r="A82" s="215" t="s">
        <v>288</v>
      </c>
      <c r="B82" s="224" t="s">
        <v>295</v>
      </c>
      <c r="C82" s="224" t="s">
        <v>295</v>
      </c>
      <c r="D82" s="224" t="s">
        <v>295</v>
      </c>
      <c r="E82" s="224" t="s">
        <v>295</v>
      </c>
      <c r="F82" s="224" t="s">
        <v>295</v>
      </c>
      <c r="G82" s="224" t="s">
        <v>295</v>
      </c>
      <c r="H82" s="224" t="s">
        <v>295</v>
      </c>
      <c r="I82" s="224" t="s">
        <v>295</v>
      </c>
      <c r="J82" s="224" t="s">
        <v>295</v>
      </c>
      <c r="K82" s="224" t="s">
        <v>295</v>
      </c>
      <c r="L82" s="224" t="s">
        <v>295</v>
      </c>
      <c r="M82" s="224" t="s">
        <v>295</v>
      </c>
      <c r="N82" s="224" t="s">
        <v>295</v>
      </c>
      <c r="O82" s="224" t="s">
        <v>295</v>
      </c>
      <c r="P82" s="224" t="s">
        <v>295</v>
      </c>
      <c r="Q82" s="224" t="s">
        <v>295</v>
      </c>
      <c r="R82" s="224" t="s">
        <v>295</v>
      </c>
      <c r="S82" s="224" t="s">
        <v>295</v>
      </c>
      <c r="T82" s="224" t="s">
        <v>295</v>
      </c>
      <c r="U82" s="224" t="s">
        <v>295</v>
      </c>
      <c r="V82" s="224" t="s">
        <v>295</v>
      </c>
      <c r="W82" s="224" t="s">
        <v>295</v>
      </c>
      <c r="X82" s="224" t="s">
        <v>295</v>
      </c>
      <c r="Y82" s="224" t="s">
        <v>295</v>
      </c>
      <c r="Z82" s="224" t="s">
        <v>295</v>
      </c>
      <c r="AA82" s="224" t="s">
        <v>295</v>
      </c>
      <c r="AB82" s="224" t="s">
        <v>295</v>
      </c>
      <c r="AC82" s="224" t="s">
        <v>295</v>
      </c>
      <c r="AD82" s="224" t="s">
        <v>295</v>
      </c>
      <c r="AE82" s="224" t="s">
        <v>295</v>
      </c>
      <c r="AF82" s="224" t="s">
        <v>295</v>
      </c>
      <c r="AG82" s="224" t="s">
        <v>295</v>
      </c>
      <c r="AH82" s="224" t="s">
        <v>295</v>
      </c>
      <c r="AI82" s="224" t="s">
        <v>295</v>
      </c>
      <c r="AJ82" s="224" t="s">
        <v>295</v>
      </c>
      <c r="AK82" s="224" t="s">
        <v>295</v>
      </c>
      <c r="AL82" s="224" t="s">
        <v>295</v>
      </c>
      <c r="AM82" s="224" t="s">
        <v>295</v>
      </c>
      <c r="AN82" s="224" t="s">
        <v>295</v>
      </c>
      <c r="AO82" s="224" t="s">
        <v>295</v>
      </c>
      <c r="AP82" s="224" t="s">
        <v>295</v>
      </c>
      <c r="AQ82" s="224" t="s">
        <v>295</v>
      </c>
      <c r="AR82" s="224" t="s">
        <v>295</v>
      </c>
      <c r="AS82" s="224" t="s">
        <v>295</v>
      </c>
      <c r="AT82" s="224" t="s">
        <v>295</v>
      </c>
      <c r="AU82" s="224" t="s">
        <v>295</v>
      </c>
      <c r="AV82" s="224" t="s">
        <v>295</v>
      </c>
      <c r="AW82" s="224" t="s">
        <v>295</v>
      </c>
      <c r="AX82" s="224" t="s">
        <v>295</v>
      </c>
      <c r="AY82" s="224" t="s">
        <v>295</v>
      </c>
      <c r="AZ82" s="224" t="s">
        <v>295</v>
      </c>
      <c r="BA82" s="86"/>
      <c r="BB82" s="86"/>
      <c r="BC82" s="78"/>
      <c r="BD82" s="86"/>
      <c r="BE82" s="86"/>
      <c r="BF82" s="78"/>
    </row>
    <row r="83" spans="1:58" ht="13.5" hidden="1" customHeight="1" x14ac:dyDescent="0.15">
      <c r="A83" s="215"/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  <c r="AN83" s="224"/>
      <c r="AO83" s="224"/>
      <c r="AP83" s="224"/>
      <c r="AQ83" s="224"/>
      <c r="AR83" s="224"/>
      <c r="AS83" s="224"/>
      <c r="AT83" s="224"/>
      <c r="AU83" s="224"/>
      <c r="AV83" s="224"/>
      <c r="AW83" s="224"/>
      <c r="AX83" s="224"/>
      <c r="AY83" s="224"/>
      <c r="AZ83" s="224"/>
      <c r="BA83" s="86"/>
      <c r="BB83" s="86"/>
      <c r="BC83" s="78"/>
      <c r="BD83" s="86"/>
      <c r="BE83" s="86"/>
      <c r="BF83" s="78"/>
    </row>
    <row r="84" spans="1:58" ht="13.5" hidden="1" customHeight="1" x14ac:dyDescent="0.15">
      <c r="A84" s="215"/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  <c r="AJ84" s="224"/>
      <c r="AK84" s="224"/>
      <c r="AL84" s="224"/>
      <c r="AM84" s="224"/>
      <c r="AN84" s="224"/>
      <c r="AO84" s="224"/>
      <c r="AP84" s="224"/>
      <c r="AQ84" s="224"/>
      <c r="AR84" s="224"/>
      <c r="AS84" s="224"/>
      <c r="AT84" s="224"/>
      <c r="AU84" s="224"/>
      <c r="AV84" s="224"/>
      <c r="AW84" s="224"/>
      <c r="AX84" s="224"/>
      <c r="AY84" s="224"/>
      <c r="AZ84" s="224"/>
      <c r="BA84" s="86"/>
      <c r="BB84" s="86"/>
      <c r="BC84" s="78"/>
      <c r="BD84" s="86"/>
      <c r="BE84" s="86"/>
      <c r="BF84" s="78"/>
    </row>
    <row r="85" spans="1:58" ht="13.5" hidden="1" customHeight="1" x14ac:dyDescent="0.15">
      <c r="A85" s="215"/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  <c r="AN85" s="224"/>
      <c r="AO85" s="224"/>
      <c r="AP85" s="224"/>
      <c r="AQ85" s="224"/>
      <c r="AR85" s="224"/>
      <c r="AS85" s="224"/>
      <c r="AT85" s="224"/>
      <c r="AU85" s="224"/>
      <c r="AV85" s="224"/>
      <c r="AW85" s="224"/>
      <c r="AX85" s="224"/>
      <c r="AY85" s="224"/>
      <c r="AZ85" s="224"/>
      <c r="BA85" s="86"/>
      <c r="BB85" s="86"/>
      <c r="BC85" s="78"/>
      <c r="BD85" s="86"/>
      <c r="BE85" s="86"/>
      <c r="BF85" s="78"/>
    </row>
    <row r="86" spans="1:58" ht="13.5" hidden="1" customHeight="1" x14ac:dyDescent="0.15">
      <c r="A86" s="215"/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  <c r="AL86" s="224"/>
      <c r="AM86" s="224"/>
      <c r="AN86" s="224"/>
      <c r="AO86" s="224"/>
      <c r="AP86" s="224"/>
      <c r="AQ86" s="224"/>
      <c r="AR86" s="224"/>
      <c r="AS86" s="224"/>
      <c r="AT86" s="224"/>
      <c r="AU86" s="224"/>
      <c r="AV86" s="224"/>
      <c r="AW86" s="224"/>
      <c r="AX86" s="224"/>
      <c r="AY86" s="224"/>
      <c r="AZ86" s="224"/>
      <c r="BA86" s="86"/>
      <c r="BB86" s="86"/>
      <c r="BC86" s="78"/>
      <c r="BD86" s="86"/>
      <c r="BE86" s="86"/>
      <c r="BF86" s="78"/>
    </row>
    <row r="87" spans="1:58" ht="13.5" hidden="1" customHeight="1" x14ac:dyDescent="0.15">
      <c r="A87" s="215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  <c r="AJ87" s="224"/>
      <c r="AK87" s="224"/>
      <c r="AL87" s="224"/>
      <c r="AM87" s="224"/>
      <c r="AN87" s="224"/>
      <c r="AO87" s="224"/>
      <c r="AP87" s="224"/>
      <c r="AQ87" s="224"/>
      <c r="AR87" s="224"/>
      <c r="AS87" s="224"/>
      <c r="AT87" s="224"/>
      <c r="AU87" s="224"/>
      <c r="AV87" s="224"/>
      <c r="AW87" s="224"/>
      <c r="AX87" s="224"/>
      <c r="AY87" s="224"/>
      <c r="AZ87" s="224"/>
      <c r="BA87" s="86"/>
      <c r="BB87" s="86"/>
      <c r="BC87" s="78"/>
      <c r="BD87" s="86"/>
      <c r="BE87" s="86"/>
      <c r="BF87" s="78"/>
    </row>
    <row r="88" spans="1:58" ht="13.5" hidden="1" customHeight="1" x14ac:dyDescent="0.15">
      <c r="A88" s="84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86"/>
      <c r="BB88" s="86"/>
      <c r="BC88" s="78"/>
      <c r="BD88" s="86"/>
      <c r="BE88" s="86"/>
      <c r="BF88" s="78"/>
    </row>
    <row r="89" spans="1:58" ht="13.5" hidden="1" customHeight="1" x14ac:dyDescent="0.15">
      <c r="A89" s="215" t="s">
        <v>289</v>
      </c>
      <c r="B89" s="224" t="s">
        <v>295</v>
      </c>
      <c r="C89" s="224" t="s">
        <v>295</v>
      </c>
      <c r="D89" s="224" t="s">
        <v>295</v>
      </c>
      <c r="E89" s="224" t="s">
        <v>295</v>
      </c>
      <c r="F89" s="224" t="s">
        <v>295</v>
      </c>
      <c r="G89" s="224" t="s">
        <v>295</v>
      </c>
      <c r="H89" s="224" t="s">
        <v>295</v>
      </c>
      <c r="I89" s="224" t="s">
        <v>295</v>
      </c>
      <c r="J89" s="224" t="s">
        <v>295</v>
      </c>
      <c r="K89" s="224" t="s">
        <v>295</v>
      </c>
      <c r="L89" s="224" t="s">
        <v>295</v>
      </c>
      <c r="M89" s="224" t="s">
        <v>295</v>
      </c>
      <c r="N89" s="224" t="s">
        <v>295</v>
      </c>
      <c r="O89" s="224" t="s">
        <v>295</v>
      </c>
      <c r="P89" s="224" t="s">
        <v>295</v>
      </c>
      <c r="Q89" s="224" t="s">
        <v>295</v>
      </c>
      <c r="R89" s="224" t="s">
        <v>295</v>
      </c>
      <c r="S89" s="224" t="s">
        <v>295</v>
      </c>
      <c r="T89" s="224" t="s">
        <v>295</v>
      </c>
      <c r="U89" s="224" t="s">
        <v>295</v>
      </c>
      <c r="V89" s="224" t="s">
        <v>295</v>
      </c>
      <c r="W89" s="224" t="s">
        <v>295</v>
      </c>
      <c r="X89" s="224" t="s">
        <v>295</v>
      </c>
      <c r="Y89" s="224" t="s">
        <v>295</v>
      </c>
      <c r="Z89" s="224" t="s">
        <v>295</v>
      </c>
      <c r="AA89" s="224" t="s">
        <v>295</v>
      </c>
      <c r="AB89" s="224" t="s">
        <v>295</v>
      </c>
      <c r="AC89" s="224" t="s">
        <v>295</v>
      </c>
      <c r="AD89" s="224" t="s">
        <v>295</v>
      </c>
      <c r="AE89" s="224" t="s">
        <v>295</v>
      </c>
      <c r="AF89" s="224" t="s">
        <v>295</v>
      </c>
      <c r="AG89" s="224" t="s">
        <v>295</v>
      </c>
      <c r="AH89" s="224" t="s">
        <v>295</v>
      </c>
      <c r="AI89" s="224" t="s">
        <v>295</v>
      </c>
      <c r="AJ89" s="224" t="s">
        <v>295</v>
      </c>
      <c r="AK89" s="224" t="s">
        <v>295</v>
      </c>
      <c r="AL89" s="224" t="s">
        <v>295</v>
      </c>
      <c r="AM89" s="224" t="s">
        <v>295</v>
      </c>
      <c r="AN89" s="224" t="s">
        <v>295</v>
      </c>
      <c r="AO89" s="224" t="s">
        <v>295</v>
      </c>
      <c r="AP89" s="224" t="s">
        <v>295</v>
      </c>
      <c r="AQ89" s="224" t="s">
        <v>295</v>
      </c>
      <c r="AR89" s="224" t="s">
        <v>295</v>
      </c>
      <c r="AS89" s="224" t="s">
        <v>295</v>
      </c>
      <c r="AT89" s="224" t="s">
        <v>295</v>
      </c>
      <c r="AU89" s="224" t="s">
        <v>295</v>
      </c>
      <c r="AV89" s="224" t="s">
        <v>295</v>
      </c>
      <c r="AW89" s="224" t="s">
        <v>295</v>
      </c>
      <c r="AX89" s="224" t="s">
        <v>295</v>
      </c>
      <c r="AY89" s="224" t="s">
        <v>295</v>
      </c>
      <c r="AZ89" s="224" t="s">
        <v>295</v>
      </c>
      <c r="BA89" s="86"/>
      <c r="BB89" s="86"/>
      <c r="BC89" s="78"/>
      <c r="BD89" s="86"/>
      <c r="BE89" s="86"/>
      <c r="BF89" s="78"/>
    </row>
    <row r="90" spans="1:58" ht="13.5" hidden="1" customHeight="1" x14ac:dyDescent="0.15">
      <c r="A90" s="215"/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4"/>
      <c r="AN90" s="224"/>
      <c r="AO90" s="224"/>
      <c r="AP90" s="224"/>
      <c r="AQ90" s="224"/>
      <c r="AR90" s="224"/>
      <c r="AS90" s="224"/>
      <c r="AT90" s="224"/>
      <c r="AU90" s="224"/>
      <c r="AV90" s="224"/>
      <c r="AW90" s="224"/>
      <c r="AX90" s="224"/>
      <c r="AY90" s="224"/>
      <c r="AZ90" s="224"/>
      <c r="BA90" s="86"/>
      <c r="BB90" s="86"/>
      <c r="BC90" s="78"/>
      <c r="BD90" s="86"/>
      <c r="BE90" s="86"/>
      <c r="BF90" s="78"/>
    </row>
    <row r="91" spans="1:58" ht="13.5" hidden="1" customHeight="1" x14ac:dyDescent="0.15">
      <c r="A91" s="215"/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  <c r="AJ91" s="224"/>
      <c r="AK91" s="224"/>
      <c r="AL91" s="224"/>
      <c r="AM91" s="224"/>
      <c r="AN91" s="224"/>
      <c r="AO91" s="224"/>
      <c r="AP91" s="224"/>
      <c r="AQ91" s="224"/>
      <c r="AR91" s="224"/>
      <c r="AS91" s="224"/>
      <c r="AT91" s="224"/>
      <c r="AU91" s="224"/>
      <c r="AV91" s="224"/>
      <c r="AW91" s="224"/>
      <c r="AX91" s="224"/>
      <c r="AY91" s="224"/>
      <c r="AZ91" s="224"/>
      <c r="BA91" s="86"/>
      <c r="BB91" s="86"/>
      <c r="BC91" s="78"/>
      <c r="BD91" s="86"/>
      <c r="BE91" s="86"/>
      <c r="BF91" s="78"/>
    </row>
    <row r="92" spans="1:58" ht="13.5" hidden="1" customHeight="1" x14ac:dyDescent="0.15">
      <c r="A92" s="215"/>
      <c r="B92" s="224"/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  <c r="AJ92" s="224"/>
      <c r="AK92" s="224"/>
      <c r="AL92" s="224"/>
      <c r="AM92" s="224"/>
      <c r="AN92" s="224"/>
      <c r="AO92" s="224"/>
      <c r="AP92" s="224"/>
      <c r="AQ92" s="224"/>
      <c r="AR92" s="224"/>
      <c r="AS92" s="224"/>
      <c r="AT92" s="224"/>
      <c r="AU92" s="224"/>
      <c r="AV92" s="224"/>
      <c r="AW92" s="224"/>
      <c r="AX92" s="224"/>
      <c r="AY92" s="224"/>
      <c r="AZ92" s="224"/>
      <c r="BA92" s="86"/>
      <c r="BB92" s="86"/>
      <c r="BC92" s="78"/>
      <c r="BD92" s="86"/>
      <c r="BE92" s="86"/>
      <c r="BF92" s="78"/>
    </row>
    <row r="93" spans="1:58" ht="13.5" hidden="1" customHeight="1" x14ac:dyDescent="0.15">
      <c r="A93" s="215"/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  <c r="AJ93" s="224"/>
      <c r="AK93" s="224"/>
      <c r="AL93" s="224"/>
      <c r="AM93" s="224"/>
      <c r="AN93" s="224"/>
      <c r="AO93" s="224"/>
      <c r="AP93" s="224"/>
      <c r="AQ93" s="224"/>
      <c r="AR93" s="224"/>
      <c r="AS93" s="224"/>
      <c r="AT93" s="224"/>
      <c r="AU93" s="224"/>
      <c r="AV93" s="224"/>
      <c r="AW93" s="224"/>
      <c r="AX93" s="224"/>
      <c r="AY93" s="224"/>
      <c r="AZ93" s="224"/>
      <c r="BA93" s="86"/>
      <c r="BB93" s="86"/>
      <c r="BC93" s="78"/>
      <c r="BD93" s="86"/>
      <c r="BE93" s="86"/>
      <c r="BF93" s="78"/>
    </row>
    <row r="94" spans="1:58" ht="13.5" hidden="1" customHeight="1" x14ac:dyDescent="0.15">
      <c r="A94" s="215"/>
      <c r="B94" s="224"/>
      <c r="C94" s="224"/>
      <c r="D94" s="224"/>
      <c r="E94" s="224"/>
      <c r="F94" s="224"/>
      <c r="G94" s="224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  <c r="AJ94" s="224"/>
      <c r="AK94" s="224"/>
      <c r="AL94" s="224"/>
      <c r="AM94" s="224"/>
      <c r="AN94" s="224"/>
      <c r="AO94" s="224"/>
      <c r="AP94" s="224"/>
      <c r="AQ94" s="224"/>
      <c r="AR94" s="224"/>
      <c r="AS94" s="224"/>
      <c r="AT94" s="224"/>
      <c r="AU94" s="224"/>
      <c r="AV94" s="224"/>
      <c r="AW94" s="224"/>
      <c r="AX94" s="224"/>
      <c r="AY94" s="224"/>
      <c r="AZ94" s="224"/>
      <c r="BA94" s="86"/>
      <c r="BB94" s="86"/>
      <c r="BC94" s="78"/>
      <c r="BD94" s="86"/>
      <c r="BE94" s="86"/>
      <c r="BF94" s="78"/>
    </row>
    <row r="95" spans="1:58" ht="13.5" hidden="1" customHeight="1" x14ac:dyDescent="0.15">
      <c r="A95" s="84"/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86"/>
      <c r="BB95" s="86"/>
      <c r="BC95" s="78"/>
      <c r="BD95" s="86"/>
      <c r="BE95" s="86"/>
      <c r="BF95" s="78"/>
    </row>
    <row r="96" spans="1:58" ht="13.5" hidden="1" customHeight="1" x14ac:dyDescent="0.15">
      <c r="A96" s="215" t="s">
        <v>290</v>
      </c>
      <c r="B96" s="224" t="s">
        <v>295</v>
      </c>
      <c r="C96" s="224" t="s">
        <v>295</v>
      </c>
      <c r="D96" s="224" t="s">
        <v>295</v>
      </c>
      <c r="E96" s="224" t="s">
        <v>295</v>
      </c>
      <c r="F96" s="224" t="s">
        <v>295</v>
      </c>
      <c r="G96" s="224" t="s">
        <v>295</v>
      </c>
      <c r="H96" s="224" t="s">
        <v>295</v>
      </c>
      <c r="I96" s="224" t="s">
        <v>295</v>
      </c>
      <c r="J96" s="224" t="s">
        <v>295</v>
      </c>
      <c r="K96" s="224" t="s">
        <v>295</v>
      </c>
      <c r="L96" s="224" t="s">
        <v>295</v>
      </c>
      <c r="M96" s="224" t="s">
        <v>295</v>
      </c>
      <c r="N96" s="224" t="s">
        <v>295</v>
      </c>
      <c r="O96" s="224" t="s">
        <v>295</v>
      </c>
      <c r="P96" s="224" t="s">
        <v>295</v>
      </c>
      <c r="Q96" s="224" t="s">
        <v>295</v>
      </c>
      <c r="R96" s="224" t="s">
        <v>295</v>
      </c>
      <c r="S96" s="224" t="s">
        <v>295</v>
      </c>
      <c r="T96" s="224" t="s">
        <v>295</v>
      </c>
      <c r="U96" s="224" t="s">
        <v>295</v>
      </c>
      <c r="V96" s="224" t="s">
        <v>295</v>
      </c>
      <c r="W96" s="224" t="s">
        <v>295</v>
      </c>
      <c r="X96" s="224" t="s">
        <v>295</v>
      </c>
      <c r="Y96" s="224" t="s">
        <v>295</v>
      </c>
      <c r="Z96" s="224" t="s">
        <v>295</v>
      </c>
      <c r="AA96" s="224" t="s">
        <v>295</v>
      </c>
      <c r="AB96" s="224" t="s">
        <v>295</v>
      </c>
      <c r="AC96" s="224" t="s">
        <v>295</v>
      </c>
      <c r="AD96" s="224" t="s">
        <v>295</v>
      </c>
      <c r="AE96" s="224" t="s">
        <v>295</v>
      </c>
      <c r="AF96" s="224" t="s">
        <v>295</v>
      </c>
      <c r="AG96" s="224" t="s">
        <v>295</v>
      </c>
      <c r="AH96" s="224" t="s">
        <v>295</v>
      </c>
      <c r="AI96" s="224" t="s">
        <v>295</v>
      </c>
      <c r="AJ96" s="224" t="s">
        <v>295</v>
      </c>
      <c r="AK96" s="224" t="s">
        <v>295</v>
      </c>
      <c r="AL96" s="224" t="s">
        <v>295</v>
      </c>
      <c r="AM96" s="224" t="s">
        <v>295</v>
      </c>
      <c r="AN96" s="224" t="s">
        <v>295</v>
      </c>
      <c r="AO96" s="224" t="s">
        <v>295</v>
      </c>
      <c r="AP96" s="224" t="s">
        <v>295</v>
      </c>
      <c r="AQ96" s="224" t="s">
        <v>295</v>
      </c>
      <c r="AR96" s="224" t="s">
        <v>295</v>
      </c>
      <c r="AS96" s="224" t="s">
        <v>295</v>
      </c>
      <c r="AT96" s="224" t="s">
        <v>295</v>
      </c>
      <c r="AU96" s="224" t="s">
        <v>295</v>
      </c>
      <c r="AV96" s="224" t="s">
        <v>295</v>
      </c>
      <c r="AW96" s="224" t="s">
        <v>295</v>
      </c>
      <c r="AX96" s="224" t="s">
        <v>295</v>
      </c>
      <c r="AY96" s="224" t="s">
        <v>295</v>
      </c>
      <c r="AZ96" s="224" t="s">
        <v>295</v>
      </c>
      <c r="BA96" s="86"/>
      <c r="BB96" s="86"/>
      <c r="BC96" s="78"/>
      <c r="BD96" s="86"/>
      <c r="BE96" s="86"/>
      <c r="BF96" s="78"/>
    </row>
    <row r="97" spans="1:58" ht="13.5" hidden="1" customHeight="1" x14ac:dyDescent="0.15">
      <c r="A97" s="215"/>
      <c r="B97" s="224"/>
      <c r="C97" s="224"/>
      <c r="D97" s="224"/>
      <c r="E97" s="224"/>
      <c r="F97" s="224"/>
      <c r="G97" s="224"/>
      <c r="H97" s="224"/>
      <c r="I97" s="224"/>
      <c r="J97" s="224"/>
      <c r="K97" s="224"/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  <c r="AJ97" s="224"/>
      <c r="AK97" s="224"/>
      <c r="AL97" s="224"/>
      <c r="AM97" s="224"/>
      <c r="AN97" s="224"/>
      <c r="AO97" s="224"/>
      <c r="AP97" s="224"/>
      <c r="AQ97" s="224"/>
      <c r="AR97" s="224"/>
      <c r="AS97" s="224"/>
      <c r="AT97" s="224"/>
      <c r="AU97" s="224"/>
      <c r="AV97" s="224"/>
      <c r="AW97" s="224"/>
      <c r="AX97" s="224"/>
      <c r="AY97" s="224"/>
      <c r="AZ97" s="224"/>
      <c r="BA97" s="86"/>
      <c r="BB97" s="86"/>
      <c r="BC97" s="78"/>
      <c r="BD97" s="86"/>
      <c r="BE97" s="86"/>
      <c r="BF97" s="78"/>
    </row>
    <row r="98" spans="1:58" ht="13.5" hidden="1" customHeight="1" x14ac:dyDescent="0.15">
      <c r="A98" s="215"/>
      <c r="B98" s="224"/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  <c r="AJ98" s="224"/>
      <c r="AK98" s="224"/>
      <c r="AL98" s="224"/>
      <c r="AM98" s="224"/>
      <c r="AN98" s="224"/>
      <c r="AO98" s="224"/>
      <c r="AP98" s="224"/>
      <c r="AQ98" s="224"/>
      <c r="AR98" s="224"/>
      <c r="AS98" s="224"/>
      <c r="AT98" s="224"/>
      <c r="AU98" s="224"/>
      <c r="AV98" s="224"/>
      <c r="AW98" s="224"/>
      <c r="AX98" s="224"/>
      <c r="AY98" s="224"/>
      <c r="AZ98" s="224"/>
      <c r="BA98" s="86"/>
      <c r="BB98" s="86"/>
      <c r="BC98" s="78"/>
      <c r="BD98" s="86"/>
      <c r="BE98" s="86"/>
      <c r="BF98" s="78"/>
    </row>
    <row r="99" spans="1:58" ht="13.5" hidden="1" customHeight="1" x14ac:dyDescent="0.15">
      <c r="A99" s="215"/>
      <c r="B99" s="224"/>
      <c r="C99" s="224"/>
      <c r="D99" s="224"/>
      <c r="E99" s="224"/>
      <c r="F99" s="224"/>
      <c r="G99" s="224"/>
      <c r="H99" s="224"/>
      <c r="I99" s="224"/>
      <c r="J99" s="224"/>
      <c r="K99" s="224"/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  <c r="AJ99" s="224"/>
      <c r="AK99" s="224"/>
      <c r="AL99" s="224"/>
      <c r="AM99" s="224"/>
      <c r="AN99" s="224"/>
      <c r="AO99" s="224"/>
      <c r="AP99" s="224"/>
      <c r="AQ99" s="224"/>
      <c r="AR99" s="224"/>
      <c r="AS99" s="224"/>
      <c r="AT99" s="224"/>
      <c r="AU99" s="224"/>
      <c r="AV99" s="224"/>
      <c r="AW99" s="224"/>
      <c r="AX99" s="224"/>
      <c r="AY99" s="224"/>
      <c r="AZ99" s="224"/>
      <c r="BA99" s="86"/>
      <c r="BB99" s="86"/>
      <c r="BC99" s="78"/>
      <c r="BD99" s="86"/>
      <c r="BE99" s="86"/>
      <c r="BF99" s="78"/>
    </row>
    <row r="100" spans="1:58" ht="13.5" hidden="1" customHeight="1" x14ac:dyDescent="0.15">
      <c r="A100" s="215"/>
      <c r="B100" s="224"/>
      <c r="C100" s="224"/>
      <c r="D100" s="224"/>
      <c r="E100" s="224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224"/>
      <c r="AQ100" s="224"/>
      <c r="AR100" s="224"/>
      <c r="AS100" s="224"/>
      <c r="AT100" s="224"/>
      <c r="AU100" s="224"/>
      <c r="AV100" s="224"/>
      <c r="AW100" s="224"/>
      <c r="AX100" s="224"/>
      <c r="AY100" s="224"/>
      <c r="AZ100" s="224"/>
      <c r="BA100" s="86"/>
      <c r="BB100" s="86"/>
      <c r="BC100" s="78"/>
      <c r="BD100" s="86"/>
      <c r="BE100" s="86"/>
      <c r="BF100" s="78"/>
    </row>
    <row r="101" spans="1:58" ht="13.5" hidden="1" customHeight="1" x14ac:dyDescent="0.15">
      <c r="A101" s="215"/>
      <c r="B101" s="224"/>
      <c r="C101" s="224"/>
      <c r="D101" s="224"/>
      <c r="E101" s="224"/>
      <c r="F101" s="224"/>
      <c r="G101" s="224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  <c r="AO101" s="224"/>
      <c r="AP101" s="224"/>
      <c r="AQ101" s="224"/>
      <c r="AR101" s="224"/>
      <c r="AS101" s="224"/>
      <c r="AT101" s="224"/>
      <c r="AU101" s="224"/>
      <c r="AV101" s="224"/>
      <c r="AW101" s="224"/>
      <c r="AX101" s="224"/>
      <c r="AY101" s="224"/>
      <c r="AZ101" s="224"/>
      <c r="BA101" s="86"/>
      <c r="BB101" s="86"/>
      <c r="BC101" s="78"/>
      <c r="BD101" s="86"/>
      <c r="BE101" s="86"/>
      <c r="BF101" s="78"/>
    </row>
    <row r="102" spans="1:58" ht="13.5" hidden="1" customHeight="1" x14ac:dyDescent="0.15">
      <c r="A102" s="84"/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86"/>
      <c r="BB102" s="86"/>
      <c r="BC102" s="78"/>
      <c r="BD102" s="86"/>
      <c r="BE102" s="86"/>
      <c r="BF102" s="78"/>
    </row>
    <row r="103" spans="1:58" ht="13.5" hidden="1" customHeight="1" x14ac:dyDescent="0.15">
      <c r="A103" s="215" t="s">
        <v>291</v>
      </c>
      <c r="B103" s="224" t="s">
        <v>295</v>
      </c>
      <c r="C103" s="224" t="s">
        <v>295</v>
      </c>
      <c r="D103" s="224" t="s">
        <v>295</v>
      </c>
      <c r="E103" s="224" t="s">
        <v>295</v>
      </c>
      <c r="F103" s="224" t="s">
        <v>295</v>
      </c>
      <c r="G103" s="224" t="s">
        <v>295</v>
      </c>
      <c r="H103" s="224" t="s">
        <v>295</v>
      </c>
      <c r="I103" s="224" t="s">
        <v>295</v>
      </c>
      <c r="J103" s="224" t="s">
        <v>295</v>
      </c>
      <c r="K103" s="224" t="s">
        <v>295</v>
      </c>
      <c r="L103" s="224" t="s">
        <v>295</v>
      </c>
      <c r="M103" s="224" t="s">
        <v>295</v>
      </c>
      <c r="N103" s="224" t="s">
        <v>295</v>
      </c>
      <c r="O103" s="224" t="s">
        <v>295</v>
      </c>
      <c r="P103" s="224" t="s">
        <v>295</v>
      </c>
      <c r="Q103" s="224" t="s">
        <v>295</v>
      </c>
      <c r="R103" s="224" t="s">
        <v>295</v>
      </c>
      <c r="S103" s="224" t="s">
        <v>295</v>
      </c>
      <c r="T103" s="224" t="s">
        <v>295</v>
      </c>
      <c r="U103" s="224" t="s">
        <v>295</v>
      </c>
      <c r="V103" s="224" t="s">
        <v>295</v>
      </c>
      <c r="W103" s="224" t="s">
        <v>295</v>
      </c>
      <c r="X103" s="224" t="s">
        <v>295</v>
      </c>
      <c r="Y103" s="224" t="s">
        <v>295</v>
      </c>
      <c r="Z103" s="224" t="s">
        <v>295</v>
      </c>
      <c r="AA103" s="224" t="s">
        <v>295</v>
      </c>
      <c r="AB103" s="224" t="s">
        <v>295</v>
      </c>
      <c r="AC103" s="224" t="s">
        <v>295</v>
      </c>
      <c r="AD103" s="224" t="s">
        <v>295</v>
      </c>
      <c r="AE103" s="224" t="s">
        <v>295</v>
      </c>
      <c r="AF103" s="224" t="s">
        <v>295</v>
      </c>
      <c r="AG103" s="224" t="s">
        <v>295</v>
      </c>
      <c r="AH103" s="224" t="s">
        <v>295</v>
      </c>
      <c r="AI103" s="224" t="s">
        <v>295</v>
      </c>
      <c r="AJ103" s="224" t="s">
        <v>295</v>
      </c>
      <c r="AK103" s="224" t="s">
        <v>295</v>
      </c>
      <c r="AL103" s="224" t="s">
        <v>295</v>
      </c>
      <c r="AM103" s="224" t="s">
        <v>295</v>
      </c>
      <c r="AN103" s="224" t="s">
        <v>295</v>
      </c>
      <c r="AO103" s="224" t="s">
        <v>295</v>
      </c>
      <c r="AP103" s="224" t="s">
        <v>295</v>
      </c>
      <c r="AQ103" s="224" t="s">
        <v>295</v>
      </c>
      <c r="AR103" s="224" t="s">
        <v>295</v>
      </c>
      <c r="AS103" s="224" t="s">
        <v>295</v>
      </c>
      <c r="AT103" s="224" t="s">
        <v>295</v>
      </c>
      <c r="AU103" s="224" t="s">
        <v>295</v>
      </c>
      <c r="AV103" s="224" t="s">
        <v>295</v>
      </c>
      <c r="AW103" s="224" t="s">
        <v>295</v>
      </c>
      <c r="AX103" s="224" t="s">
        <v>295</v>
      </c>
      <c r="AY103" s="224" t="s">
        <v>295</v>
      </c>
      <c r="AZ103" s="224" t="s">
        <v>295</v>
      </c>
      <c r="BA103" s="86"/>
      <c r="BB103" s="86"/>
      <c r="BC103" s="78"/>
      <c r="BD103" s="86"/>
      <c r="BE103" s="86"/>
      <c r="BF103" s="78"/>
    </row>
    <row r="104" spans="1:58" ht="13.5" hidden="1" customHeight="1" x14ac:dyDescent="0.15">
      <c r="A104" s="215"/>
      <c r="B104" s="224"/>
      <c r="C104" s="224"/>
      <c r="D104" s="224"/>
      <c r="E104" s="224"/>
      <c r="F104" s="224"/>
      <c r="G104" s="224"/>
      <c r="H104" s="224"/>
      <c r="I104" s="224"/>
      <c r="J104" s="224"/>
      <c r="K104" s="224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224"/>
      <c r="AL104" s="224"/>
      <c r="AM104" s="224"/>
      <c r="AN104" s="224"/>
      <c r="AO104" s="224"/>
      <c r="AP104" s="224"/>
      <c r="AQ104" s="224"/>
      <c r="AR104" s="224"/>
      <c r="AS104" s="224"/>
      <c r="AT104" s="224"/>
      <c r="AU104" s="224"/>
      <c r="AV104" s="224"/>
      <c r="AW104" s="224"/>
      <c r="AX104" s="224"/>
      <c r="AY104" s="224"/>
      <c r="AZ104" s="224"/>
      <c r="BA104" s="86"/>
      <c r="BB104" s="86"/>
      <c r="BC104" s="78"/>
      <c r="BD104" s="86"/>
      <c r="BE104" s="86"/>
      <c r="BF104" s="78"/>
    </row>
    <row r="105" spans="1:58" ht="13.5" hidden="1" customHeight="1" x14ac:dyDescent="0.15">
      <c r="A105" s="215"/>
      <c r="B105" s="224"/>
      <c r="C105" s="224"/>
      <c r="D105" s="224"/>
      <c r="E105" s="224"/>
      <c r="F105" s="224"/>
      <c r="G105" s="224"/>
      <c r="H105" s="224"/>
      <c r="I105" s="224"/>
      <c r="J105" s="224"/>
      <c r="K105" s="224"/>
      <c r="L105" s="224"/>
      <c r="M105" s="224"/>
      <c r="N105" s="224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  <c r="AJ105" s="224"/>
      <c r="AK105" s="224"/>
      <c r="AL105" s="224"/>
      <c r="AM105" s="224"/>
      <c r="AN105" s="224"/>
      <c r="AO105" s="224"/>
      <c r="AP105" s="224"/>
      <c r="AQ105" s="224"/>
      <c r="AR105" s="224"/>
      <c r="AS105" s="224"/>
      <c r="AT105" s="224"/>
      <c r="AU105" s="224"/>
      <c r="AV105" s="224"/>
      <c r="AW105" s="224"/>
      <c r="AX105" s="224"/>
      <c r="AY105" s="224"/>
      <c r="AZ105" s="224"/>
      <c r="BA105" s="86"/>
      <c r="BB105" s="86"/>
      <c r="BC105" s="78"/>
      <c r="BD105" s="86"/>
      <c r="BE105" s="86"/>
      <c r="BF105" s="78"/>
    </row>
    <row r="106" spans="1:58" ht="13.5" hidden="1" customHeight="1" x14ac:dyDescent="0.15">
      <c r="A106" s="215"/>
      <c r="B106" s="224"/>
      <c r="C106" s="224"/>
      <c r="D106" s="224"/>
      <c r="E106" s="224"/>
      <c r="F106" s="224"/>
      <c r="G106" s="224"/>
      <c r="H106" s="224"/>
      <c r="I106" s="224"/>
      <c r="J106" s="224"/>
      <c r="K106" s="224"/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  <c r="AJ106" s="224"/>
      <c r="AK106" s="224"/>
      <c r="AL106" s="224"/>
      <c r="AM106" s="224"/>
      <c r="AN106" s="224"/>
      <c r="AO106" s="224"/>
      <c r="AP106" s="224"/>
      <c r="AQ106" s="224"/>
      <c r="AR106" s="224"/>
      <c r="AS106" s="224"/>
      <c r="AT106" s="224"/>
      <c r="AU106" s="224"/>
      <c r="AV106" s="224"/>
      <c r="AW106" s="224"/>
      <c r="AX106" s="224"/>
      <c r="AY106" s="224"/>
      <c r="AZ106" s="224"/>
      <c r="BA106" s="86"/>
      <c r="BB106" s="86"/>
      <c r="BC106" s="78"/>
      <c r="BD106" s="86"/>
      <c r="BE106" s="86"/>
      <c r="BF106" s="78"/>
    </row>
    <row r="107" spans="1:58" ht="13.5" hidden="1" customHeight="1" x14ac:dyDescent="0.15">
      <c r="A107" s="215"/>
      <c r="B107" s="224"/>
      <c r="C107" s="224"/>
      <c r="D107" s="224"/>
      <c r="E107" s="224"/>
      <c r="F107" s="224"/>
      <c r="G107" s="224"/>
      <c r="H107" s="224"/>
      <c r="I107" s="224"/>
      <c r="J107" s="224"/>
      <c r="K107" s="224"/>
      <c r="L107" s="224"/>
      <c r="M107" s="224"/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  <c r="AN107" s="224"/>
      <c r="AO107" s="224"/>
      <c r="AP107" s="224"/>
      <c r="AQ107" s="224"/>
      <c r="AR107" s="224"/>
      <c r="AS107" s="224"/>
      <c r="AT107" s="224"/>
      <c r="AU107" s="224"/>
      <c r="AV107" s="224"/>
      <c r="AW107" s="224"/>
      <c r="AX107" s="224"/>
      <c r="AY107" s="224"/>
      <c r="AZ107" s="224"/>
      <c r="BA107" s="86"/>
      <c r="BB107" s="86"/>
      <c r="BC107" s="78"/>
      <c r="BD107" s="86"/>
      <c r="BE107" s="86"/>
      <c r="BF107" s="78"/>
    </row>
    <row r="108" spans="1:58" ht="13.5" hidden="1" customHeight="1" x14ac:dyDescent="0.15">
      <c r="A108" s="215"/>
      <c r="B108" s="224"/>
      <c r="C108" s="224"/>
      <c r="D108" s="224"/>
      <c r="E108" s="224"/>
      <c r="F108" s="224"/>
      <c r="G108" s="224"/>
      <c r="H108" s="224"/>
      <c r="I108" s="224"/>
      <c r="J108" s="224"/>
      <c r="K108" s="224"/>
      <c r="L108" s="224"/>
      <c r="M108" s="224"/>
      <c r="N108" s="224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  <c r="AJ108" s="224"/>
      <c r="AK108" s="224"/>
      <c r="AL108" s="224"/>
      <c r="AM108" s="224"/>
      <c r="AN108" s="224"/>
      <c r="AO108" s="224"/>
      <c r="AP108" s="224"/>
      <c r="AQ108" s="224"/>
      <c r="AR108" s="224"/>
      <c r="AS108" s="224"/>
      <c r="AT108" s="224"/>
      <c r="AU108" s="224"/>
      <c r="AV108" s="224"/>
      <c r="AW108" s="224"/>
      <c r="AX108" s="224"/>
      <c r="AY108" s="224"/>
      <c r="AZ108" s="224"/>
      <c r="BA108" s="86"/>
      <c r="BB108" s="86"/>
      <c r="BC108" s="78"/>
      <c r="BD108" s="86"/>
      <c r="BE108" s="86"/>
      <c r="BF108" s="78"/>
    </row>
    <row r="109" spans="1:58" ht="13.5" hidden="1" customHeight="1" x14ac:dyDescent="0.15">
      <c r="A109" s="84"/>
      <c r="B109" s="210"/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86"/>
      <c r="BB109" s="86"/>
      <c r="BC109" s="78"/>
      <c r="BD109" s="86"/>
      <c r="BE109" s="86"/>
      <c r="BF109" s="78"/>
    </row>
    <row r="110" spans="1:58" ht="13.5" hidden="1" customHeight="1" x14ac:dyDescent="0.15">
      <c r="A110" s="215" t="s">
        <v>292</v>
      </c>
      <c r="B110" s="224" t="s">
        <v>295</v>
      </c>
      <c r="C110" s="224" t="s">
        <v>295</v>
      </c>
      <c r="D110" s="224" t="s">
        <v>295</v>
      </c>
      <c r="E110" s="224" t="s">
        <v>295</v>
      </c>
      <c r="F110" s="224" t="s">
        <v>295</v>
      </c>
      <c r="G110" s="224" t="s">
        <v>295</v>
      </c>
      <c r="H110" s="224" t="s">
        <v>295</v>
      </c>
      <c r="I110" s="224" t="s">
        <v>295</v>
      </c>
      <c r="J110" s="224" t="s">
        <v>295</v>
      </c>
      <c r="K110" s="224" t="s">
        <v>295</v>
      </c>
      <c r="L110" s="224" t="s">
        <v>295</v>
      </c>
      <c r="M110" s="224" t="s">
        <v>295</v>
      </c>
      <c r="N110" s="224" t="s">
        <v>295</v>
      </c>
      <c r="O110" s="224" t="s">
        <v>295</v>
      </c>
      <c r="P110" s="224" t="s">
        <v>295</v>
      </c>
      <c r="Q110" s="224" t="s">
        <v>295</v>
      </c>
      <c r="R110" s="224" t="s">
        <v>295</v>
      </c>
      <c r="S110" s="224" t="s">
        <v>295</v>
      </c>
      <c r="T110" s="224" t="s">
        <v>295</v>
      </c>
      <c r="U110" s="224" t="s">
        <v>295</v>
      </c>
      <c r="V110" s="224" t="s">
        <v>295</v>
      </c>
      <c r="W110" s="224" t="s">
        <v>295</v>
      </c>
      <c r="X110" s="224" t="s">
        <v>295</v>
      </c>
      <c r="Y110" s="224" t="s">
        <v>295</v>
      </c>
      <c r="Z110" s="224" t="s">
        <v>295</v>
      </c>
      <c r="AA110" s="224" t="s">
        <v>295</v>
      </c>
      <c r="AB110" s="224" t="s">
        <v>295</v>
      </c>
      <c r="AC110" s="224" t="s">
        <v>295</v>
      </c>
      <c r="AD110" s="224" t="s">
        <v>295</v>
      </c>
      <c r="AE110" s="224" t="s">
        <v>295</v>
      </c>
      <c r="AF110" s="224" t="s">
        <v>295</v>
      </c>
      <c r="AG110" s="224" t="s">
        <v>295</v>
      </c>
      <c r="AH110" s="224" t="s">
        <v>295</v>
      </c>
      <c r="AI110" s="224" t="s">
        <v>295</v>
      </c>
      <c r="AJ110" s="224" t="s">
        <v>295</v>
      </c>
      <c r="AK110" s="224" t="s">
        <v>295</v>
      </c>
      <c r="AL110" s="224" t="s">
        <v>295</v>
      </c>
      <c r="AM110" s="224" t="s">
        <v>295</v>
      </c>
      <c r="AN110" s="224" t="s">
        <v>295</v>
      </c>
      <c r="AO110" s="224" t="s">
        <v>295</v>
      </c>
      <c r="AP110" s="224" t="s">
        <v>295</v>
      </c>
      <c r="AQ110" s="224" t="s">
        <v>295</v>
      </c>
      <c r="AR110" s="224" t="s">
        <v>295</v>
      </c>
      <c r="AS110" s="224" t="s">
        <v>295</v>
      </c>
      <c r="AT110" s="224" t="s">
        <v>295</v>
      </c>
      <c r="AU110" s="224" t="s">
        <v>295</v>
      </c>
      <c r="AV110" s="224" t="s">
        <v>295</v>
      </c>
      <c r="AW110" s="224" t="s">
        <v>295</v>
      </c>
      <c r="AX110" s="224" t="s">
        <v>295</v>
      </c>
      <c r="AY110" s="224" t="s">
        <v>295</v>
      </c>
      <c r="AZ110" s="224" t="s">
        <v>295</v>
      </c>
      <c r="BA110" s="86"/>
      <c r="BB110" s="86"/>
      <c r="BC110" s="78"/>
      <c r="BD110" s="86"/>
      <c r="BE110" s="86"/>
      <c r="BF110" s="78"/>
    </row>
    <row r="111" spans="1:58" ht="13.5" hidden="1" customHeight="1" x14ac:dyDescent="0.15">
      <c r="A111" s="215"/>
      <c r="B111" s="224"/>
      <c r="C111" s="224"/>
      <c r="D111" s="224"/>
      <c r="E111" s="224"/>
      <c r="F111" s="224"/>
      <c r="G111" s="224"/>
      <c r="H111" s="224"/>
      <c r="I111" s="224"/>
      <c r="J111" s="224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  <c r="AJ111" s="224"/>
      <c r="AK111" s="224"/>
      <c r="AL111" s="224"/>
      <c r="AM111" s="224"/>
      <c r="AN111" s="224"/>
      <c r="AO111" s="224"/>
      <c r="AP111" s="224"/>
      <c r="AQ111" s="224"/>
      <c r="AR111" s="224"/>
      <c r="AS111" s="224"/>
      <c r="AT111" s="224"/>
      <c r="AU111" s="224"/>
      <c r="AV111" s="224"/>
      <c r="AW111" s="224"/>
      <c r="AX111" s="224"/>
      <c r="AY111" s="224"/>
      <c r="AZ111" s="224"/>
      <c r="BA111" s="86"/>
      <c r="BB111" s="86"/>
      <c r="BC111" s="78"/>
      <c r="BD111" s="86"/>
      <c r="BE111" s="86"/>
      <c r="BF111" s="78"/>
    </row>
    <row r="112" spans="1:58" ht="13.5" hidden="1" customHeight="1" x14ac:dyDescent="0.15">
      <c r="A112" s="215"/>
      <c r="B112" s="224"/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  <c r="AJ112" s="224"/>
      <c r="AK112" s="224"/>
      <c r="AL112" s="224"/>
      <c r="AM112" s="224"/>
      <c r="AN112" s="224"/>
      <c r="AO112" s="224"/>
      <c r="AP112" s="224"/>
      <c r="AQ112" s="224"/>
      <c r="AR112" s="224"/>
      <c r="AS112" s="224"/>
      <c r="AT112" s="224"/>
      <c r="AU112" s="224"/>
      <c r="AV112" s="224"/>
      <c r="AW112" s="224"/>
      <c r="AX112" s="224"/>
      <c r="AY112" s="224"/>
      <c r="AZ112" s="224"/>
      <c r="BA112" s="86"/>
      <c r="BB112" s="86"/>
      <c r="BC112" s="78"/>
      <c r="BD112" s="86"/>
      <c r="BE112" s="86"/>
      <c r="BF112" s="78"/>
    </row>
    <row r="113" spans="1:58" ht="13.5" hidden="1" customHeight="1" x14ac:dyDescent="0.15">
      <c r="A113" s="215"/>
      <c r="B113" s="224"/>
      <c r="C113" s="224"/>
      <c r="D113" s="224"/>
      <c r="E113" s="224"/>
      <c r="F113" s="224"/>
      <c r="G113" s="224"/>
      <c r="H113" s="224"/>
      <c r="I113" s="224"/>
      <c r="J113" s="224"/>
      <c r="K113" s="224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  <c r="AJ113" s="224"/>
      <c r="AK113" s="224"/>
      <c r="AL113" s="224"/>
      <c r="AM113" s="224"/>
      <c r="AN113" s="224"/>
      <c r="AO113" s="224"/>
      <c r="AP113" s="224"/>
      <c r="AQ113" s="224"/>
      <c r="AR113" s="224"/>
      <c r="AS113" s="224"/>
      <c r="AT113" s="224"/>
      <c r="AU113" s="224"/>
      <c r="AV113" s="224"/>
      <c r="AW113" s="224"/>
      <c r="AX113" s="224"/>
      <c r="AY113" s="224"/>
      <c r="AZ113" s="224"/>
      <c r="BA113" s="86"/>
      <c r="BB113" s="86"/>
      <c r="BC113" s="78"/>
      <c r="BD113" s="86"/>
      <c r="BE113" s="86"/>
      <c r="BF113" s="78"/>
    </row>
    <row r="114" spans="1:58" ht="13.5" hidden="1" customHeight="1" x14ac:dyDescent="0.15">
      <c r="A114" s="215"/>
      <c r="B114" s="224"/>
      <c r="C114" s="224"/>
      <c r="D114" s="224"/>
      <c r="E114" s="224"/>
      <c r="F114" s="224"/>
      <c r="G114" s="224"/>
      <c r="H114" s="224"/>
      <c r="I114" s="224"/>
      <c r="J114" s="224"/>
      <c r="K114" s="224"/>
      <c r="L114" s="224"/>
      <c r="M114" s="224"/>
      <c r="N114" s="224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  <c r="AJ114" s="224"/>
      <c r="AK114" s="224"/>
      <c r="AL114" s="224"/>
      <c r="AM114" s="224"/>
      <c r="AN114" s="224"/>
      <c r="AO114" s="224"/>
      <c r="AP114" s="224"/>
      <c r="AQ114" s="224"/>
      <c r="AR114" s="224"/>
      <c r="AS114" s="224"/>
      <c r="AT114" s="224"/>
      <c r="AU114" s="224"/>
      <c r="AV114" s="224"/>
      <c r="AW114" s="224"/>
      <c r="AX114" s="224"/>
      <c r="AY114" s="224"/>
      <c r="AZ114" s="224"/>
      <c r="BA114" s="86"/>
      <c r="BB114" s="86"/>
      <c r="BC114" s="78"/>
      <c r="BD114" s="86"/>
      <c r="BE114" s="86"/>
      <c r="BF114" s="78"/>
    </row>
    <row r="115" spans="1:58" ht="13.5" hidden="1" customHeight="1" x14ac:dyDescent="0.15">
      <c r="A115" s="215"/>
      <c r="B115" s="224"/>
      <c r="C115" s="224"/>
      <c r="D115" s="224"/>
      <c r="E115" s="224"/>
      <c r="F115" s="224"/>
      <c r="G115" s="224"/>
      <c r="H115" s="224"/>
      <c r="I115" s="224"/>
      <c r="J115" s="224"/>
      <c r="K115" s="224"/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  <c r="AJ115" s="224"/>
      <c r="AK115" s="224"/>
      <c r="AL115" s="224"/>
      <c r="AM115" s="224"/>
      <c r="AN115" s="224"/>
      <c r="AO115" s="224"/>
      <c r="AP115" s="224"/>
      <c r="AQ115" s="224"/>
      <c r="AR115" s="224"/>
      <c r="AS115" s="224"/>
      <c r="AT115" s="224"/>
      <c r="AU115" s="224"/>
      <c r="AV115" s="224"/>
      <c r="AW115" s="224"/>
      <c r="AX115" s="224"/>
      <c r="AY115" s="224"/>
      <c r="AZ115" s="224"/>
      <c r="BA115" s="86"/>
      <c r="BB115" s="86"/>
      <c r="BC115" s="78"/>
      <c r="BD115" s="86"/>
      <c r="BE115" s="86"/>
      <c r="BF115" s="78"/>
    </row>
    <row r="116" spans="1:58" ht="6" customHeight="1" x14ac:dyDescent="0.15">
      <c r="A116" s="78"/>
      <c r="B116" s="78"/>
      <c r="BA116" s="86"/>
      <c r="BB116" s="86"/>
      <c r="BC116" s="78"/>
      <c r="BD116" s="86"/>
      <c r="BE116" s="86"/>
      <c r="BF116" s="78"/>
    </row>
    <row r="117" spans="1:58" ht="12.75" customHeight="1" x14ac:dyDescent="0.15">
      <c r="A117" s="225" t="s">
        <v>296</v>
      </c>
      <c r="B117" s="225"/>
      <c r="C117" s="225"/>
      <c r="D117" s="225"/>
      <c r="E117" s="225"/>
      <c r="F117" s="225"/>
      <c r="G117" s="81"/>
      <c r="H117" s="222" t="s">
        <v>297</v>
      </c>
      <c r="I117" s="222"/>
      <c r="J117" s="222"/>
      <c r="K117" s="222"/>
      <c r="L117" s="222"/>
      <c r="M117" s="222"/>
      <c r="N117" s="222"/>
      <c r="O117" s="222"/>
      <c r="P117" s="222"/>
      <c r="Q117" s="222"/>
      <c r="R117" s="222"/>
      <c r="S117" s="222"/>
      <c r="T117" s="222"/>
      <c r="U117" s="222"/>
      <c r="V117" s="222"/>
      <c r="W117" s="222"/>
      <c r="X117" s="78"/>
      <c r="Y117" s="81" t="s">
        <v>298</v>
      </c>
      <c r="Z117" s="223" t="s">
        <v>299</v>
      </c>
      <c r="AA117" s="223"/>
      <c r="AB117" s="223"/>
      <c r="AC117" s="223"/>
      <c r="AD117" s="223"/>
      <c r="AE117" s="223"/>
      <c r="AF117" s="223"/>
      <c r="AG117" s="78"/>
      <c r="AH117" s="78"/>
      <c r="AI117" s="78"/>
      <c r="AJ117" s="78"/>
      <c r="AK117" s="78"/>
      <c r="AL117" s="78"/>
      <c r="AM117" s="78"/>
      <c r="AN117" s="78"/>
      <c r="AO117" s="87"/>
      <c r="AP117" s="78"/>
      <c r="AQ117" s="78"/>
      <c r="AR117" s="88" t="s">
        <v>300</v>
      </c>
      <c r="AS117" s="223" t="s">
        <v>301</v>
      </c>
      <c r="AT117" s="223"/>
      <c r="AU117" s="223"/>
      <c r="AV117" s="223"/>
      <c r="AW117" s="223"/>
      <c r="AX117" s="223"/>
      <c r="AY117" s="223"/>
      <c r="AZ117" s="223"/>
      <c r="BA117" s="223"/>
      <c r="BB117" s="223"/>
      <c r="BC117" s="223"/>
      <c r="BD117" s="223"/>
      <c r="BE117" s="223"/>
      <c r="BF117" s="223"/>
    </row>
    <row r="118" spans="1:58" ht="3.75" customHeight="1" x14ac:dyDescent="0.15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87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86"/>
      <c r="BB118" s="86"/>
      <c r="BC118" s="78"/>
      <c r="BD118" s="86"/>
      <c r="BE118" s="86"/>
      <c r="BF118" s="78"/>
    </row>
    <row r="119" spans="1:58" ht="12" customHeight="1" x14ac:dyDescent="0.15">
      <c r="A119" s="78"/>
      <c r="B119" s="78"/>
      <c r="C119" s="78"/>
      <c r="D119" s="78"/>
      <c r="E119" s="78"/>
      <c r="F119" s="78"/>
      <c r="G119" s="81" t="s">
        <v>302</v>
      </c>
      <c r="H119" s="222" t="s">
        <v>303</v>
      </c>
      <c r="I119" s="222"/>
      <c r="J119" s="222"/>
      <c r="K119" s="222"/>
      <c r="L119" s="222"/>
      <c r="M119" s="222"/>
      <c r="N119" s="222"/>
      <c r="O119" s="222"/>
      <c r="P119" s="222"/>
      <c r="Q119" s="222"/>
      <c r="R119" s="78"/>
      <c r="S119" s="78"/>
      <c r="T119" s="78"/>
      <c r="U119" s="86"/>
      <c r="V119" s="78"/>
      <c r="W119" s="78"/>
      <c r="X119" s="78"/>
      <c r="Y119" s="81" t="s">
        <v>237</v>
      </c>
      <c r="Z119" s="222" t="s">
        <v>304</v>
      </c>
      <c r="AA119" s="222"/>
      <c r="AB119" s="222"/>
      <c r="AC119" s="222"/>
      <c r="AD119" s="222"/>
      <c r="AE119" s="222"/>
      <c r="AF119" s="222"/>
      <c r="AG119" s="222"/>
      <c r="AH119" s="222"/>
      <c r="AI119" s="222"/>
      <c r="AJ119" s="222"/>
      <c r="AK119" s="222"/>
      <c r="AL119" s="222"/>
      <c r="AM119" s="222"/>
      <c r="AN119" s="222"/>
      <c r="AO119" s="222"/>
      <c r="AP119" s="222"/>
      <c r="AQ119" s="78"/>
      <c r="AR119" s="81" t="s">
        <v>284</v>
      </c>
      <c r="AS119" s="223" t="s">
        <v>305</v>
      </c>
      <c r="AT119" s="223"/>
      <c r="AU119" s="223"/>
      <c r="AV119" s="223"/>
      <c r="AW119" s="223"/>
      <c r="AX119" s="223"/>
      <c r="AY119" s="223"/>
      <c r="AZ119" s="223"/>
      <c r="BA119" s="223"/>
      <c r="BB119" s="223"/>
      <c r="BC119" s="223"/>
      <c r="BD119" s="86"/>
      <c r="BE119" s="86"/>
      <c r="BF119" s="78"/>
    </row>
    <row r="120" spans="1:58" ht="3.75" customHeight="1" x14ac:dyDescent="0.15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86"/>
      <c r="BB120" s="86"/>
      <c r="BC120" s="78"/>
      <c r="BD120" s="86"/>
      <c r="BE120" s="86"/>
      <c r="BF120" s="78"/>
    </row>
    <row r="121" spans="1:58" ht="12.75" customHeight="1" x14ac:dyDescent="0.15">
      <c r="A121" s="78"/>
      <c r="B121" s="78"/>
      <c r="C121" s="78"/>
      <c r="D121" s="78"/>
      <c r="E121" s="78"/>
      <c r="F121" s="78"/>
      <c r="G121" s="81" t="s">
        <v>293</v>
      </c>
      <c r="H121" s="222" t="s">
        <v>306</v>
      </c>
      <c r="I121" s="222"/>
      <c r="J121" s="222"/>
      <c r="K121" s="222"/>
      <c r="L121" s="222"/>
      <c r="M121" s="222"/>
      <c r="N121" s="222"/>
      <c r="O121" s="222"/>
      <c r="P121" s="222"/>
      <c r="Q121" s="222"/>
      <c r="R121" s="78"/>
      <c r="S121" s="78"/>
      <c r="T121" s="78"/>
      <c r="U121" s="86"/>
      <c r="V121" s="78"/>
      <c r="W121" s="78"/>
      <c r="X121" s="78"/>
      <c r="Y121" s="81" t="s">
        <v>295</v>
      </c>
      <c r="Z121" s="222" t="s">
        <v>307</v>
      </c>
      <c r="AA121" s="222"/>
      <c r="AB121" s="222"/>
      <c r="AC121" s="222"/>
      <c r="AD121" s="222"/>
      <c r="AE121" s="222"/>
      <c r="AF121" s="222"/>
      <c r="AG121" s="222"/>
      <c r="AH121" s="190"/>
      <c r="AI121" s="190"/>
      <c r="AJ121" s="190"/>
      <c r="AK121" s="190"/>
      <c r="AL121" s="190"/>
      <c r="AM121" s="190"/>
      <c r="AN121" s="190"/>
      <c r="AO121" s="190"/>
      <c r="AP121" s="190"/>
      <c r="AQ121" s="78"/>
      <c r="BA121" s="86"/>
      <c r="BB121" s="86"/>
      <c r="BC121" s="78"/>
      <c r="BD121" s="86"/>
      <c r="BE121" s="86"/>
      <c r="BF121" s="78"/>
    </row>
    <row r="122" spans="1:58" ht="12.75" customHeight="1" x14ac:dyDescent="0.15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86"/>
      <c r="BB122" s="86"/>
      <c r="BC122" s="78"/>
      <c r="BD122" s="86"/>
      <c r="BE122" s="86"/>
      <c r="BF122" s="78"/>
    </row>
    <row r="123" spans="1:58" ht="18" customHeight="1" x14ac:dyDescent="0.15">
      <c r="A123" s="219" t="s">
        <v>308</v>
      </c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86"/>
      <c r="BB123" s="86"/>
      <c r="BC123" s="78"/>
      <c r="BD123" s="86"/>
      <c r="BE123" s="86"/>
      <c r="BF123" s="78"/>
    </row>
    <row r="124" spans="1:58" ht="3" customHeight="1" x14ac:dyDescent="0.15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</row>
    <row r="125" spans="1:58" ht="12.75" customHeight="1" x14ac:dyDescent="0.15">
      <c r="A125" s="220" t="s">
        <v>185</v>
      </c>
      <c r="B125" s="218" t="s">
        <v>309</v>
      </c>
      <c r="C125" s="218"/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218"/>
      <c r="S125" s="218"/>
      <c r="T125" s="218" t="s">
        <v>7</v>
      </c>
      <c r="U125" s="218"/>
      <c r="V125" s="218"/>
      <c r="W125" s="218"/>
      <c r="X125" s="218"/>
      <c r="Y125" s="218"/>
      <c r="Z125" s="218"/>
      <c r="AA125" s="218"/>
      <c r="AB125" s="218"/>
      <c r="AC125" s="218" t="s">
        <v>310</v>
      </c>
      <c r="AD125" s="218"/>
      <c r="AE125" s="218"/>
      <c r="AF125" s="218"/>
      <c r="AG125" s="218"/>
      <c r="AH125" s="218"/>
      <c r="AI125" s="218"/>
      <c r="AJ125" s="218"/>
      <c r="AK125" s="218"/>
      <c r="AL125" s="218"/>
      <c r="AM125" s="218"/>
      <c r="AN125" s="218"/>
      <c r="AO125" s="218"/>
      <c r="AP125" s="218"/>
      <c r="AQ125" s="218"/>
      <c r="AR125" s="218"/>
      <c r="AS125" s="218"/>
      <c r="AT125" s="218"/>
      <c r="AU125" s="218"/>
      <c r="AV125" s="218"/>
      <c r="AW125" s="218"/>
      <c r="AX125" s="220" t="s">
        <v>9</v>
      </c>
      <c r="AY125" s="220"/>
      <c r="AZ125" s="220"/>
      <c r="BA125" s="218" t="s">
        <v>311</v>
      </c>
      <c r="BB125" s="218"/>
      <c r="BC125" s="218"/>
      <c r="BD125" s="218" t="s">
        <v>147</v>
      </c>
      <c r="BE125" s="218"/>
      <c r="BF125" s="218"/>
    </row>
    <row r="126" spans="1:58" ht="32.25" customHeight="1" x14ac:dyDescent="0.15">
      <c r="A126" s="220"/>
      <c r="B126" s="218"/>
      <c r="C126" s="218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18"/>
      <c r="O126" s="218"/>
      <c r="P126" s="218"/>
      <c r="Q126" s="218"/>
      <c r="R126" s="218"/>
      <c r="S126" s="218"/>
      <c r="T126" s="218"/>
      <c r="U126" s="218"/>
      <c r="V126" s="218"/>
      <c r="W126" s="218"/>
      <c r="X126" s="218"/>
      <c r="Y126" s="218"/>
      <c r="Z126" s="218"/>
      <c r="AA126" s="218"/>
      <c r="AB126" s="218"/>
      <c r="AC126" s="218" t="s">
        <v>103</v>
      </c>
      <c r="AD126" s="218"/>
      <c r="AE126" s="218"/>
      <c r="AF126" s="218"/>
      <c r="AG126" s="218"/>
      <c r="AH126" s="218"/>
      <c r="AI126" s="218"/>
      <c r="AJ126" s="218" t="s">
        <v>312</v>
      </c>
      <c r="AK126" s="218"/>
      <c r="AL126" s="218"/>
      <c r="AM126" s="218"/>
      <c r="AN126" s="218"/>
      <c r="AO126" s="218"/>
      <c r="AP126" s="218"/>
      <c r="AQ126" s="218" t="s">
        <v>105</v>
      </c>
      <c r="AR126" s="218"/>
      <c r="AS126" s="218"/>
      <c r="AT126" s="218"/>
      <c r="AU126" s="218"/>
      <c r="AV126" s="218"/>
      <c r="AW126" s="218"/>
      <c r="AX126" s="218" t="s">
        <v>314</v>
      </c>
      <c r="AY126" s="218"/>
      <c r="AZ126" s="218"/>
      <c r="BA126" s="218"/>
      <c r="BB126" s="211"/>
      <c r="BC126" s="218"/>
      <c r="BD126" s="218"/>
      <c r="BE126" s="211"/>
      <c r="BF126" s="218"/>
    </row>
    <row r="127" spans="1:58" ht="12" customHeight="1" x14ac:dyDescent="0.15">
      <c r="A127" s="220"/>
      <c r="B127" s="218" t="s">
        <v>147</v>
      </c>
      <c r="C127" s="218"/>
      <c r="D127" s="218"/>
      <c r="E127" s="218"/>
      <c r="F127" s="218"/>
      <c r="G127" s="218"/>
      <c r="H127" s="218" t="s">
        <v>315</v>
      </c>
      <c r="I127" s="218"/>
      <c r="J127" s="218"/>
      <c r="K127" s="218"/>
      <c r="L127" s="218"/>
      <c r="M127" s="218"/>
      <c r="N127" s="218" t="s">
        <v>316</v>
      </c>
      <c r="O127" s="218"/>
      <c r="P127" s="218"/>
      <c r="Q127" s="218"/>
      <c r="R127" s="218"/>
      <c r="S127" s="218"/>
      <c r="T127" s="218" t="s">
        <v>147</v>
      </c>
      <c r="U127" s="218"/>
      <c r="V127" s="218"/>
      <c r="W127" s="218" t="s">
        <v>315</v>
      </c>
      <c r="X127" s="218"/>
      <c r="Y127" s="218"/>
      <c r="Z127" s="218" t="s">
        <v>316</v>
      </c>
      <c r="AA127" s="218"/>
      <c r="AB127" s="218"/>
      <c r="AC127" s="218" t="s">
        <v>147</v>
      </c>
      <c r="AD127" s="218"/>
      <c r="AE127" s="218"/>
      <c r="AF127" s="218" t="s">
        <v>315</v>
      </c>
      <c r="AG127" s="218"/>
      <c r="AH127" s="218" t="s">
        <v>316</v>
      </c>
      <c r="AI127" s="218"/>
      <c r="AJ127" s="218" t="s">
        <v>147</v>
      </c>
      <c r="AK127" s="218"/>
      <c r="AL127" s="218"/>
      <c r="AM127" s="218" t="s">
        <v>315</v>
      </c>
      <c r="AN127" s="218"/>
      <c r="AO127" s="218" t="s">
        <v>316</v>
      </c>
      <c r="AP127" s="218"/>
      <c r="AQ127" s="218" t="s">
        <v>147</v>
      </c>
      <c r="AR127" s="218"/>
      <c r="AS127" s="218"/>
      <c r="AT127" s="218" t="s">
        <v>315</v>
      </c>
      <c r="AU127" s="218"/>
      <c r="AV127" s="218" t="s">
        <v>316</v>
      </c>
      <c r="AW127" s="218"/>
      <c r="AX127" s="218"/>
      <c r="AY127" s="218"/>
      <c r="AZ127" s="218"/>
      <c r="BA127" s="218"/>
      <c r="BB127" s="218"/>
      <c r="BC127" s="218"/>
      <c r="BD127" s="218"/>
      <c r="BE127" s="218"/>
      <c r="BF127" s="218"/>
    </row>
    <row r="128" spans="1:58" ht="21.75" customHeight="1" x14ac:dyDescent="0.15">
      <c r="A128" s="220"/>
      <c r="B128" s="217" t="s">
        <v>317</v>
      </c>
      <c r="C128" s="217"/>
      <c r="D128" s="217"/>
      <c r="E128" s="221" t="s">
        <v>318</v>
      </c>
      <c r="F128" s="221"/>
      <c r="G128" s="221"/>
      <c r="H128" s="217" t="s">
        <v>317</v>
      </c>
      <c r="I128" s="217"/>
      <c r="J128" s="217"/>
      <c r="K128" s="221" t="s">
        <v>318</v>
      </c>
      <c r="L128" s="221"/>
      <c r="M128" s="221"/>
      <c r="N128" s="217" t="s">
        <v>317</v>
      </c>
      <c r="O128" s="217"/>
      <c r="P128" s="217"/>
      <c r="Q128" s="221" t="s">
        <v>318</v>
      </c>
      <c r="R128" s="221"/>
      <c r="S128" s="221"/>
      <c r="T128" s="217" t="s">
        <v>317</v>
      </c>
      <c r="U128" s="217"/>
      <c r="V128" s="217"/>
      <c r="W128" s="217" t="s">
        <v>317</v>
      </c>
      <c r="X128" s="217"/>
      <c r="Y128" s="217"/>
      <c r="Z128" s="217" t="s">
        <v>317</v>
      </c>
      <c r="AA128" s="217"/>
      <c r="AB128" s="217"/>
      <c r="AC128" s="217" t="s">
        <v>317</v>
      </c>
      <c r="AD128" s="217"/>
      <c r="AE128" s="217"/>
      <c r="AF128" s="217" t="s">
        <v>317</v>
      </c>
      <c r="AG128" s="217"/>
      <c r="AH128" s="217" t="s">
        <v>317</v>
      </c>
      <c r="AI128" s="217"/>
      <c r="AJ128" s="217" t="s">
        <v>317</v>
      </c>
      <c r="AK128" s="217"/>
      <c r="AL128" s="217"/>
      <c r="AM128" s="217" t="s">
        <v>317</v>
      </c>
      <c r="AN128" s="217"/>
      <c r="AO128" s="217" t="s">
        <v>317</v>
      </c>
      <c r="AP128" s="217"/>
      <c r="AQ128" s="217" t="s">
        <v>317</v>
      </c>
      <c r="AR128" s="217"/>
      <c r="AS128" s="217"/>
      <c r="AT128" s="217" t="s">
        <v>317</v>
      </c>
      <c r="AU128" s="217"/>
      <c r="AV128" s="217" t="s">
        <v>317</v>
      </c>
      <c r="AW128" s="217"/>
      <c r="AX128" s="217" t="s">
        <v>317</v>
      </c>
      <c r="AY128" s="217"/>
      <c r="AZ128" s="217"/>
      <c r="BA128" s="217" t="s">
        <v>317</v>
      </c>
      <c r="BB128" s="217"/>
      <c r="BC128" s="217"/>
      <c r="BD128" s="217" t="s">
        <v>317</v>
      </c>
      <c r="BE128" s="217"/>
      <c r="BF128" s="217"/>
    </row>
    <row r="129" spans="1:58" ht="12" customHeight="1" x14ac:dyDescent="0.15">
      <c r="A129" s="81" t="s">
        <v>282</v>
      </c>
      <c r="B129" s="216">
        <f>H129+N129</f>
        <v>39</v>
      </c>
      <c r="C129" s="216"/>
      <c r="D129" s="216"/>
      <c r="E129" s="216">
        <f>K129+Q129</f>
        <v>1404</v>
      </c>
      <c r="F129" s="216"/>
      <c r="G129" s="216"/>
      <c r="H129" s="216">
        <v>17</v>
      </c>
      <c r="I129" s="216"/>
      <c r="J129" s="216"/>
      <c r="K129" s="216">
        <v>612</v>
      </c>
      <c r="L129" s="216"/>
      <c r="M129" s="216"/>
      <c r="N129" s="216">
        <v>22</v>
      </c>
      <c r="O129" s="216"/>
      <c r="P129" s="216"/>
      <c r="Q129" s="216">
        <v>792</v>
      </c>
      <c r="R129" s="216"/>
      <c r="S129" s="216"/>
      <c r="T129" s="216">
        <f>W129+Z129</f>
        <v>2</v>
      </c>
      <c r="U129" s="216"/>
      <c r="V129" s="216"/>
      <c r="W129" s="216"/>
      <c r="X129" s="216"/>
      <c r="Y129" s="216"/>
      <c r="Z129" s="216">
        <v>2</v>
      </c>
      <c r="AA129" s="216"/>
      <c r="AB129" s="216"/>
      <c r="AC129" s="216">
        <f>AF129+AH129</f>
        <v>0</v>
      </c>
      <c r="AD129" s="216"/>
      <c r="AE129" s="216"/>
      <c r="AF129" s="216">
        <v>0</v>
      </c>
      <c r="AG129" s="216"/>
      <c r="AH129" s="216">
        <v>0</v>
      </c>
      <c r="AI129" s="216"/>
      <c r="AJ129" s="216">
        <f>AM129+AO129</f>
        <v>0</v>
      </c>
      <c r="AK129" s="216"/>
      <c r="AL129" s="216"/>
      <c r="AM129" s="216">
        <v>0</v>
      </c>
      <c r="AN129" s="216"/>
      <c r="AO129" s="216">
        <v>0</v>
      </c>
      <c r="AP129" s="216"/>
      <c r="AQ129" s="216">
        <f>AT129+AV129</f>
        <v>0</v>
      </c>
      <c r="AR129" s="216"/>
      <c r="AS129" s="216"/>
      <c r="AT129" s="216"/>
      <c r="AU129" s="216"/>
      <c r="AV129" s="216"/>
      <c r="AW129" s="216"/>
      <c r="AX129" s="216"/>
      <c r="AY129" s="216"/>
      <c r="AZ129" s="216"/>
      <c r="BA129" s="216">
        <v>11</v>
      </c>
      <c r="BB129" s="216"/>
      <c r="BC129" s="216"/>
      <c r="BD129" s="216">
        <f>B129+T129+AC129+AJ129+BA129</f>
        <v>52</v>
      </c>
      <c r="BE129" s="216"/>
      <c r="BF129" s="216"/>
    </row>
    <row r="130" spans="1:58" ht="12" customHeight="1" x14ac:dyDescent="0.15">
      <c r="A130" s="81" t="s">
        <v>283</v>
      </c>
      <c r="B130" s="216">
        <f t="shared" ref="B130:B131" si="0">H130+N130</f>
        <v>35</v>
      </c>
      <c r="C130" s="216"/>
      <c r="D130" s="216"/>
      <c r="E130" s="216">
        <f t="shared" ref="E130:E131" si="1">K130+Q130</f>
        <v>1224</v>
      </c>
      <c r="F130" s="216"/>
      <c r="G130" s="216"/>
      <c r="H130" s="216">
        <v>16</v>
      </c>
      <c r="I130" s="216"/>
      <c r="J130" s="216"/>
      <c r="K130" s="216">
        <v>576</v>
      </c>
      <c r="L130" s="216"/>
      <c r="M130" s="216"/>
      <c r="N130" s="216">
        <v>19</v>
      </c>
      <c r="O130" s="216"/>
      <c r="P130" s="216"/>
      <c r="Q130" s="216">
        <v>648</v>
      </c>
      <c r="R130" s="216"/>
      <c r="S130" s="216"/>
      <c r="T130" s="216">
        <f t="shared" ref="T130:T131" si="2">W130+Z130</f>
        <v>2</v>
      </c>
      <c r="U130" s="216"/>
      <c r="V130" s="216"/>
      <c r="W130" s="216">
        <v>1</v>
      </c>
      <c r="X130" s="216"/>
      <c r="Y130" s="216"/>
      <c r="Z130" s="216">
        <v>1</v>
      </c>
      <c r="AA130" s="216"/>
      <c r="AB130" s="216"/>
      <c r="AC130" s="216">
        <f t="shared" ref="AC130:AC131" si="3">AF130+AH130</f>
        <v>2</v>
      </c>
      <c r="AD130" s="216"/>
      <c r="AE130" s="216"/>
      <c r="AF130" s="216">
        <v>0</v>
      </c>
      <c r="AG130" s="216"/>
      <c r="AH130" s="216">
        <v>2</v>
      </c>
      <c r="AI130" s="216"/>
      <c r="AJ130" s="216">
        <f t="shared" ref="AJ130:AJ131" si="4">AM130+AO130</f>
        <v>2</v>
      </c>
      <c r="AK130" s="216"/>
      <c r="AL130" s="216"/>
      <c r="AM130" s="216">
        <v>0</v>
      </c>
      <c r="AN130" s="216"/>
      <c r="AO130" s="216">
        <v>2</v>
      </c>
      <c r="AP130" s="216"/>
      <c r="AQ130" s="216">
        <f t="shared" ref="AQ130:AQ131" si="5">AT130+AV130</f>
        <v>0</v>
      </c>
      <c r="AR130" s="216"/>
      <c r="AS130" s="216"/>
      <c r="AT130" s="216"/>
      <c r="AU130" s="216"/>
      <c r="AV130" s="216"/>
      <c r="AW130" s="216"/>
      <c r="AX130" s="216"/>
      <c r="AY130" s="216"/>
      <c r="AZ130" s="216"/>
      <c r="BA130" s="216">
        <v>11</v>
      </c>
      <c r="BB130" s="216"/>
      <c r="BC130" s="216"/>
      <c r="BD130" s="216">
        <f t="shared" ref="BD130" si="6">B130+T130+AC130+AJ130+BA130</f>
        <v>52</v>
      </c>
      <c r="BE130" s="216"/>
      <c r="BF130" s="216"/>
    </row>
    <row r="131" spans="1:58" ht="12" customHeight="1" x14ac:dyDescent="0.15">
      <c r="A131" s="81" t="s">
        <v>284</v>
      </c>
      <c r="B131" s="216">
        <f t="shared" si="0"/>
        <v>23</v>
      </c>
      <c r="C131" s="216"/>
      <c r="D131" s="216"/>
      <c r="E131" s="216">
        <f t="shared" si="1"/>
        <v>900</v>
      </c>
      <c r="F131" s="216"/>
      <c r="G131" s="216"/>
      <c r="H131" s="216">
        <v>13</v>
      </c>
      <c r="I131" s="216"/>
      <c r="J131" s="216"/>
      <c r="K131" s="216">
        <v>504</v>
      </c>
      <c r="L131" s="216"/>
      <c r="M131" s="216"/>
      <c r="N131" s="216">
        <v>10</v>
      </c>
      <c r="O131" s="216"/>
      <c r="P131" s="216"/>
      <c r="Q131" s="216">
        <v>396</v>
      </c>
      <c r="R131" s="216"/>
      <c r="S131" s="216"/>
      <c r="T131" s="216">
        <f t="shared" si="2"/>
        <v>2</v>
      </c>
      <c r="U131" s="216"/>
      <c r="V131" s="216"/>
      <c r="W131" s="216">
        <v>1</v>
      </c>
      <c r="X131" s="216"/>
      <c r="Y131" s="216"/>
      <c r="Z131" s="216">
        <v>1</v>
      </c>
      <c r="AA131" s="216"/>
      <c r="AB131" s="216"/>
      <c r="AC131" s="216">
        <f t="shared" si="3"/>
        <v>2</v>
      </c>
      <c r="AD131" s="216"/>
      <c r="AE131" s="216"/>
      <c r="AF131" s="216">
        <v>1</v>
      </c>
      <c r="AG131" s="216"/>
      <c r="AH131" s="216">
        <v>1</v>
      </c>
      <c r="AI131" s="216"/>
      <c r="AJ131" s="216">
        <f t="shared" si="4"/>
        <v>4</v>
      </c>
      <c r="AK131" s="216"/>
      <c r="AL131" s="216"/>
      <c r="AM131" s="216">
        <v>2</v>
      </c>
      <c r="AN131" s="216"/>
      <c r="AO131" s="216">
        <v>2</v>
      </c>
      <c r="AP131" s="216"/>
      <c r="AQ131" s="216">
        <f t="shared" si="5"/>
        <v>4</v>
      </c>
      <c r="AR131" s="216"/>
      <c r="AS131" s="216"/>
      <c r="AT131" s="216">
        <v>0</v>
      </c>
      <c r="AU131" s="216"/>
      <c r="AV131" s="216">
        <v>4</v>
      </c>
      <c r="AW131" s="216"/>
      <c r="AX131" s="216">
        <v>6</v>
      </c>
      <c r="AY131" s="216"/>
      <c r="AZ131" s="216"/>
      <c r="BA131" s="216">
        <v>2</v>
      </c>
      <c r="BB131" s="216"/>
      <c r="BC131" s="216"/>
      <c r="BD131" s="216">
        <f>B131+T131+AC131+AJ131+BA131+AQ131+AX131</f>
        <v>43</v>
      </c>
      <c r="BE131" s="216"/>
      <c r="BF131" s="216"/>
    </row>
    <row r="132" spans="1:58" ht="12" customHeight="1" x14ac:dyDescent="0.15">
      <c r="A132" s="89" t="s">
        <v>147</v>
      </c>
      <c r="B132" s="215">
        <f>B129+B130+B131</f>
        <v>97</v>
      </c>
      <c r="C132" s="215"/>
      <c r="D132" s="215"/>
      <c r="E132" s="215">
        <f t="shared" ref="E132" si="7">E129+E130+E131</f>
        <v>3528</v>
      </c>
      <c r="F132" s="215"/>
      <c r="G132" s="215"/>
      <c r="H132" s="215">
        <f t="shared" ref="H132" si="8">H129+H130+H131</f>
        <v>46</v>
      </c>
      <c r="I132" s="215"/>
      <c r="J132" s="215"/>
      <c r="K132" s="215">
        <f t="shared" ref="K132" si="9">K129+K130+K131</f>
        <v>1692</v>
      </c>
      <c r="L132" s="215"/>
      <c r="M132" s="215"/>
      <c r="N132" s="215">
        <f t="shared" ref="N132" si="10">N129+N130+N131</f>
        <v>51</v>
      </c>
      <c r="O132" s="215"/>
      <c r="P132" s="215"/>
      <c r="Q132" s="215">
        <f t="shared" ref="Q132" si="11">Q129+Q130+Q131</f>
        <v>1836</v>
      </c>
      <c r="R132" s="215"/>
      <c r="S132" s="215"/>
      <c r="T132" s="215">
        <f>T129+T130+T131</f>
        <v>6</v>
      </c>
      <c r="U132" s="215"/>
      <c r="V132" s="215"/>
      <c r="W132" s="215">
        <f t="shared" ref="W132" si="12">W129+W130+W131</f>
        <v>2</v>
      </c>
      <c r="X132" s="215"/>
      <c r="Y132" s="215"/>
      <c r="Z132" s="215">
        <f t="shared" ref="Z132" si="13">Z129+Z130+Z131</f>
        <v>4</v>
      </c>
      <c r="AA132" s="215"/>
      <c r="AB132" s="215"/>
      <c r="AC132" s="215">
        <f>AC129+AC130+AC131</f>
        <v>4</v>
      </c>
      <c r="AD132" s="215"/>
      <c r="AE132" s="215"/>
      <c r="AF132" s="215">
        <f>AF129+AF130+AF131</f>
        <v>1</v>
      </c>
      <c r="AG132" s="215"/>
      <c r="AH132" s="215">
        <f>AH129+AH130+AH131</f>
        <v>3</v>
      </c>
      <c r="AI132" s="215"/>
      <c r="AJ132" s="215">
        <f>AJ129+AJ130+AJ131</f>
        <v>6</v>
      </c>
      <c r="AK132" s="215"/>
      <c r="AL132" s="215"/>
      <c r="AM132" s="215">
        <f>AM129+AM130+AM131</f>
        <v>2</v>
      </c>
      <c r="AN132" s="215"/>
      <c r="AO132" s="215">
        <f>AO129+AO130+AO131</f>
        <v>4</v>
      </c>
      <c r="AP132" s="215"/>
      <c r="AQ132" s="215">
        <f>AQ129+AQ130+AQ131</f>
        <v>4</v>
      </c>
      <c r="AR132" s="215"/>
      <c r="AS132" s="215"/>
      <c r="AT132" s="215">
        <v>0</v>
      </c>
      <c r="AU132" s="215"/>
      <c r="AV132" s="215">
        <v>4</v>
      </c>
      <c r="AW132" s="215"/>
      <c r="AX132" s="215">
        <v>6</v>
      </c>
      <c r="AY132" s="215"/>
      <c r="AZ132" s="215"/>
      <c r="BA132" s="214">
        <f>SUM(BA129:BC131)</f>
        <v>24</v>
      </c>
      <c r="BB132" s="214"/>
      <c r="BC132" s="214"/>
      <c r="BD132" s="214">
        <f>SUM(BD129:BF131)</f>
        <v>147</v>
      </c>
      <c r="BE132" s="214"/>
      <c r="BF132" s="214"/>
    </row>
    <row r="133" spans="1:58" ht="12" customHeight="1" x14ac:dyDescent="0.15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210"/>
      <c r="BD133" s="210"/>
      <c r="BE133" s="210"/>
      <c r="BF133" s="210"/>
    </row>
    <row r="134" spans="1:58" ht="3" hidden="1" customHeight="1" x14ac:dyDescent="0.15">
      <c r="A134" s="209" t="s">
        <v>185</v>
      </c>
      <c r="B134" s="209" t="s">
        <v>319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 t="s">
        <v>7</v>
      </c>
      <c r="U134" s="209"/>
      <c r="V134" s="209"/>
      <c r="W134" s="209"/>
      <c r="X134" s="209"/>
      <c r="Y134" s="209"/>
      <c r="Z134" s="209"/>
      <c r="AA134" s="209"/>
      <c r="AB134" s="209"/>
      <c r="AC134" s="209" t="s">
        <v>310</v>
      </c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 t="s">
        <v>9</v>
      </c>
      <c r="AR134" s="209"/>
      <c r="AS134" s="209"/>
      <c r="AT134" s="209"/>
      <c r="AU134" s="209"/>
      <c r="AV134" s="209"/>
      <c r="AW134" s="209" t="s">
        <v>311</v>
      </c>
      <c r="AX134" s="209"/>
      <c r="AY134" s="209"/>
      <c r="AZ134" s="209" t="s">
        <v>147</v>
      </c>
      <c r="BA134" s="209"/>
      <c r="BB134" s="209"/>
      <c r="BC134" s="209"/>
      <c r="BD134" s="210" t="s">
        <v>320</v>
      </c>
      <c r="BE134" s="210"/>
      <c r="BF134" s="210"/>
    </row>
    <row r="135" spans="1:58" ht="13.5" hidden="1" customHeight="1" x14ac:dyDescent="0.15">
      <c r="A135" s="209"/>
      <c r="B135" s="209"/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 t="s">
        <v>312</v>
      </c>
      <c r="AD135" s="209"/>
      <c r="AE135" s="209"/>
      <c r="AF135" s="209"/>
      <c r="AG135" s="209"/>
      <c r="AH135" s="209"/>
      <c r="AI135" s="209"/>
      <c r="AJ135" s="209" t="s">
        <v>313</v>
      </c>
      <c r="AK135" s="209"/>
      <c r="AL135" s="209"/>
      <c r="AM135" s="209"/>
      <c r="AN135" s="209"/>
      <c r="AO135" s="209"/>
      <c r="AP135" s="209"/>
      <c r="AQ135" s="209" t="s">
        <v>321</v>
      </c>
      <c r="AR135" s="209"/>
      <c r="AS135" s="209"/>
      <c r="AT135" s="209" t="s">
        <v>322</v>
      </c>
      <c r="AU135" s="209"/>
      <c r="AV135" s="209"/>
      <c r="AW135" s="209"/>
      <c r="AX135" s="211"/>
      <c r="AY135" s="209"/>
      <c r="AZ135" s="209"/>
      <c r="BA135" s="211"/>
      <c r="BB135" s="211"/>
      <c r="BC135" s="209"/>
      <c r="BD135" s="210"/>
      <c r="BE135" s="211"/>
      <c r="BF135" s="210"/>
    </row>
    <row r="136" spans="1:58" ht="13.5" hidden="1" customHeight="1" x14ac:dyDescent="0.15">
      <c r="A136" s="209"/>
      <c r="B136" s="209" t="s">
        <v>147</v>
      </c>
      <c r="C136" s="209"/>
      <c r="D136" s="209"/>
      <c r="E136" s="209"/>
      <c r="F136" s="209"/>
      <c r="G136" s="209"/>
      <c r="H136" s="209" t="s">
        <v>315</v>
      </c>
      <c r="I136" s="209"/>
      <c r="J136" s="209"/>
      <c r="K136" s="209"/>
      <c r="L136" s="209"/>
      <c r="M136" s="209"/>
      <c r="N136" s="209" t="s">
        <v>316</v>
      </c>
      <c r="O136" s="209"/>
      <c r="P136" s="209"/>
      <c r="Q136" s="209"/>
      <c r="R136" s="209"/>
      <c r="S136" s="209"/>
      <c r="T136" s="209" t="s">
        <v>147</v>
      </c>
      <c r="U136" s="209"/>
      <c r="V136" s="209"/>
      <c r="W136" s="209" t="s">
        <v>315</v>
      </c>
      <c r="X136" s="209"/>
      <c r="Y136" s="209"/>
      <c r="Z136" s="209" t="s">
        <v>316</v>
      </c>
      <c r="AA136" s="209"/>
      <c r="AB136" s="209"/>
      <c r="AC136" s="209" t="s">
        <v>147</v>
      </c>
      <c r="AD136" s="209"/>
      <c r="AE136" s="209"/>
      <c r="AF136" s="209" t="s">
        <v>315</v>
      </c>
      <c r="AG136" s="209"/>
      <c r="AH136" s="209" t="s">
        <v>316</v>
      </c>
      <c r="AI136" s="209"/>
      <c r="AJ136" s="209" t="s">
        <v>147</v>
      </c>
      <c r="AK136" s="209"/>
      <c r="AL136" s="209"/>
      <c r="AM136" s="209" t="s">
        <v>315</v>
      </c>
      <c r="AN136" s="209"/>
      <c r="AO136" s="209" t="s">
        <v>316</v>
      </c>
      <c r="AP136" s="209"/>
      <c r="AQ136" s="209"/>
      <c r="AR136" s="209"/>
      <c r="AS136" s="209"/>
      <c r="AT136" s="209"/>
      <c r="AU136" s="209"/>
      <c r="AV136" s="209"/>
      <c r="AW136" s="209"/>
      <c r="AX136" s="209"/>
      <c r="AY136" s="209"/>
      <c r="AZ136" s="209"/>
      <c r="BA136" s="211"/>
      <c r="BB136" s="211"/>
      <c r="BC136" s="209"/>
      <c r="BD136" s="210"/>
      <c r="BE136" s="211"/>
      <c r="BF136" s="210"/>
    </row>
    <row r="137" spans="1:58" ht="13.5" hidden="1" customHeight="1" x14ac:dyDescent="0.15">
      <c r="A137" s="209"/>
      <c r="B137" s="213" t="s">
        <v>317</v>
      </c>
      <c r="C137" s="213"/>
      <c r="D137" s="213"/>
      <c r="E137" s="213" t="s">
        <v>318</v>
      </c>
      <c r="F137" s="213"/>
      <c r="G137" s="213"/>
      <c r="H137" s="213" t="s">
        <v>317</v>
      </c>
      <c r="I137" s="213"/>
      <c r="J137" s="213"/>
      <c r="K137" s="213" t="s">
        <v>318</v>
      </c>
      <c r="L137" s="213"/>
      <c r="M137" s="213"/>
      <c r="N137" s="213" t="s">
        <v>317</v>
      </c>
      <c r="O137" s="213"/>
      <c r="P137" s="213"/>
      <c r="Q137" s="213" t="s">
        <v>318</v>
      </c>
      <c r="R137" s="213"/>
      <c r="S137" s="213"/>
      <c r="T137" s="213" t="s">
        <v>317</v>
      </c>
      <c r="U137" s="213"/>
      <c r="V137" s="213"/>
      <c r="W137" s="213" t="s">
        <v>317</v>
      </c>
      <c r="X137" s="213"/>
      <c r="Y137" s="213"/>
      <c r="Z137" s="213" t="s">
        <v>317</v>
      </c>
      <c r="AA137" s="213"/>
      <c r="AB137" s="213"/>
      <c r="AC137" s="213" t="s">
        <v>317</v>
      </c>
      <c r="AD137" s="213"/>
      <c r="AE137" s="213"/>
      <c r="AF137" s="213" t="s">
        <v>317</v>
      </c>
      <c r="AG137" s="213"/>
      <c r="AH137" s="213" t="s">
        <v>317</v>
      </c>
      <c r="AI137" s="213"/>
      <c r="AJ137" s="213" t="s">
        <v>317</v>
      </c>
      <c r="AK137" s="213"/>
      <c r="AL137" s="213"/>
      <c r="AM137" s="213" t="s">
        <v>317</v>
      </c>
      <c r="AN137" s="213"/>
      <c r="AO137" s="213" t="s">
        <v>317</v>
      </c>
      <c r="AP137" s="213"/>
      <c r="AQ137" s="213" t="s">
        <v>317</v>
      </c>
      <c r="AR137" s="213"/>
      <c r="AS137" s="213"/>
      <c r="AT137" s="213" t="s">
        <v>317</v>
      </c>
      <c r="AU137" s="213"/>
      <c r="AV137" s="213"/>
      <c r="AW137" s="213" t="s">
        <v>317</v>
      </c>
      <c r="AX137" s="213"/>
      <c r="AY137" s="213"/>
      <c r="AZ137" s="91" t="s">
        <v>317</v>
      </c>
      <c r="BA137" s="209"/>
      <c r="BB137" s="209"/>
      <c r="BC137" s="209"/>
      <c r="BD137" s="210"/>
      <c r="BE137" s="210"/>
      <c r="BF137" s="210"/>
    </row>
    <row r="138" spans="1:58" ht="13.5" hidden="1" customHeight="1" x14ac:dyDescent="0.15">
      <c r="A138" s="92" t="s">
        <v>282</v>
      </c>
      <c r="B138" s="212"/>
      <c r="C138" s="212"/>
      <c r="D138" s="212"/>
      <c r="E138" s="212"/>
      <c r="F138" s="212"/>
      <c r="G138" s="212"/>
      <c r="H138" s="212"/>
      <c r="I138" s="212"/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93"/>
      <c r="BA138" s="205"/>
      <c r="BB138" s="205"/>
      <c r="BC138" s="205"/>
      <c r="BD138" s="205"/>
      <c r="BE138" s="205"/>
      <c r="BF138" s="205"/>
    </row>
    <row r="139" spans="1:58" ht="13.5" hidden="1" customHeight="1" x14ac:dyDescent="0.15">
      <c r="A139" s="92" t="s">
        <v>283</v>
      </c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93"/>
      <c r="BA139" s="205"/>
      <c r="BB139" s="205"/>
      <c r="BC139" s="205"/>
      <c r="BD139" s="205"/>
      <c r="BE139" s="205"/>
      <c r="BF139" s="205"/>
    </row>
    <row r="140" spans="1:58" ht="13.5" hidden="1" customHeight="1" x14ac:dyDescent="0.15">
      <c r="A140" s="92" t="s">
        <v>284</v>
      </c>
      <c r="B140" s="212"/>
      <c r="C140" s="212"/>
      <c r="D140" s="212"/>
      <c r="E140" s="212"/>
      <c r="F140" s="212"/>
      <c r="G140" s="212"/>
      <c r="H140" s="212"/>
      <c r="I140" s="212"/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93"/>
      <c r="BA140" s="205"/>
      <c r="BB140" s="205"/>
      <c r="BC140" s="205"/>
      <c r="BD140" s="205"/>
      <c r="BE140" s="205"/>
      <c r="BF140" s="205"/>
    </row>
    <row r="141" spans="1:58" ht="13.5" hidden="1" customHeight="1" x14ac:dyDescent="0.15">
      <c r="A141" s="92" t="s">
        <v>285</v>
      </c>
      <c r="B141" s="212"/>
      <c r="C141" s="212"/>
      <c r="D141" s="212"/>
      <c r="E141" s="212"/>
      <c r="F141" s="212"/>
      <c r="G141" s="212"/>
      <c r="H141" s="212"/>
      <c r="I141" s="212"/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05"/>
      <c r="AG141" s="205"/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93"/>
      <c r="BA141" s="205"/>
      <c r="BB141" s="205"/>
      <c r="BC141" s="205"/>
      <c r="BD141" s="205"/>
      <c r="BE141" s="205"/>
      <c r="BF141" s="205"/>
    </row>
    <row r="142" spans="1:58" ht="13.5" hidden="1" customHeight="1" x14ac:dyDescent="0.15">
      <c r="A142" s="92" t="s">
        <v>286</v>
      </c>
      <c r="B142" s="212"/>
      <c r="C142" s="212"/>
      <c r="D142" s="212"/>
      <c r="E142" s="212"/>
      <c r="F142" s="212"/>
      <c r="G142" s="212"/>
      <c r="H142" s="212"/>
      <c r="I142" s="212"/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93"/>
      <c r="BA142" s="205"/>
      <c r="BB142" s="205"/>
      <c r="BC142" s="205"/>
      <c r="BD142" s="205"/>
      <c r="BE142" s="205"/>
      <c r="BF142" s="205"/>
    </row>
    <row r="143" spans="1:58" ht="13.5" hidden="1" customHeight="1" x14ac:dyDescent="0.15">
      <c r="A143" s="92" t="s">
        <v>287</v>
      </c>
      <c r="B143" s="212"/>
      <c r="C143" s="212"/>
      <c r="D143" s="212"/>
      <c r="E143" s="212"/>
      <c r="F143" s="212"/>
      <c r="G143" s="212"/>
      <c r="H143" s="212"/>
      <c r="I143" s="212"/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93"/>
      <c r="BA143" s="205"/>
      <c r="BB143" s="205"/>
      <c r="BC143" s="205"/>
      <c r="BD143" s="205"/>
      <c r="BE143" s="205"/>
      <c r="BF143" s="205"/>
    </row>
    <row r="144" spans="1:58" ht="13.5" hidden="1" customHeight="1" x14ac:dyDescent="0.15">
      <c r="A144" s="92" t="s">
        <v>288</v>
      </c>
      <c r="B144" s="212"/>
      <c r="C144" s="212"/>
      <c r="D144" s="212"/>
      <c r="E144" s="212"/>
      <c r="F144" s="212"/>
      <c r="G144" s="212"/>
      <c r="H144" s="212"/>
      <c r="I144" s="212"/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93"/>
      <c r="BA144" s="205"/>
      <c r="BB144" s="205"/>
      <c r="BC144" s="205"/>
      <c r="BD144" s="205"/>
      <c r="BE144" s="205"/>
      <c r="BF144" s="205"/>
    </row>
    <row r="145" spans="1:58" ht="13.5" hidden="1" customHeight="1" x14ac:dyDescent="0.15">
      <c r="A145" s="92" t="s">
        <v>289</v>
      </c>
      <c r="B145" s="212"/>
      <c r="C145" s="212"/>
      <c r="D145" s="212"/>
      <c r="E145" s="212"/>
      <c r="F145" s="212"/>
      <c r="G145" s="212"/>
      <c r="H145" s="212"/>
      <c r="I145" s="212"/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93"/>
      <c r="BA145" s="205"/>
      <c r="BB145" s="205"/>
      <c r="BC145" s="205"/>
      <c r="BD145" s="205"/>
      <c r="BE145" s="205"/>
      <c r="BF145" s="205"/>
    </row>
    <row r="146" spans="1:58" ht="13.5" hidden="1" customHeight="1" x14ac:dyDescent="0.15">
      <c r="A146" s="92" t="s">
        <v>290</v>
      </c>
      <c r="B146" s="212"/>
      <c r="C146" s="212"/>
      <c r="D146" s="212"/>
      <c r="E146" s="212"/>
      <c r="F146" s="212"/>
      <c r="G146" s="212"/>
      <c r="H146" s="212"/>
      <c r="I146" s="212"/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93"/>
      <c r="BA146" s="205"/>
      <c r="BB146" s="205"/>
      <c r="BC146" s="205"/>
      <c r="BD146" s="205"/>
      <c r="BE146" s="205"/>
      <c r="BF146" s="205"/>
    </row>
    <row r="147" spans="1:58" ht="13.5" hidden="1" customHeight="1" x14ac:dyDescent="0.15">
      <c r="A147" s="92" t="s">
        <v>291</v>
      </c>
      <c r="B147" s="212"/>
      <c r="C147" s="212"/>
      <c r="D147" s="212"/>
      <c r="E147" s="212"/>
      <c r="F147" s="212"/>
      <c r="G147" s="212"/>
      <c r="H147" s="212"/>
      <c r="I147" s="212"/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93"/>
      <c r="BA147" s="205"/>
      <c r="BB147" s="205"/>
      <c r="BC147" s="205"/>
      <c r="BD147" s="205"/>
      <c r="BE147" s="205"/>
      <c r="BF147" s="205"/>
    </row>
    <row r="148" spans="1:58" ht="13.5" hidden="1" customHeight="1" x14ac:dyDescent="0.15">
      <c r="A148" s="92" t="s">
        <v>292</v>
      </c>
      <c r="B148" s="212"/>
      <c r="C148" s="212"/>
      <c r="D148" s="212"/>
      <c r="E148" s="212"/>
      <c r="F148" s="212"/>
      <c r="G148" s="212"/>
      <c r="H148" s="212"/>
      <c r="I148" s="212"/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93"/>
      <c r="BA148" s="205"/>
      <c r="BB148" s="205"/>
      <c r="BC148" s="205"/>
      <c r="BD148" s="205"/>
      <c r="BE148" s="205"/>
      <c r="BF148" s="205"/>
    </row>
    <row r="149" spans="1:58" ht="13.5" hidden="1" customHeight="1" x14ac:dyDescent="0.15">
      <c r="A149" s="94" t="s">
        <v>147</v>
      </c>
      <c r="B149" s="212"/>
      <c r="C149" s="212"/>
      <c r="D149" s="212"/>
      <c r="E149" s="212"/>
      <c r="F149" s="212"/>
      <c r="G149" s="212"/>
      <c r="H149" s="212"/>
      <c r="I149" s="212"/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  <c r="AH149" s="212"/>
      <c r="AI149" s="212"/>
      <c r="AJ149" s="212"/>
      <c r="AK149" s="212"/>
      <c r="AL149" s="212"/>
      <c r="AM149" s="212"/>
      <c r="AN149" s="212"/>
      <c r="AO149" s="205"/>
      <c r="AP149" s="205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93"/>
      <c r="BA149" s="205"/>
      <c r="BB149" s="205"/>
      <c r="BC149" s="205"/>
      <c r="BD149" s="205"/>
      <c r="BE149" s="205"/>
      <c r="BF149" s="205"/>
    </row>
    <row r="150" spans="1:58" ht="13.5" hidden="1" customHeight="1" x14ac:dyDescent="0.15"/>
    <row r="151" spans="1:58" ht="13.5" hidden="1" customHeight="1" x14ac:dyDescent="0.15">
      <c r="A151" s="210" t="s">
        <v>185</v>
      </c>
      <c r="B151" s="209" t="s">
        <v>323</v>
      </c>
      <c r="C151" s="209"/>
      <c r="D151" s="209"/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 t="s">
        <v>7</v>
      </c>
      <c r="U151" s="209"/>
      <c r="V151" s="209"/>
      <c r="W151" s="209"/>
      <c r="X151" s="209"/>
      <c r="Y151" s="209"/>
      <c r="Z151" s="209"/>
      <c r="AA151" s="209"/>
      <c r="AB151" s="209"/>
      <c r="AC151" s="209" t="s">
        <v>310</v>
      </c>
      <c r="AD151" s="209"/>
      <c r="AE151" s="209"/>
      <c r="AF151" s="209"/>
      <c r="AG151" s="209"/>
      <c r="AH151" s="209"/>
      <c r="AI151" s="209"/>
      <c r="AJ151" s="209"/>
      <c r="AK151" s="209"/>
      <c r="AL151" s="209"/>
      <c r="AM151" s="209"/>
      <c r="AN151" s="209"/>
      <c r="AO151" s="209"/>
      <c r="AP151" s="209"/>
      <c r="AQ151" s="210" t="s">
        <v>9</v>
      </c>
      <c r="AR151" s="210"/>
      <c r="AS151" s="210"/>
      <c r="AT151" s="210" t="s">
        <v>311</v>
      </c>
      <c r="AU151" s="210"/>
      <c r="AV151" s="210"/>
      <c r="AW151" s="209" t="s">
        <v>147</v>
      </c>
      <c r="AX151" s="209"/>
      <c r="AY151" s="209"/>
      <c r="AZ151" s="209" t="s">
        <v>324</v>
      </c>
      <c r="BA151" s="210" t="s">
        <v>320</v>
      </c>
      <c r="BB151" s="210"/>
      <c r="BC151" s="210"/>
    </row>
    <row r="152" spans="1:58" ht="13.5" hidden="1" customHeight="1" x14ac:dyDescent="0.15">
      <c r="A152" s="210"/>
      <c r="B152" s="209"/>
      <c r="C152" s="209"/>
      <c r="D152" s="209"/>
      <c r="E152" s="209"/>
      <c r="F152" s="209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 t="s">
        <v>325</v>
      </c>
      <c r="AD152" s="209"/>
      <c r="AE152" s="209"/>
      <c r="AF152" s="209"/>
      <c r="AG152" s="209"/>
      <c r="AH152" s="209"/>
      <c r="AI152" s="209"/>
      <c r="AJ152" s="209" t="s">
        <v>105</v>
      </c>
      <c r="AK152" s="209"/>
      <c r="AL152" s="209"/>
      <c r="AM152" s="209"/>
      <c r="AN152" s="209"/>
      <c r="AO152" s="209"/>
      <c r="AP152" s="209"/>
      <c r="AQ152" s="209" t="s">
        <v>322</v>
      </c>
      <c r="AR152" s="209"/>
      <c r="AS152" s="209"/>
      <c r="AT152" s="210"/>
      <c r="AU152" s="211"/>
      <c r="AV152" s="210"/>
      <c r="AW152" s="209"/>
      <c r="AX152" s="211"/>
      <c r="AY152" s="209"/>
      <c r="AZ152" s="209"/>
      <c r="BA152" s="210"/>
      <c r="BB152" s="211"/>
      <c r="BC152" s="210"/>
    </row>
    <row r="153" spans="1:58" ht="13.5" hidden="1" customHeight="1" x14ac:dyDescent="0.15">
      <c r="A153" s="210"/>
      <c r="B153" s="209" t="s">
        <v>147</v>
      </c>
      <c r="C153" s="209"/>
      <c r="D153" s="209"/>
      <c r="E153" s="209"/>
      <c r="F153" s="209"/>
      <c r="G153" s="209"/>
      <c r="H153" s="209" t="s">
        <v>315</v>
      </c>
      <c r="I153" s="209"/>
      <c r="J153" s="209"/>
      <c r="K153" s="209"/>
      <c r="L153" s="209"/>
      <c r="M153" s="209"/>
      <c r="N153" s="209" t="s">
        <v>316</v>
      </c>
      <c r="O153" s="209"/>
      <c r="P153" s="209"/>
      <c r="Q153" s="209"/>
      <c r="R153" s="209"/>
      <c r="S153" s="209"/>
      <c r="T153" s="209" t="s">
        <v>147</v>
      </c>
      <c r="U153" s="209"/>
      <c r="V153" s="209"/>
      <c r="W153" s="209" t="s">
        <v>315</v>
      </c>
      <c r="X153" s="209"/>
      <c r="Y153" s="209"/>
      <c r="Z153" s="209" t="s">
        <v>316</v>
      </c>
      <c r="AA153" s="209"/>
      <c r="AB153" s="209"/>
      <c r="AC153" s="209" t="s">
        <v>147</v>
      </c>
      <c r="AD153" s="209"/>
      <c r="AE153" s="209"/>
      <c r="AF153" s="209" t="s">
        <v>315</v>
      </c>
      <c r="AG153" s="209"/>
      <c r="AH153" s="209" t="s">
        <v>316</v>
      </c>
      <c r="AI153" s="209"/>
      <c r="AJ153" s="209" t="s">
        <v>147</v>
      </c>
      <c r="AK153" s="209"/>
      <c r="AL153" s="209"/>
      <c r="AM153" s="209" t="s">
        <v>315</v>
      </c>
      <c r="AN153" s="209"/>
      <c r="AO153" s="209" t="s">
        <v>316</v>
      </c>
      <c r="AP153" s="209"/>
      <c r="AQ153" s="209"/>
      <c r="AR153" s="209"/>
      <c r="AS153" s="209"/>
      <c r="AT153" s="210"/>
      <c r="AU153" s="210"/>
      <c r="AV153" s="210"/>
      <c r="AW153" s="209"/>
      <c r="AX153" s="209"/>
      <c r="AY153" s="209"/>
      <c r="AZ153" s="209"/>
      <c r="BA153" s="210"/>
      <c r="BB153" s="211"/>
      <c r="BC153" s="210"/>
    </row>
    <row r="154" spans="1:58" ht="13.5" hidden="1" customHeight="1" x14ac:dyDescent="0.15">
      <c r="A154" s="210"/>
      <c r="B154" s="208" t="s">
        <v>317</v>
      </c>
      <c r="C154" s="208"/>
      <c r="D154" s="208"/>
      <c r="E154" s="207" t="s">
        <v>326</v>
      </c>
      <c r="F154" s="207"/>
      <c r="G154" s="207"/>
      <c r="H154" s="208" t="s">
        <v>317</v>
      </c>
      <c r="I154" s="208"/>
      <c r="J154" s="208"/>
      <c r="K154" s="207" t="s">
        <v>326</v>
      </c>
      <c r="L154" s="207"/>
      <c r="M154" s="207"/>
      <c r="N154" s="208" t="s">
        <v>317</v>
      </c>
      <c r="O154" s="208"/>
      <c r="P154" s="208"/>
      <c r="Q154" s="207" t="s">
        <v>326</v>
      </c>
      <c r="R154" s="207"/>
      <c r="S154" s="207"/>
      <c r="T154" s="208" t="s">
        <v>317</v>
      </c>
      <c r="U154" s="208"/>
      <c r="V154" s="208"/>
      <c r="W154" s="208" t="s">
        <v>317</v>
      </c>
      <c r="X154" s="208"/>
      <c r="Y154" s="208"/>
      <c r="Z154" s="208" t="s">
        <v>317</v>
      </c>
      <c r="AA154" s="208"/>
      <c r="AB154" s="208"/>
      <c r="AC154" s="208" t="s">
        <v>317</v>
      </c>
      <c r="AD154" s="208"/>
      <c r="AE154" s="208"/>
      <c r="AF154" s="208" t="s">
        <v>317</v>
      </c>
      <c r="AG154" s="208"/>
      <c r="AH154" s="208" t="s">
        <v>317</v>
      </c>
      <c r="AI154" s="208"/>
      <c r="AJ154" s="208" t="s">
        <v>317</v>
      </c>
      <c r="AK154" s="208"/>
      <c r="AL154" s="208"/>
      <c r="AM154" s="208" t="s">
        <v>317</v>
      </c>
      <c r="AN154" s="208"/>
      <c r="AO154" s="208" t="s">
        <v>317</v>
      </c>
      <c r="AP154" s="208"/>
      <c r="AQ154" s="208" t="s">
        <v>317</v>
      </c>
      <c r="AR154" s="208"/>
      <c r="AS154" s="208"/>
      <c r="AT154" s="208" t="s">
        <v>317</v>
      </c>
      <c r="AU154" s="208"/>
      <c r="AV154" s="208"/>
      <c r="AW154" s="208" t="s">
        <v>317</v>
      </c>
      <c r="AX154" s="208"/>
      <c r="AY154" s="208"/>
      <c r="AZ154" s="209"/>
      <c r="BA154" s="210"/>
      <c r="BB154" s="210"/>
      <c r="BC154" s="210"/>
    </row>
    <row r="155" spans="1:58" ht="13.5" hidden="1" customHeight="1" x14ac:dyDescent="0.15">
      <c r="A155" s="78" t="s">
        <v>282</v>
      </c>
      <c r="B155" s="205"/>
      <c r="C155" s="205"/>
      <c r="D155" s="205"/>
      <c r="E155" s="205"/>
      <c r="F155" s="205"/>
      <c r="G155" s="205"/>
      <c r="H155" s="205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S155" s="205"/>
      <c r="T155" s="205"/>
      <c r="U155" s="205"/>
      <c r="V155" s="205"/>
      <c r="W155" s="205"/>
      <c r="X155" s="205"/>
      <c r="Y155" s="205"/>
      <c r="Z155" s="205"/>
      <c r="AA155" s="205"/>
      <c r="AB155" s="205"/>
      <c r="AC155" s="205"/>
      <c r="AD155" s="205"/>
      <c r="AE155" s="205"/>
      <c r="AF155" s="205"/>
      <c r="AG155" s="205"/>
      <c r="AH155" s="205"/>
      <c r="AI155" s="205"/>
      <c r="AJ155" s="205"/>
      <c r="AK155" s="205"/>
      <c r="AL155" s="205"/>
      <c r="AM155" s="205"/>
      <c r="AN155" s="205"/>
      <c r="AO155" s="205"/>
      <c r="AP155" s="205"/>
      <c r="AQ155" s="205"/>
      <c r="AR155" s="205"/>
      <c r="AS155" s="205"/>
      <c r="AT155" s="205"/>
      <c r="AU155" s="205"/>
      <c r="AV155" s="205"/>
      <c r="AW155" s="205"/>
      <c r="AX155" s="205"/>
      <c r="AY155" s="205"/>
      <c r="AZ155" s="95"/>
      <c r="BA155" s="205"/>
      <c r="BB155" s="205"/>
      <c r="BC155" s="205"/>
    </row>
    <row r="156" spans="1:58" ht="13.5" hidden="1" customHeight="1" x14ac:dyDescent="0.15">
      <c r="A156" s="78" t="s">
        <v>283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  <c r="AC156" s="205"/>
      <c r="AD156" s="205"/>
      <c r="AE156" s="205"/>
      <c r="AF156" s="205"/>
      <c r="AG156" s="205"/>
      <c r="AH156" s="205"/>
      <c r="AI156" s="205"/>
      <c r="AJ156" s="205"/>
      <c r="AK156" s="205"/>
      <c r="AL156" s="205"/>
      <c r="AM156" s="205"/>
      <c r="AN156" s="205"/>
      <c r="AO156" s="205"/>
      <c r="AP156" s="205"/>
      <c r="AQ156" s="205"/>
      <c r="AR156" s="205"/>
      <c r="AS156" s="205"/>
      <c r="AT156" s="205"/>
      <c r="AU156" s="205"/>
      <c r="AV156" s="205"/>
      <c r="AW156" s="205"/>
      <c r="AX156" s="205"/>
      <c r="AY156" s="205"/>
      <c r="AZ156" s="95"/>
      <c r="BA156" s="205"/>
      <c r="BB156" s="205"/>
      <c r="BC156" s="205"/>
    </row>
    <row r="157" spans="1:58" ht="13.5" hidden="1" customHeight="1" x14ac:dyDescent="0.15">
      <c r="A157" s="78" t="s">
        <v>284</v>
      </c>
      <c r="B157" s="205"/>
      <c r="C157" s="205"/>
      <c r="D157" s="205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  <c r="AC157" s="205"/>
      <c r="AD157" s="205"/>
      <c r="AE157" s="205"/>
      <c r="AF157" s="205"/>
      <c r="AG157" s="205"/>
      <c r="AH157" s="205"/>
      <c r="AI157" s="205"/>
      <c r="AJ157" s="205"/>
      <c r="AK157" s="205"/>
      <c r="AL157" s="205"/>
      <c r="AM157" s="205"/>
      <c r="AN157" s="205"/>
      <c r="AO157" s="205"/>
      <c r="AP157" s="205"/>
      <c r="AQ157" s="205"/>
      <c r="AR157" s="205"/>
      <c r="AS157" s="205"/>
      <c r="AT157" s="205"/>
      <c r="AU157" s="205"/>
      <c r="AV157" s="205"/>
      <c r="AW157" s="205"/>
      <c r="AX157" s="205"/>
      <c r="AY157" s="205"/>
      <c r="AZ157" s="95"/>
      <c r="BA157" s="205"/>
      <c r="BB157" s="205"/>
      <c r="BC157" s="205"/>
    </row>
    <row r="158" spans="1:58" ht="13.5" hidden="1" customHeight="1" x14ac:dyDescent="0.15">
      <c r="A158" s="78" t="s">
        <v>285</v>
      </c>
      <c r="B158" s="205"/>
      <c r="C158" s="205"/>
      <c r="D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05"/>
      <c r="T158" s="205"/>
      <c r="U158" s="205"/>
      <c r="V158" s="205"/>
      <c r="W158" s="205"/>
      <c r="X158" s="205"/>
      <c r="Y158" s="205"/>
      <c r="Z158" s="205"/>
      <c r="AA158" s="205"/>
      <c r="AB158" s="205"/>
      <c r="AC158" s="205"/>
      <c r="AD158" s="205"/>
      <c r="AE158" s="205"/>
      <c r="AF158" s="205"/>
      <c r="AG158" s="205"/>
      <c r="AH158" s="205"/>
      <c r="AI158" s="205"/>
      <c r="AJ158" s="205"/>
      <c r="AK158" s="205"/>
      <c r="AL158" s="205"/>
      <c r="AM158" s="205"/>
      <c r="AN158" s="205"/>
      <c r="AO158" s="205"/>
      <c r="AP158" s="205"/>
      <c r="AQ158" s="205"/>
      <c r="AR158" s="205"/>
      <c r="AS158" s="205"/>
      <c r="AT158" s="205"/>
      <c r="AU158" s="205"/>
      <c r="AV158" s="205"/>
      <c r="AW158" s="205"/>
      <c r="AX158" s="205"/>
      <c r="AY158" s="205"/>
      <c r="AZ158" s="95"/>
      <c r="BA158" s="205"/>
      <c r="BB158" s="205"/>
      <c r="BC158" s="205"/>
    </row>
    <row r="159" spans="1:58" ht="13.5" hidden="1" customHeight="1" x14ac:dyDescent="0.15">
      <c r="A159" s="78" t="s">
        <v>286</v>
      </c>
      <c r="B159" s="205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S159" s="205"/>
      <c r="T159" s="205"/>
      <c r="U159" s="205"/>
      <c r="V159" s="205"/>
      <c r="W159" s="205"/>
      <c r="X159" s="205"/>
      <c r="Y159" s="205"/>
      <c r="Z159" s="205"/>
      <c r="AA159" s="205"/>
      <c r="AB159" s="205"/>
      <c r="AC159" s="205"/>
      <c r="AD159" s="205"/>
      <c r="AE159" s="205"/>
      <c r="AF159" s="205"/>
      <c r="AG159" s="205"/>
      <c r="AH159" s="205"/>
      <c r="AI159" s="205"/>
      <c r="AJ159" s="205"/>
      <c r="AK159" s="205"/>
      <c r="AL159" s="205"/>
      <c r="AM159" s="205"/>
      <c r="AN159" s="205"/>
      <c r="AO159" s="205"/>
      <c r="AP159" s="205"/>
      <c r="AQ159" s="205"/>
      <c r="AR159" s="205"/>
      <c r="AS159" s="205"/>
      <c r="AT159" s="205"/>
      <c r="AU159" s="205"/>
      <c r="AV159" s="205"/>
      <c r="AW159" s="205"/>
      <c r="AX159" s="205"/>
      <c r="AY159" s="205"/>
      <c r="AZ159" s="95"/>
      <c r="BA159" s="205"/>
      <c r="BB159" s="205"/>
      <c r="BC159" s="205"/>
    </row>
    <row r="160" spans="1:58" ht="13.5" hidden="1" customHeight="1" x14ac:dyDescent="0.15">
      <c r="A160" s="96" t="s">
        <v>147</v>
      </c>
      <c r="B160" s="206"/>
      <c r="C160" s="206"/>
      <c r="D160" s="206"/>
      <c r="E160" s="206"/>
      <c r="F160" s="206"/>
      <c r="G160" s="206"/>
      <c r="H160" s="206"/>
      <c r="I160" s="206"/>
      <c r="J160" s="206"/>
      <c r="K160" s="206"/>
      <c r="L160" s="206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06"/>
      <c r="Y160" s="206"/>
      <c r="Z160" s="206"/>
      <c r="AA160" s="206"/>
      <c r="AB160" s="206"/>
      <c r="AC160" s="206"/>
      <c r="AD160" s="206"/>
      <c r="AE160" s="206"/>
      <c r="AF160" s="206"/>
      <c r="AG160" s="206"/>
      <c r="AH160" s="206"/>
      <c r="AI160" s="206"/>
      <c r="AJ160" s="206"/>
      <c r="AK160" s="206"/>
      <c r="AL160" s="206"/>
      <c r="AM160" s="206"/>
      <c r="AN160" s="206"/>
      <c r="AO160" s="206"/>
      <c r="AP160" s="206"/>
      <c r="AQ160" s="206"/>
      <c r="AR160" s="206"/>
      <c r="AS160" s="206"/>
      <c r="AT160" s="206"/>
      <c r="AU160" s="206"/>
      <c r="AV160" s="206"/>
      <c r="AW160" s="205"/>
      <c r="AX160" s="205"/>
      <c r="AY160" s="205"/>
      <c r="AZ160" s="95"/>
      <c r="BA160" s="205"/>
      <c r="BB160" s="205"/>
      <c r="BC160" s="205"/>
    </row>
    <row r="161" spans="1:56" ht="13.5" hidden="1" customHeight="1" x14ac:dyDescent="0.15"/>
    <row r="162" spans="1:56" ht="13.5" hidden="1" customHeight="1" x14ac:dyDescent="0.15">
      <c r="A162" s="210" t="s">
        <v>185</v>
      </c>
      <c r="B162" s="209" t="s">
        <v>327</v>
      </c>
      <c r="C162" s="209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 t="s">
        <v>7</v>
      </c>
      <c r="U162" s="209"/>
      <c r="V162" s="209"/>
      <c r="W162" s="209"/>
      <c r="X162" s="209"/>
      <c r="Y162" s="209"/>
      <c r="Z162" s="209"/>
      <c r="AA162" s="209"/>
      <c r="AB162" s="209"/>
      <c r="AC162" s="209" t="s">
        <v>310</v>
      </c>
      <c r="AD162" s="209"/>
      <c r="AE162" s="209"/>
      <c r="AF162" s="209"/>
      <c r="AG162" s="209"/>
      <c r="AH162" s="209"/>
      <c r="AI162" s="209"/>
      <c r="AJ162" s="210" t="s">
        <v>9</v>
      </c>
      <c r="AK162" s="210"/>
      <c r="AL162" s="210"/>
      <c r="AM162" s="210" t="s">
        <v>311</v>
      </c>
      <c r="AN162" s="210"/>
      <c r="AO162" s="210"/>
      <c r="AP162" s="209" t="s">
        <v>147</v>
      </c>
      <c r="AQ162" s="209"/>
      <c r="AR162" s="209"/>
      <c r="AS162" s="209" t="s">
        <v>324</v>
      </c>
      <c r="AT162" s="209"/>
      <c r="AU162" s="209"/>
      <c r="AV162" s="209"/>
      <c r="AW162" s="210" t="s">
        <v>320</v>
      </c>
      <c r="AX162" s="210"/>
      <c r="AY162" s="210"/>
      <c r="AZ162" s="93"/>
      <c r="BA162" s="95"/>
      <c r="BB162" s="97"/>
      <c r="BC162" s="95"/>
      <c r="BD162" s="97"/>
    </row>
    <row r="163" spans="1:56" ht="13.5" hidden="1" customHeight="1" x14ac:dyDescent="0.15">
      <c r="A163" s="210"/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 t="s">
        <v>105</v>
      </c>
      <c r="AD163" s="209"/>
      <c r="AE163" s="209"/>
      <c r="AF163" s="209"/>
      <c r="AG163" s="209"/>
      <c r="AH163" s="209"/>
      <c r="AI163" s="209"/>
      <c r="AJ163" s="209" t="s">
        <v>322</v>
      </c>
      <c r="AK163" s="209"/>
      <c r="AL163" s="209"/>
      <c r="AM163" s="210"/>
      <c r="AN163" s="211"/>
      <c r="AO163" s="210"/>
      <c r="AP163" s="209"/>
      <c r="AQ163" s="211"/>
      <c r="AR163" s="209"/>
      <c r="AS163" s="209"/>
      <c r="AT163" s="211"/>
      <c r="AU163" s="211"/>
      <c r="AV163" s="209"/>
      <c r="AW163" s="210"/>
      <c r="AX163" s="211"/>
      <c r="AY163" s="210"/>
      <c r="AZ163" s="95"/>
      <c r="BA163" s="97"/>
      <c r="BB163" s="97"/>
      <c r="BC163" s="95"/>
      <c r="BD163" s="97"/>
    </row>
    <row r="164" spans="1:56" ht="13.5" hidden="1" customHeight="1" x14ac:dyDescent="0.15">
      <c r="A164" s="210"/>
      <c r="B164" s="209" t="s">
        <v>147</v>
      </c>
      <c r="C164" s="209"/>
      <c r="D164" s="209"/>
      <c r="E164" s="209"/>
      <c r="F164" s="209"/>
      <c r="G164" s="209"/>
      <c r="H164" s="209" t="s">
        <v>315</v>
      </c>
      <c r="I164" s="209"/>
      <c r="J164" s="209"/>
      <c r="K164" s="209"/>
      <c r="L164" s="209"/>
      <c r="M164" s="209"/>
      <c r="N164" s="209" t="s">
        <v>316</v>
      </c>
      <c r="O164" s="209"/>
      <c r="P164" s="209"/>
      <c r="Q164" s="209"/>
      <c r="R164" s="209"/>
      <c r="S164" s="209"/>
      <c r="T164" s="209" t="s">
        <v>147</v>
      </c>
      <c r="U164" s="209"/>
      <c r="V164" s="209"/>
      <c r="W164" s="209" t="s">
        <v>315</v>
      </c>
      <c r="X164" s="209"/>
      <c r="Y164" s="209"/>
      <c r="Z164" s="209" t="s">
        <v>316</v>
      </c>
      <c r="AA164" s="209"/>
      <c r="AB164" s="209"/>
      <c r="AC164" s="209" t="s">
        <v>147</v>
      </c>
      <c r="AD164" s="209"/>
      <c r="AE164" s="209"/>
      <c r="AF164" s="209" t="s">
        <v>315</v>
      </c>
      <c r="AG164" s="209"/>
      <c r="AH164" s="209" t="s">
        <v>316</v>
      </c>
      <c r="AI164" s="209"/>
      <c r="AJ164" s="209"/>
      <c r="AK164" s="209"/>
      <c r="AL164" s="209"/>
      <c r="AM164" s="210"/>
      <c r="AN164" s="210"/>
      <c r="AO164" s="210"/>
      <c r="AP164" s="209"/>
      <c r="AQ164" s="209"/>
      <c r="AR164" s="209"/>
      <c r="AS164" s="209"/>
      <c r="AT164" s="211"/>
      <c r="AU164" s="211"/>
      <c r="AV164" s="209"/>
      <c r="AW164" s="210"/>
      <c r="AX164" s="211"/>
      <c r="AY164" s="210"/>
      <c r="AZ164" s="95"/>
      <c r="BA164" s="97"/>
      <c r="BB164" s="97"/>
      <c r="BC164" s="95"/>
      <c r="BD164" s="97"/>
    </row>
    <row r="165" spans="1:56" ht="13.5" hidden="1" customHeight="1" x14ac:dyDescent="0.15">
      <c r="A165" s="210"/>
      <c r="B165" s="208" t="s">
        <v>317</v>
      </c>
      <c r="C165" s="208"/>
      <c r="D165" s="208"/>
      <c r="E165" s="207" t="s">
        <v>326</v>
      </c>
      <c r="F165" s="207"/>
      <c r="G165" s="207"/>
      <c r="H165" s="208" t="s">
        <v>317</v>
      </c>
      <c r="I165" s="208"/>
      <c r="J165" s="208"/>
      <c r="K165" s="207" t="s">
        <v>326</v>
      </c>
      <c r="L165" s="207"/>
      <c r="M165" s="207"/>
      <c r="N165" s="208" t="s">
        <v>317</v>
      </c>
      <c r="O165" s="208"/>
      <c r="P165" s="208"/>
      <c r="Q165" s="207" t="s">
        <v>326</v>
      </c>
      <c r="R165" s="207"/>
      <c r="S165" s="207"/>
      <c r="T165" s="208" t="s">
        <v>317</v>
      </c>
      <c r="U165" s="208"/>
      <c r="V165" s="208"/>
      <c r="W165" s="208" t="s">
        <v>317</v>
      </c>
      <c r="X165" s="208"/>
      <c r="Y165" s="208"/>
      <c r="Z165" s="208" t="s">
        <v>317</v>
      </c>
      <c r="AA165" s="208"/>
      <c r="AB165" s="208"/>
      <c r="AC165" s="208" t="s">
        <v>317</v>
      </c>
      <c r="AD165" s="208"/>
      <c r="AE165" s="208"/>
      <c r="AF165" s="208" t="s">
        <v>317</v>
      </c>
      <c r="AG165" s="208"/>
      <c r="AH165" s="208" t="s">
        <v>317</v>
      </c>
      <c r="AI165" s="208"/>
      <c r="AJ165" s="208" t="s">
        <v>317</v>
      </c>
      <c r="AK165" s="208"/>
      <c r="AL165" s="208"/>
      <c r="AM165" s="208" t="s">
        <v>317</v>
      </c>
      <c r="AN165" s="208"/>
      <c r="AO165" s="208"/>
      <c r="AP165" s="208" t="s">
        <v>317</v>
      </c>
      <c r="AQ165" s="208"/>
      <c r="AR165" s="208"/>
      <c r="AS165" s="209"/>
      <c r="AT165" s="209"/>
      <c r="AU165" s="209"/>
      <c r="AV165" s="209"/>
      <c r="AW165" s="210"/>
      <c r="AX165" s="210"/>
      <c r="AY165" s="210"/>
      <c r="AZ165" s="95"/>
      <c r="BA165" s="97"/>
      <c r="BB165" s="97"/>
      <c r="BC165" s="95"/>
      <c r="BD165" s="97"/>
    </row>
    <row r="166" spans="1:56" ht="13.5" hidden="1" customHeight="1" x14ac:dyDescent="0.15">
      <c r="A166" s="78" t="s">
        <v>282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  <c r="AB166" s="205"/>
      <c r="AC166" s="205"/>
      <c r="AD166" s="205"/>
      <c r="AE166" s="205"/>
      <c r="AF166" s="205"/>
      <c r="AG166" s="205"/>
      <c r="AH166" s="205"/>
      <c r="AI166" s="205"/>
      <c r="AJ166" s="205"/>
      <c r="AK166" s="205"/>
      <c r="AL166" s="205"/>
      <c r="AM166" s="205"/>
      <c r="AN166" s="205"/>
      <c r="AO166" s="205"/>
      <c r="AP166" s="205"/>
      <c r="AQ166" s="205"/>
      <c r="AR166" s="205"/>
      <c r="AS166" s="205"/>
      <c r="AT166" s="205"/>
      <c r="AU166" s="205"/>
      <c r="AV166" s="205"/>
      <c r="AW166" s="205"/>
      <c r="AX166" s="205"/>
      <c r="AY166" s="205"/>
      <c r="AZ166" s="95"/>
      <c r="BA166" s="95"/>
      <c r="BB166" s="97"/>
      <c r="BC166" s="95"/>
      <c r="BD166" s="97"/>
    </row>
    <row r="167" spans="1:56" ht="13.5" hidden="1" customHeight="1" x14ac:dyDescent="0.15">
      <c r="A167" s="78" t="s">
        <v>283</v>
      </c>
      <c r="B167" s="205"/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205"/>
      <c r="AA167" s="205"/>
      <c r="AB167" s="205"/>
      <c r="AC167" s="205"/>
      <c r="AD167" s="205"/>
      <c r="AE167" s="205"/>
      <c r="AF167" s="205"/>
      <c r="AG167" s="205"/>
      <c r="AH167" s="205"/>
      <c r="AI167" s="205"/>
      <c r="AJ167" s="205"/>
      <c r="AK167" s="205"/>
      <c r="AL167" s="205"/>
      <c r="AM167" s="205"/>
      <c r="AN167" s="205"/>
      <c r="AO167" s="205"/>
      <c r="AP167" s="205"/>
      <c r="AQ167" s="205"/>
      <c r="AR167" s="205"/>
      <c r="AS167" s="205"/>
      <c r="AT167" s="205"/>
      <c r="AU167" s="205"/>
      <c r="AV167" s="205"/>
      <c r="AW167" s="205"/>
      <c r="AX167" s="205"/>
      <c r="AY167" s="205"/>
      <c r="AZ167" s="95"/>
      <c r="BA167" s="95"/>
      <c r="BB167" s="97"/>
      <c r="BC167" s="95"/>
      <c r="BD167" s="97"/>
    </row>
    <row r="168" spans="1:56" ht="13.5" hidden="1" customHeight="1" x14ac:dyDescent="0.15">
      <c r="A168" s="78" t="s">
        <v>284</v>
      </c>
      <c r="B168" s="205"/>
      <c r="C168" s="205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205"/>
      <c r="AA168" s="205"/>
      <c r="AB168" s="205"/>
      <c r="AC168" s="205"/>
      <c r="AD168" s="205"/>
      <c r="AE168" s="205"/>
      <c r="AF168" s="205"/>
      <c r="AG168" s="205"/>
      <c r="AH168" s="205"/>
      <c r="AI168" s="205"/>
      <c r="AJ168" s="205"/>
      <c r="AK168" s="205"/>
      <c r="AL168" s="205"/>
      <c r="AM168" s="205"/>
      <c r="AN168" s="205"/>
      <c r="AO168" s="205"/>
      <c r="AP168" s="205"/>
      <c r="AQ168" s="205"/>
      <c r="AR168" s="205"/>
      <c r="AS168" s="205"/>
      <c r="AT168" s="205"/>
      <c r="AU168" s="205"/>
      <c r="AV168" s="205"/>
      <c r="AW168" s="205"/>
      <c r="AX168" s="205"/>
      <c r="AY168" s="205"/>
      <c r="AZ168" s="95"/>
      <c r="BA168" s="95"/>
      <c r="BB168" s="97"/>
      <c r="BC168" s="95"/>
      <c r="BD168" s="97"/>
    </row>
    <row r="169" spans="1:56" ht="13.5" hidden="1" customHeight="1" x14ac:dyDescent="0.15">
      <c r="A169" s="78" t="s">
        <v>285</v>
      </c>
      <c r="B169" s="205"/>
      <c r="C169" s="205"/>
      <c r="D169" s="205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5"/>
      <c r="Y169" s="205"/>
      <c r="Z169" s="205"/>
      <c r="AA169" s="205"/>
      <c r="AB169" s="205"/>
      <c r="AC169" s="205"/>
      <c r="AD169" s="205"/>
      <c r="AE169" s="205"/>
      <c r="AF169" s="205"/>
      <c r="AG169" s="205"/>
      <c r="AH169" s="205"/>
      <c r="AI169" s="205"/>
      <c r="AJ169" s="205"/>
      <c r="AK169" s="205"/>
      <c r="AL169" s="205"/>
      <c r="AM169" s="205"/>
      <c r="AN169" s="205"/>
      <c r="AO169" s="205"/>
      <c r="AP169" s="205"/>
      <c r="AQ169" s="205"/>
      <c r="AR169" s="205"/>
      <c r="AS169" s="205"/>
      <c r="AT169" s="205"/>
      <c r="AU169" s="205"/>
      <c r="AV169" s="205"/>
      <c r="AW169" s="205"/>
      <c r="AX169" s="205"/>
      <c r="AY169" s="205"/>
      <c r="AZ169" s="95"/>
      <c r="BA169" s="95"/>
      <c r="BB169" s="97"/>
      <c r="BC169" s="95"/>
      <c r="BD169" s="97"/>
    </row>
    <row r="170" spans="1:56" ht="13.5" hidden="1" customHeight="1" x14ac:dyDescent="0.15">
      <c r="A170" s="78" t="s">
        <v>286</v>
      </c>
      <c r="B170" s="205"/>
      <c r="C170" s="205"/>
      <c r="D170" s="205"/>
      <c r="E170" s="205"/>
      <c r="F170" s="205"/>
      <c r="G170" s="205"/>
      <c r="H170" s="205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  <c r="Z170" s="205"/>
      <c r="AA170" s="205"/>
      <c r="AB170" s="205"/>
      <c r="AC170" s="205"/>
      <c r="AD170" s="205"/>
      <c r="AE170" s="205"/>
      <c r="AF170" s="205"/>
      <c r="AG170" s="205"/>
      <c r="AH170" s="205"/>
      <c r="AI170" s="205"/>
      <c r="AJ170" s="205"/>
      <c r="AK170" s="205"/>
      <c r="AL170" s="205"/>
      <c r="AM170" s="205"/>
      <c r="AN170" s="205"/>
      <c r="AO170" s="205"/>
      <c r="AP170" s="205"/>
      <c r="AQ170" s="205"/>
      <c r="AR170" s="205"/>
      <c r="AS170" s="205"/>
      <c r="AT170" s="205"/>
      <c r="AU170" s="205"/>
      <c r="AV170" s="205"/>
      <c r="AW170" s="205"/>
      <c r="AX170" s="205"/>
      <c r="AY170" s="205"/>
      <c r="AZ170" s="95"/>
      <c r="BA170" s="95"/>
      <c r="BB170" s="97"/>
      <c r="BC170" s="95"/>
      <c r="BD170" s="97"/>
    </row>
    <row r="171" spans="1:56" ht="13.5" hidden="1" customHeight="1" x14ac:dyDescent="0.15">
      <c r="A171" s="96" t="s">
        <v>147</v>
      </c>
      <c r="B171" s="206"/>
      <c r="C171" s="206"/>
      <c r="D171" s="206"/>
      <c r="E171" s="206"/>
      <c r="F171" s="206"/>
      <c r="G171" s="206"/>
      <c r="H171" s="206"/>
      <c r="I171" s="206"/>
      <c r="J171" s="206"/>
      <c r="K171" s="206"/>
      <c r="L171" s="206"/>
      <c r="M171" s="206"/>
      <c r="N171" s="206"/>
      <c r="O171" s="206"/>
      <c r="P171" s="206"/>
      <c r="Q171" s="206"/>
      <c r="R171" s="206"/>
      <c r="S171" s="206"/>
      <c r="T171" s="206"/>
      <c r="U171" s="206"/>
      <c r="V171" s="206"/>
      <c r="W171" s="206"/>
      <c r="X171" s="206"/>
      <c r="Y171" s="206"/>
      <c r="Z171" s="206"/>
      <c r="AA171" s="206"/>
      <c r="AB171" s="206"/>
      <c r="AC171" s="206"/>
      <c r="AD171" s="206"/>
      <c r="AE171" s="206"/>
      <c r="AF171" s="206"/>
      <c r="AG171" s="206"/>
      <c r="AH171" s="206"/>
      <c r="AI171" s="206"/>
      <c r="AJ171" s="206"/>
      <c r="AK171" s="206"/>
      <c r="AL171" s="206"/>
      <c r="AM171" s="206"/>
      <c r="AN171" s="206"/>
      <c r="AO171" s="206"/>
      <c r="AP171" s="205"/>
      <c r="AQ171" s="205"/>
      <c r="AR171" s="205"/>
      <c r="AS171" s="205"/>
      <c r="AT171" s="205"/>
      <c r="AU171" s="205"/>
      <c r="AV171" s="205"/>
      <c r="AW171" s="205"/>
      <c r="AX171" s="205"/>
      <c r="AY171" s="205"/>
      <c r="AZ171" s="95"/>
      <c r="BA171" s="95"/>
      <c r="BB171" s="97"/>
      <c r="BC171" s="95"/>
      <c r="BD171" s="97"/>
    </row>
    <row r="172" spans="1:56" ht="13.5" hidden="1" customHeight="1" x14ac:dyDescent="0.15"/>
  </sheetData>
  <mergeCells count="1905">
    <mergeCell ref="J3:J4"/>
    <mergeCell ref="K3:M3"/>
    <mergeCell ref="AS3:AS4"/>
    <mergeCell ref="AT3:AV3"/>
    <mergeCell ref="AW3:AW4"/>
    <mergeCell ref="AX3:BA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F7:AF8"/>
    <mergeCell ref="AG7:AG8"/>
    <mergeCell ref="AH7:AH8"/>
    <mergeCell ref="AI7:AI8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X7:X8"/>
    <mergeCell ref="Y7:Y8"/>
    <mergeCell ref="AV7:AV8"/>
    <mergeCell ref="AW7:AW8"/>
    <mergeCell ref="AX7:AX8"/>
    <mergeCell ref="AY7:AY8"/>
    <mergeCell ref="AZ7:AZ8"/>
    <mergeCell ref="B9:AZ9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F7:F8"/>
    <mergeCell ref="G7:G8"/>
    <mergeCell ref="H7:H8"/>
    <mergeCell ref="I7:I8"/>
    <mergeCell ref="J7:J8"/>
    <mergeCell ref="K7:K8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F13:F14"/>
    <mergeCell ref="G13:G14"/>
    <mergeCell ref="H13:H14"/>
    <mergeCell ref="I13:I14"/>
    <mergeCell ref="J13:J14"/>
    <mergeCell ref="K13:K14"/>
    <mergeCell ref="AW10:AW11"/>
    <mergeCell ref="AX10:AX11"/>
    <mergeCell ref="AY10:AY11"/>
    <mergeCell ref="AZ10:AZ11"/>
    <mergeCell ref="B12:AZ12"/>
    <mergeCell ref="A13:A14"/>
    <mergeCell ref="B13:B14"/>
    <mergeCell ref="C13:C14"/>
    <mergeCell ref="D13:D14"/>
    <mergeCell ref="E13:E14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V13:AV14"/>
    <mergeCell ref="AW13:AW14"/>
    <mergeCell ref="AX13:AX14"/>
    <mergeCell ref="AY13:AY14"/>
    <mergeCell ref="AZ13:AZ14"/>
    <mergeCell ref="B15:AZ15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F19:F20"/>
    <mergeCell ref="G19:G20"/>
    <mergeCell ref="H19:H20"/>
    <mergeCell ref="I19:I20"/>
    <mergeCell ref="J19:J20"/>
    <mergeCell ref="K19:K20"/>
    <mergeCell ref="AW16:AW17"/>
    <mergeCell ref="AX16:AX17"/>
    <mergeCell ref="AY16:AY17"/>
    <mergeCell ref="AZ16:AZ17"/>
    <mergeCell ref="B18:AZ18"/>
    <mergeCell ref="A19:A20"/>
    <mergeCell ref="B19:B20"/>
    <mergeCell ref="C19:C20"/>
    <mergeCell ref="D19:D20"/>
    <mergeCell ref="E19:E20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22:F23"/>
    <mergeCell ref="G22:G23"/>
    <mergeCell ref="H22:H23"/>
    <mergeCell ref="I22:I23"/>
    <mergeCell ref="J22:J23"/>
    <mergeCell ref="K22:K23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22:AH23"/>
    <mergeCell ref="AI22:AI23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5:F26"/>
    <mergeCell ref="G25:G26"/>
    <mergeCell ref="H25:H26"/>
    <mergeCell ref="I25:I26"/>
    <mergeCell ref="J25:J26"/>
    <mergeCell ref="K25:K26"/>
    <mergeCell ref="AV22:AV23"/>
    <mergeCell ref="AW22:AW23"/>
    <mergeCell ref="AX22:AX23"/>
    <mergeCell ref="AY22:AY23"/>
    <mergeCell ref="AZ22:AZ23"/>
    <mergeCell ref="A25:A26"/>
    <mergeCell ref="B25:B26"/>
    <mergeCell ref="C25:C26"/>
    <mergeCell ref="D25:D26"/>
    <mergeCell ref="E25:E26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5:AH26"/>
    <mergeCell ref="AI25:AI26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V25:V26"/>
    <mergeCell ref="W25:W26"/>
    <mergeCell ref="L25:L26"/>
    <mergeCell ref="M25:M26"/>
    <mergeCell ref="N25:N26"/>
    <mergeCell ref="O25:O26"/>
    <mergeCell ref="P25:P26"/>
    <mergeCell ref="Q25:Q26"/>
    <mergeCell ref="F28:F29"/>
    <mergeCell ref="G28:G29"/>
    <mergeCell ref="H28:H29"/>
    <mergeCell ref="I28:I29"/>
    <mergeCell ref="J28:J29"/>
    <mergeCell ref="K28:K29"/>
    <mergeCell ref="AV25:AV26"/>
    <mergeCell ref="AW25:AW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AP25:AP26"/>
    <mergeCell ref="AQ25:AQ26"/>
    <mergeCell ref="AR25:AR26"/>
    <mergeCell ref="AS25:AS26"/>
    <mergeCell ref="AT25:AT26"/>
    <mergeCell ref="AU25:AU26"/>
    <mergeCell ref="AJ25:AJ26"/>
    <mergeCell ref="AK25:AK26"/>
    <mergeCell ref="AL25:AL26"/>
    <mergeCell ref="AM25:AM26"/>
    <mergeCell ref="AN25:AN26"/>
    <mergeCell ref="AO25:AO26"/>
    <mergeCell ref="AD25:AD26"/>
    <mergeCell ref="AE25:AE26"/>
    <mergeCell ref="AF25:AF26"/>
    <mergeCell ref="AG25:AG26"/>
    <mergeCell ref="AH28:AH29"/>
    <mergeCell ref="AI28:AI29"/>
    <mergeCell ref="X28:X29"/>
    <mergeCell ref="Y28:Y29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F31:F32"/>
    <mergeCell ref="G31:G32"/>
    <mergeCell ref="H31:H32"/>
    <mergeCell ref="I31:I32"/>
    <mergeCell ref="J31:J32"/>
    <mergeCell ref="K31:K32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AD28:AD29"/>
    <mergeCell ref="AE28:AE29"/>
    <mergeCell ref="AF28:AF29"/>
    <mergeCell ref="AG28:AG29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4:F35"/>
    <mergeCell ref="G34:G35"/>
    <mergeCell ref="H34:H35"/>
    <mergeCell ref="I34:I35"/>
    <mergeCell ref="J34:J35"/>
    <mergeCell ref="K34:K35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7:F38"/>
    <mergeCell ref="G37:G38"/>
    <mergeCell ref="H37:H38"/>
    <mergeCell ref="I37:I38"/>
    <mergeCell ref="J37:J38"/>
    <mergeCell ref="K37:K38"/>
    <mergeCell ref="AV34:AV35"/>
    <mergeCell ref="AW34:AW35"/>
    <mergeCell ref="AX34:AX35"/>
    <mergeCell ref="AY34:AY35"/>
    <mergeCell ref="AZ34:AZ35"/>
    <mergeCell ref="A37:A38"/>
    <mergeCell ref="B37:B38"/>
    <mergeCell ref="C37:C38"/>
    <mergeCell ref="D37:D38"/>
    <mergeCell ref="E37:E38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V37:AV38"/>
    <mergeCell ref="AW37:AW38"/>
    <mergeCell ref="AX37:AX38"/>
    <mergeCell ref="AY37:AY38"/>
    <mergeCell ref="AZ37:AZ38"/>
    <mergeCell ref="B39:AZ39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G40:AG45"/>
    <mergeCell ref="AH40:AH45"/>
    <mergeCell ref="AI40:AI45"/>
    <mergeCell ref="AJ40:AJ45"/>
    <mergeCell ref="Y40:Y45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G47:G52"/>
    <mergeCell ref="H47:H52"/>
    <mergeCell ref="I47:I52"/>
    <mergeCell ref="J47:J52"/>
    <mergeCell ref="K47:K52"/>
    <mergeCell ref="L47:L52"/>
    <mergeCell ref="A47:A52"/>
    <mergeCell ref="B47:B52"/>
    <mergeCell ref="C47:C52"/>
    <mergeCell ref="D47:D52"/>
    <mergeCell ref="E47:E52"/>
    <mergeCell ref="F47:F52"/>
    <mergeCell ref="AW40:AW45"/>
    <mergeCell ref="AX40:AX45"/>
    <mergeCell ref="AY40:AY45"/>
    <mergeCell ref="AZ40:AZ45"/>
    <mergeCell ref="BA40:BA45"/>
    <mergeCell ref="B46:AZ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7:AG52"/>
    <mergeCell ref="AH47:AH52"/>
    <mergeCell ref="AI47:AI52"/>
    <mergeCell ref="AJ47:AJ52"/>
    <mergeCell ref="Y47:Y52"/>
    <mergeCell ref="Z47:Z52"/>
    <mergeCell ref="AA47:AA52"/>
    <mergeCell ref="AB47:AB52"/>
    <mergeCell ref="AC47:AC52"/>
    <mergeCell ref="AD47:AD52"/>
    <mergeCell ref="S47:S52"/>
    <mergeCell ref="T47:T52"/>
    <mergeCell ref="U47:U52"/>
    <mergeCell ref="V47:V52"/>
    <mergeCell ref="W47:W52"/>
    <mergeCell ref="X47:X52"/>
    <mergeCell ref="M47:M52"/>
    <mergeCell ref="N47:N52"/>
    <mergeCell ref="O47:O52"/>
    <mergeCell ref="P47:P52"/>
    <mergeCell ref="Q47:Q52"/>
    <mergeCell ref="R47:R52"/>
    <mergeCell ref="G54:G59"/>
    <mergeCell ref="H54:H59"/>
    <mergeCell ref="I54:I59"/>
    <mergeCell ref="J54:J59"/>
    <mergeCell ref="K54:K59"/>
    <mergeCell ref="L54:L59"/>
    <mergeCell ref="A54:A59"/>
    <mergeCell ref="B54:B59"/>
    <mergeCell ref="C54:C59"/>
    <mergeCell ref="D54:D59"/>
    <mergeCell ref="E54:E59"/>
    <mergeCell ref="F54:F59"/>
    <mergeCell ref="AW47:AW52"/>
    <mergeCell ref="AX47:AX52"/>
    <mergeCell ref="AY47:AY52"/>
    <mergeCell ref="AZ47:AZ52"/>
    <mergeCell ref="BA47:BA52"/>
    <mergeCell ref="B53:AZ53"/>
    <mergeCell ref="AQ47:AQ52"/>
    <mergeCell ref="AR47:AR52"/>
    <mergeCell ref="AS47:AS52"/>
    <mergeCell ref="AT47:AT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E47:AE52"/>
    <mergeCell ref="AF47:AF52"/>
    <mergeCell ref="AG54:AG59"/>
    <mergeCell ref="AH54:AH59"/>
    <mergeCell ref="AI54:AI59"/>
    <mergeCell ref="AJ54:AJ59"/>
    <mergeCell ref="Y54:Y59"/>
    <mergeCell ref="Z54:Z59"/>
    <mergeCell ref="AA54:AA59"/>
    <mergeCell ref="AB54:AB59"/>
    <mergeCell ref="AC54:AC59"/>
    <mergeCell ref="AD54:AD59"/>
    <mergeCell ref="S54:S59"/>
    <mergeCell ref="T54:T59"/>
    <mergeCell ref="U54:U59"/>
    <mergeCell ref="V54:V59"/>
    <mergeCell ref="W54:W59"/>
    <mergeCell ref="X54:X59"/>
    <mergeCell ref="M54:M59"/>
    <mergeCell ref="N54:N59"/>
    <mergeCell ref="O54:O59"/>
    <mergeCell ref="P54:P59"/>
    <mergeCell ref="Q54:Q59"/>
    <mergeCell ref="R54:R59"/>
    <mergeCell ref="G61:G66"/>
    <mergeCell ref="H61:H66"/>
    <mergeCell ref="I61:I66"/>
    <mergeCell ref="J61:J66"/>
    <mergeCell ref="K61:K66"/>
    <mergeCell ref="L61:L66"/>
    <mergeCell ref="A61:A66"/>
    <mergeCell ref="B61:B66"/>
    <mergeCell ref="C61:C66"/>
    <mergeCell ref="D61:D66"/>
    <mergeCell ref="E61:E66"/>
    <mergeCell ref="F61:F66"/>
    <mergeCell ref="AW54:AW59"/>
    <mergeCell ref="AX54:AX59"/>
    <mergeCell ref="AY54:AY59"/>
    <mergeCell ref="AZ54:AZ59"/>
    <mergeCell ref="BA54:BA59"/>
    <mergeCell ref="B60:AZ60"/>
    <mergeCell ref="AQ54:AQ59"/>
    <mergeCell ref="AR54:AR59"/>
    <mergeCell ref="AS54:AS59"/>
    <mergeCell ref="AT54:AT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E54:AE59"/>
    <mergeCell ref="AF54:AF59"/>
    <mergeCell ref="AG61:AG66"/>
    <mergeCell ref="AH61:AH66"/>
    <mergeCell ref="AI61:AI66"/>
    <mergeCell ref="AJ61:AJ66"/>
    <mergeCell ref="Y61:Y66"/>
    <mergeCell ref="Z61:Z66"/>
    <mergeCell ref="AA61:AA66"/>
    <mergeCell ref="AB61:AB66"/>
    <mergeCell ref="AC61:AC66"/>
    <mergeCell ref="AD61:AD66"/>
    <mergeCell ref="S61:S66"/>
    <mergeCell ref="T61:T66"/>
    <mergeCell ref="U61:U66"/>
    <mergeCell ref="V61:V66"/>
    <mergeCell ref="W61:W66"/>
    <mergeCell ref="X61:X66"/>
    <mergeCell ref="M61:M66"/>
    <mergeCell ref="N61:N66"/>
    <mergeCell ref="O61:O66"/>
    <mergeCell ref="P61:P66"/>
    <mergeCell ref="Q61:Q66"/>
    <mergeCell ref="R61:R66"/>
    <mergeCell ref="G68:G73"/>
    <mergeCell ref="H68:H73"/>
    <mergeCell ref="I68:I73"/>
    <mergeCell ref="J68:J73"/>
    <mergeCell ref="K68:K73"/>
    <mergeCell ref="L68:L73"/>
    <mergeCell ref="A68:A73"/>
    <mergeCell ref="B68:B73"/>
    <mergeCell ref="C68:C73"/>
    <mergeCell ref="D68:D73"/>
    <mergeCell ref="E68:E73"/>
    <mergeCell ref="F68:F73"/>
    <mergeCell ref="AW61:AW66"/>
    <mergeCell ref="AX61:AX66"/>
    <mergeCell ref="AY61:AY66"/>
    <mergeCell ref="AZ61:AZ66"/>
    <mergeCell ref="BA61:BA66"/>
    <mergeCell ref="B67:AZ67"/>
    <mergeCell ref="AQ61:AQ66"/>
    <mergeCell ref="AR61:AR66"/>
    <mergeCell ref="AS61:AS66"/>
    <mergeCell ref="AT61:AT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E61:AE66"/>
    <mergeCell ref="AF61:AF66"/>
    <mergeCell ref="AI68:AI73"/>
    <mergeCell ref="AJ68:AJ73"/>
    <mergeCell ref="Y68:Y73"/>
    <mergeCell ref="Z68:Z73"/>
    <mergeCell ref="AA68:AA73"/>
    <mergeCell ref="AB68:AB73"/>
    <mergeCell ref="AC68:AC73"/>
    <mergeCell ref="AD68:AD73"/>
    <mergeCell ref="S68:S73"/>
    <mergeCell ref="T68:T73"/>
    <mergeCell ref="U68:U73"/>
    <mergeCell ref="V68:V73"/>
    <mergeCell ref="W68:W73"/>
    <mergeCell ref="X68:X73"/>
    <mergeCell ref="M68:M73"/>
    <mergeCell ref="N68:N73"/>
    <mergeCell ref="O68:O73"/>
    <mergeCell ref="P68:P73"/>
    <mergeCell ref="Q68:Q73"/>
    <mergeCell ref="R68:R73"/>
    <mergeCell ref="F75:F80"/>
    <mergeCell ref="G75:G80"/>
    <mergeCell ref="H75:H80"/>
    <mergeCell ref="I75:I80"/>
    <mergeCell ref="J75:J80"/>
    <mergeCell ref="K75:K80"/>
    <mergeCell ref="AW68:AW73"/>
    <mergeCell ref="AX68:AX73"/>
    <mergeCell ref="AY68:AY73"/>
    <mergeCell ref="AZ68:AZ73"/>
    <mergeCell ref="B74:AZ74"/>
    <mergeCell ref="A75:A80"/>
    <mergeCell ref="B75:B80"/>
    <mergeCell ref="C75:C80"/>
    <mergeCell ref="D75:D80"/>
    <mergeCell ref="E75:E80"/>
    <mergeCell ref="AQ68:AQ73"/>
    <mergeCell ref="AR68:AR73"/>
    <mergeCell ref="AS68:AS73"/>
    <mergeCell ref="AT68:AT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E68:AE73"/>
    <mergeCell ref="AF68:AF73"/>
    <mergeCell ref="AG68:AG73"/>
    <mergeCell ref="AH68:AH73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G82:G87"/>
    <mergeCell ref="H82:H87"/>
    <mergeCell ref="I82:I87"/>
    <mergeCell ref="J82:J87"/>
    <mergeCell ref="K82:K87"/>
    <mergeCell ref="L82:L87"/>
    <mergeCell ref="A82:A87"/>
    <mergeCell ref="B82:B87"/>
    <mergeCell ref="C82:C87"/>
    <mergeCell ref="D82:D87"/>
    <mergeCell ref="E82:E87"/>
    <mergeCell ref="F82:F87"/>
    <mergeCell ref="AV75:AV80"/>
    <mergeCell ref="AW75:AW80"/>
    <mergeCell ref="AX75:AX80"/>
    <mergeCell ref="AY75:AY80"/>
    <mergeCell ref="AZ75:AZ80"/>
    <mergeCell ref="B81:AZ81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I82:AI87"/>
    <mergeCell ref="AJ82:AJ87"/>
    <mergeCell ref="Y82:Y87"/>
    <mergeCell ref="Z82:Z87"/>
    <mergeCell ref="AA82:AA87"/>
    <mergeCell ref="AB82:AB87"/>
    <mergeCell ref="AC82:AC87"/>
    <mergeCell ref="AD82:AD87"/>
    <mergeCell ref="S82:S87"/>
    <mergeCell ref="T82:T87"/>
    <mergeCell ref="U82:U87"/>
    <mergeCell ref="V82:V87"/>
    <mergeCell ref="W82:W87"/>
    <mergeCell ref="X82:X87"/>
    <mergeCell ref="M82:M87"/>
    <mergeCell ref="N82:N87"/>
    <mergeCell ref="O82:O87"/>
    <mergeCell ref="P82:P87"/>
    <mergeCell ref="Q82:Q87"/>
    <mergeCell ref="R82:R87"/>
    <mergeCell ref="F89:F94"/>
    <mergeCell ref="G89:G94"/>
    <mergeCell ref="H89:H94"/>
    <mergeCell ref="I89:I94"/>
    <mergeCell ref="J89:J94"/>
    <mergeCell ref="K89:K94"/>
    <mergeCell ref="AW82:AW87"/>
    <mergeCell ref="AX82:AX87"/>
    <mergeCell ref="AY82:AY87"/>
    <mergeCell ref="AZ82:AZ87"/>
    <mergeCell ref="B88:AZ88"/>
    <mergeCell ref="A89:A94"/>
    <mergeCell ref="B89:B94"/>
    <mergeCell ref="C89:C94"/>
    <mergeCell ref="D89:D94"/>
    <mergeCell ref="E89:E94"/>
    <mergeCell ref="AQ82:AQ87"/>
    <mergeCell ref="AR82:AR87"/>
    <mergeCell ref="AS82:AS87"/>
    <mergeCell ref="AT82:AT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E82:AE87"/>
    <mergeCell ref="AF82:AF87"/>
    <mergeCell ref="AG82:AG87"/>
    <mergeCell ref="AH82:AH87"/>
    <mergeCell ref="AF89:AF94"/>
    <mergeCell ref="AG89:AG94"/>
    <mergeCell ref="AH89:AH94"/>
    <mergeCell ref="AI89:AI94"/>
    <mergeCell ref="X89:X94"/>
    <mergeCell ref="Y89:Y94"/>
    <mergeCell ref="Z89:Z94"/>
    <mergeCell ref="AA89:AA94"/>
    <mergeCell ref="AB89:AB94"/>
    <mergeCell ref="AC89:AC94"/>
    <mergeCell ref="R89:R94"/>
    <mergeCell ref="S89:S94"/>
    <mergeCell ref="T89:T94"/>
    <mergeCell ref="U89:U94"/>
    <mergeCell ref="V89:V94"/>
    <mergeCell ref="W89:W94"/>
    <mergeCell ref="L89:L94"/>
    <mergeCell ref="M89:M94"/>
    <mergeCell ref="N89:N94"/>
    <mergeCell ref="O89:O94"/>
    <mergeCell ref="P89:P94"/>
    <mergeCell ref="Q89:Q94"/>
    <mergeCell ref="G96:G101"/>
    <mergeCell ref="H96:H101"/>
    <mergeCell ref="I96:I101"/>
    <mergeCell ref="J96:J101"/>
    <mergeCell ref="K96:K101"/>
    <mergeCell ref="L96:L101"/>
    <mergeCell ref="A96:A101"/>
    <mergeCell ref="B96:B101"/>
    <mergeCell ref="C96:C101"/>
    <mergeCell ref="D96:D101"/>
    <mergeCell ref="E96:E101"/>
    <mergeCell ref="F96:F101"/>
    <mergeCell ref="AV89:AV94"/>
    <mergeCell ref="AW89:AW94"/>
    <mergeCell ref="AX89:AX94"/>
    <mergeCell ref="AY89:AY94"/>
    <mergeCell ref="AZ89:AZ94"/>
    <mergeCell ref="B95:AZ95"/>
    <mergeCell ref="AP89:AP94"/>
    <mergeCell ref="AQ89:AQ94"/>
    <mergeCell ref="AR89:AR94"/>
    <mergeCell ref="AS89:AS94"/>
    <mergeCell ref="AT89:AT94"/>
    <mergeCell ref="AU89:AU94"/>
    <mergeCell ref="AJ89:AJ94"/>
    <mergeCell ref="AK89:AK94"/>
    <mergeCell ref="AL89:AL94"/>
    <mergeCell ref="AM89:AM94"/>
    <mergeCell ref="AN89:AN94"/>
    <mergeCell ref="AO89:AO94"/>
    <mergeCell ref="AD89:AD94"/>
    <mergeCell ref="AE89:AE94"/>
    <mergeCell ref="AI96:AI101"/>
    <mergeCell ref="AJ96:AJ101"/>
    <mergeCell ref="Y96:Y101"/>
    <mergeCell ref="Z96:Z101"/>
    <mergeCell ref="AA96:AA101"/>
    <mergeCell ref="AB96:AB101"/>
    <mergeCell ref="AC96:AC101"/>
    <mergeCell ref="AD96:AD101"/>
    <mergeCell ref="S96:S101"/>
    <mergeCell ref="T96:T101"/>
    <mergeCell ref="U96:U101"/>
    <mergeCell ref="V96:V101"/>
    <mergeCell ref="W96:W101"/>
    <mergeCell ref="X96:X101"/>
    <mergeCell ref="M96:M101"/>
    <mergeCell ref="N96:N101"/>
    <mergeCell ref="O96:O101"/>
    <mergeCell ref="P96:P101"/>
    <mergeCell ref="Q96:Q101"/>
    <mergeCell ref="R96:R101"/>
    <mergeCell ref="F103:F108"/>
    <mergeCell ref="G103:G108"/>
    <mergeCell ref="H103:H108"/>
    <mergeCell ref="I103:I108"/>
    <mergeCell ref="J103:J108"/>
    <mergeCell ref="K103:K108"/>
    <mergeCell ref="AW96:AW101"/>
    <mergeCell ref="AX96:AX101"/>
    <mergeCell ref="AY96:AY101"/>
    <mergeCell ref="AZ96:AZ101"/>
    <mergeCell ref="B102:AZ102"/>
    <mergeCell ref="A103:A108"/>
    <mergeCell ref="B103:B108"/>
    <mergeCell ref="C103:C108"/>
    <mergeCell ref="D103:D108"/>
    <mergeCell ref="E103:E108"/>
    <mergeCell ref="AQ96:AQ101"/>
    <mergeCell ref="AR96:AR101"/>
    <mergeCell ref="AS96:AS101"/>
    <mergeCell ref="AT96:AT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E96:AE101"/>
    <mergeCell ref="AF96:AF101"/>
    <mergeCell ref="AG96:AG101"/>
    <mergeCell ref="AH96:AH101"/>
    <mergeCell ref="AF103:AF108"/>
    <mergeCell ref="AG103:AG108"/>
    <mergeCell ref="AH103:AH108"/>
    <mergeCell ref="AI103:AI108"/>
    <mergeCell ref="X103:X108"/>
    <mergeCell ref="Y103:Y108"/>
    <mergeCell ref="Z103:Z108"/>
    <mergeCell ref="AA103:AA108"/>
    <mergeCell ref="AB103:AB108"/>
    <mergeCell ref="AC103:AC108"/>
    <mergeCell ref="R103:R108"/>
    <mergeCell ref="S103:S108"/>
    <mergeCell ref="T103:T108"/>
    <mergeCell ref="U103:U108"/>
    <mergeCell ref="V103:V108"/>
    <mergeCell ref="W103:W108"/>
    <mergeCell ref="L103:L108"/>
    <mergeCell ref="M103:M108"/>
    <mergeCell ref="N103:N108"/>
    <mergeCell ref="O103:O108"/>
    <mergeCell ref="P103:P108"/>
    <mergeCell ref="Q103:Q108"/>
    <mergeCell ref="G110:G115"/>
    <mergeCell ref="H110:H115"/>
    <mergeCell ref="I110:I115"/>
    <mergeCell ref="J110:J115"/>
    <mergeCell ref="K110:K115"/>
    <mergeCell ref="L110:L115"/>
    <mergeCell ref="A110:A115"/>
    <mergeCell ref="B110:B115"/>
    <mergeCell ref="C110:C115"/>
    <mergeCell ref="D110:D115"/>
    <mergeCell ref="E110:E115"/>
    <mergeCell ref="F110:F115"/>
    <mergeCell ref="AV103:AV108"/>
    <mergeCell ref="AW103:AW108"/>
    <mergeCell ref="AX103:AX108"/>
    <mergeCell ref="AY103:AY108"/>
    <mergeCell ref="AZ103:AZ108"/>
    <mergeCell ref="B109:AZ109"/>
    <mergeCell ref="AP103:AP108"/>
    <mergeCell ref="AQ103:AQ108"/>
    <mergeCell ref="AR103:AR108"/>
    <mergeCell ref="AS103:AS108"/>
    <mergeCell ref="AT103:AT108"/>
    <mergeCell ref="AU103:AU108"/>
    <mergeCell ref="AJ103:AJ108"/>
    <mergeCell ref="AK103:AK108"/>
    <mergeCell ref="AL103:AL108"/>
    <mergeCell ref="AM103:AM108"/>
    <mergeCell ref="AN103:AN108"/>
    <mergeCell ref="AO103:AO108"/>
    <mergeCell ref="AD103:AD108"/>
    <mergeCell ref="AE103:AE108"/>
    <mergeCell ref="Y110:Y115"/>
    <mergeCell ref="Z110:Z115"/>
    <mergeCell ref="AA110:AA115"/>
    <mergeCell ref="AB110:AB115"/>
    <mergeCell ref="AC110:AC115"/>
    <mergeCell ref="AD110:AD115"/>
    <mergeCell ref="S110:S115"/>
    <mergeCell ref="T110:T115"/>
    <mergeCell ref="U110:U115"/>
    <mergeCell ref="V110:V115"/>
    <mergeCell ref="W110:W115"/>
    <mergeCell ref="X110:X115"/>
    <mergeCell ref="M110:M115"/>
    <mergeCell ref="N110:N115"/>
    <mergeCell ref="O110:O115"/>
    <mergeCell ref="P110:P115"/>
    <mergeCell ref="Q110:Q115"/>
    <mergeCell ref="R110:R115"/>
    <mergeCell ref="H119:Q119"/>
    <mergeCell ref="Z119:AP119"/>
    <mergeCell ref="AS119:BC119"/>
    <mergeCell ref="H121:Q121"/>
    <mergeCell ref="Z121:AG121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P110:AP115"/>
    <mergeCell ref="AE110:AE115"/>
    <mergeCell ref="AF110:AF115"/>
    <mergeCell ref="AG110:AG115"/>
    <mergeCell ref="AH110:AH115"/>
    <mergeCell ref="AI110:AI115"/>
    <mergeCell ref="AJ110:AJ115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123:AZ123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8:AL128"/>
    <mergeCell ref="AM128:AN128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AF127:AG127"/>
    <mergeCell ref="AH127:AI127"/>
    <mergeCell ref="AJ127:AL127"/>
    <mergeCell ref="AM127:AN127"/>
    <mergeCell ref="AO127:AP127"/>
    <mergeCell ref="AQ127:AS127"/>
    <mergeCell ref="AQ129:AS129"/>
    <mergeCell ref="AT129:AU129"/>
    <mergeCell ref="AV129:AW129"/>
    <mergeCell ref="AX129:AZ129"/>
    <mergeCell ref="BA129:BC129"/>
    <mergeCell ref="BD129:BF129"/>
    <mergeCell ref="AC129:AE129"/>
    <mergeCell ref="AF129:AG129"/>
    <mergeCell ref="AH129:AI129"/>
    <mergeCell ref="AJ129:AL129"/>
    <mergeCell ref="AM129:AN129"/>
    <mergeCell ref="AO129:AP129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O128:AP128"/>
    <mergeCell ref="AQ128:AS128"/>
    <mergeCell ref="AT128:AU128"/>
    <mergeCell ref="AV128:AW128"/>
    <mergeCell ref="AX128:AZ128"/>
    <mergeCell ref="BA128:BC128"/>
    <mergeCell ref="Z128:AB128"/>
    <mergeCell ref="AC128:AE128"/>
    <mergeCell ref="AF128:AG128"/>
    <mergeCell ref="AH128:AI128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AJ130:AL130"/>
    <mergeCell ref="AM130:AN130"/>
    <mergeCell ref="AO130:AP130"/>
    <mergeCell ref="AQ130:AS130"/>
    <mergeCell ref="AT130:AU130"/>
    <mergeCell ref="AV130:AW130"/>
    <mergeCell ref="T130:V130"/>
    <mergeCell ref="W130:Y130"/>
    <mergeCell ref="Z130:AB130"/>
    <mergeCell ref="AC130:AE130"/>
    <mergeCell ref="AF130:AG130"/>
    <mergeCell ref="AH130:AI130"/>
    <mergeCell ref="B130:D130"/>
    <mergeCell ref="E130:G130"/>
    <mergeCell ref="H130:J130"/>
    <mergeCell ref="K130:M130"/>
    <mergeCell ref="N130:P130"/>
    <mergeCell ref="Q130:S130"/>
    <mergeCell ref="BA131:BC131"/>
    <mergeCell ref="BD131:BF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C131:AE131"/>
    <mergeCell ref="AF131:AG131"/>
    <mergeCell ref="AH131:AI131"/>
    <mergeCell ref="AJ131:AL131"/>
    <mergeCell ref="BD132:BF132"/>
    <mergeCell ref="BC133:BF133"/>
    <mergeCell ref="A134:A137"/>
    <mergeCell ref="B134:S135"/>
    <mergeCell ref="T134:AB135"/>
    <mergeCell ref="AC134:AP134"/>
    <mergeCell ref="AQ134:AV134"/>
    <mergeCell ref="AW134:AY136"/>
    <mergeCell ref="AZ134:AZ136"/>
    <mergeCell ref="BA134:BC137"/>
    <mergeCell ref="AO132:AP132"/>
    <mergeCell ref="AQ132:AS132"/>
    <mergeCell ref="AT132:AU132"/>
    <mergeCell ref="AV132:AW132"/>
    <mergeCell ref="AX132:AZ132"/>
    <mergeCell ref="BA132:BC132"/>
    <mergeCell ref="Z132:AB132"/>
    <mergeCell ref="AC132:AE132"/>
    <mergeCell ref="AF132:AG132"/>
    <mergeCell ref="AH132:AI132"/>
    <mergeCell ref="AJ132:AL132"/>
    <mergeCell ref="AM132:AN132"/>
    <mergeCell ref="AO136:AP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Z136:AB136"/>
    <mergeCell ref="AC136:AE136"/>
    <mergeCell ref="AF136:AG136"/>
    <mergeCell ref="AH136:AI136"/>
    <mergeCell ref="AJ136:AL136"/>
    <mergeCell ref="AM136:AN136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W138:Y138"/>
    <mergeCell ref="Z138:AB138"/>
    <mergeCell ref="AC138:AE138"/>
    <mergeCell ref="AF138:AG138"/>
    <mergeCell ref="AH138:AI138"/>
    <mergeCell ref="AJ138:AL138"/>
    <mergeCell ref="AQ137:AS137"/>
    <mergeCell ref="AT137:AV137"/>
    <mergeCell ref="AW137:AY137"/>
    <mergeCell ref="B138:D138"/>
    <mergeCell ref="E138:G138"/>
    <mergeCell ref="H138:J138"/>
    <mergeCell ref="K138:M138"/>
    <mergeCell ref="N138:P138"/>
    <mergeCell ref="Q138:S138"/>
    <mergeCell ref="T138:V138"/>
    <mergeCell ref="AC137:AE137"/>
    <mergeCell ref="AF137:AG137"/>
    <mergeCell ref="AH137:AI137"/>
    <mergeCell ref="AJ137:AL137"/>
    <mergeCell ref="AM137:AN137"/>
    <mergeCell ref="AO137:AP137"/>
    <mergeCell ref="AQ139:AS139"/>
    <mergeCell ref="AT139:AV139"/>
    <mergeCell ref="AW139:AY139"/>
    <mergeCell ref="BA139:BC139"/>
    <mergeCell ref="BD139:BF139"/>
    <mergeCell ref="B140:D140"/>
    <mergeCell ref="E140:G140"/>
    <mergeCell ref="H140:J140"/>
    <mergeCell ref="K140:M140"/>
    <mergeCell ref="N140:P140"/>
    <mergeCell ref="AC139:AE139"/>
    <mergeCell ref="AF139:AG139"/>
    <mergeCell ref="AH139:AI139"/>
    <mergeCell ref="AJ139:AL139"/>
    <mergeCell ref="AM139:AN139"/>
    <mergeCell ref="AO139:AP139"/>
    <mergeCell ref="BD138:BF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M138:AN138"/>
    <mergeCell ref="AO138:AP138"/>
    <mergeCell ref="AQ138:AS138"/>
    <mergeCell ref="AT138:AV138"/>
    <mergeCell ref="AW138:AY138"/>
    <mergeCell ref="BA138:BC138"/>
    <mergeCell ref="W141:Y141"/>
    <mergeCell ref="Z141:AB141"/>
    <mergeCell ref="AC141:AE141"/>
    <mergeCell ref="AF141:AG141"/>
    <mergeCell ref="AH141:AI141"/>
    <mergeCell ref="AJ141:AL141"/>
    <mergeCell ref="AW140:AY140"/>
    <mergeCell ref="BA140:BC140"/>
    <mergeCell ref="BD140:BF140"/>
    <mergeCell ref="B141:D141"/>
    <mergeCell ref="E141:G141"/>
    <mergeCell ref="H141:J141"/>
    <mergeCell ref="K141:M141"/>
    <mergeCell ref="N141:P141"/>
    <mergeCell ref="Q141:S141"/>
    <mergeCell ref="T141:V141"/>
    <mergeCell ref="AH140:AI140"/>
    <mergeCell ref="AJ140:AL140"/>
    <mergeCell ref="AM140:AN140"/>
    <mergeCell ref="AO140:AP140"/>
    <mergeCell ref="AQ140:AS140"/>
    <mergeCell ref="AT140:AV140"/>
    <mergeCell ref="Q140:S140"/>
    <mergeCell ref="T140:V140"/>
    <mergeCell ref="W140:Y140"/>
    <mergeCell ref="Z140:AB140"/>
    <mergeCell ref="AC140:AE140"/>
    <mergeCell ref="AF140:AG140"/>
    <mergeCell ref="AQ142:AS142"/>
    <mergeCell ref="AT142:AV142"/>
    <mergeCell ref="AW142:AY142"/>
    <mergeCell ref="BA142:BC142"/>
    <mergeCell ref="BD142:BF142"/>
    <mergeCell ref="B143:D143"/>
    <mergeCell ref="E143:G143"/>
    <mergeCell ref="H143:J143"/>
    <mergeCell ref="K143:M143"/>
    <mergeCell ref="N143:P143"/>
    <mergeCell ref="AC142:AE142"/>
    <mergeCell ref="AF142:AG142"/>
    <mergeCell ref="AH142:AI142"/>
    <mergeCell ref="AJ142:AL142"/>
    <mergeCell ref="AM142:AN142"/>
    <mergeCell ref="AO142:AP142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M141:AN141"/>
    <mergeCell ref="AO141:AP141"/>
    <mergeCell ref="AQ141:AS141"/>
    <mergeCell ref="AT141:AV141"/>
    <mergeCell ref="AW141:AY141"/>
    <mergeCell ref="BA141:BC141"/>
    <mergeCell ref="W144:Y144"/>
    <mergeCell ref="Z144:AB144"/>
    <mergeCell ref="AC144:AE144"/>
    <mergeCell ref="AF144:AG144"/>
    <mergeCell ref="AH144:AI144"/>
    <mergeCell ref="AJ144:AL144"/>
    <mergeCell ref="AW143:AY143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AH143:AI143"/>
    <mergeCell ref="AJ143:AL143"/>
    <mergeCell ref="AM143:AN143"/>
    <mergeCell ref="AO143:AP143"/>
    <mergeCell ref="AQ143:AS143"/>
    <mergeCell ref="AT143:AV143"/>
    <mergeCell ref="Q143:S143"/>
    <mergeCell ref="T143:V143"/>
    <mergeCell ref="W143:Y143"/>
    <mergeCell ref="Z143:AB143"/>
    <mergeCell ref="AC143:AE143"/>
    <mergeCell ref="AF143:AG143"/>
    <mergeCell ref="AQ145:AS145"/>
    <mergeCell ref="AT145:AV145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AC145:AE145"/>
    <mergeCell ref="AF145:AG145"/>
    <mergeCell ref="AH145:AI145"/>
    <mergeCell ref="AJ145:AL145"/>
    <mergeCell ref="AM145:AN145"/>
    <mergeCell ref="AO145:AP145"/>
    <mergeCell ref="BD144:BF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M144:AN144"/>
    <mergeCell ref="AO144:AP144"/>
    <mergeCell ref="AQ144:AS144"/>
    <mergeCell ref="AT144:AV144"/>
    <mergeCell ref="AW144:AY144"/>
    <mergeCell ref="BA144:BC144"/>
    <mergeCell ref="AW146:AY146"/>
    <mergeCell ref="BA146:BC146"/>
    <mergeCell ref="BD146:BF146"/>
    <mergeCell ref="B147:D147"/>
    <mergeCell ref="E147:G147"/>
    <mergeCell ref="H147:J147"/>
    <mergeCell ref="K147:M147"/>
    <mergeCell ref="N147:P147"/>
    <mergeCell ref="Q147:S147"/>
    <mergeCell ref="T147:V147"/>
    <mergeCell ref="AH146:AI146"/>
    <mergeCell ref="AJ146:AL146"/>
    <mergeCell ref="AM146:AN146"/>
    <mergeCell ref="AO146:AP146"/>
    <mergeCell ref="AQ146:AS146"/>
    <mergeCell ref="AT146:AV146"/>
    <mergeCell ref="Q146:S146"/>
    <mergeCell ref="T146:V146"/>
    <mergeCell ref="W146:Y146"/>
    <mergeCell ref="Z146:AB146"/>
    <mergeCell ref="AC146:AE146"/>
    <mergeCell ref="AF146:AG146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M147:AN147"/>
    <mergeCell ref="AO147:AP147"/>
    <mergeCell ref="AQ147:AS147"/>
    <mergeCell ref="AT147:AV147"/>
    <mergeCell ref="AW147:AY147"/>
    <mergeCell ref="BA147:BC147"/>
    <mergeCell ref="W147:Y147"/>
    <mergeCell ref="Z147:AB147"/>
    <mergeCell ref="AC147:AE147"/>
    <mergeCell ref="AF147:AG147"/>
    <mergeCell ref="AH147:AI147"/>
    <mergeCell ref="AJ147:AL147"/>
    <mergeCell ref="AC149:AE149"/>
    <mergeCell ref="AF149:AG149"/>
    <mergeCell ref="AO153:AP153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Q148:AS148"/>
    <mergeCell ref="AT148:AV148"/>
    <mergeCell ref="AW148:AY148"/>
    <mergeCell ref="BA148:BC148"/>
    <mergeCell ref="BD148:BF148"/>
    <mergeCell ref="B149:D149"/>
    <mergeCell ref="E149:G149"/>
    <mergeCell ref="H149:J149"/>
    <mergeCell ref="K149:M149"/>
    <mergeCell ref="N149:P149"/>
    <mergeCell ref="AC148:AE148"/>
    <mergeCell ref="AF148:AG148"/>
    <mergeCell ref="AH148:AI148"/>
    <mergeCell ref="AJ148:AL148"/>
    <mergeCell ref="AM148:AN148"/>
    <mergeCell ref="AO148:AP148"/>
    <mergeCell ref="AJ152:AP152"/>
    <mergeCell ref="AQ152:AS153"/>
    <mergeCell ref="B153:G153"/>
    <mergeCell ref="H153:M153"/>
    <mergeCell ref="N153:S153"/>
    <mergeCell ref="T153:V153"/>
    <mergeCell ref="W153:Y153"/>
    <mergeCell ref="AM155:AN155"/>
    <mergeCell ref="AO155:AP155"/>
    <mergeCell ref="AQ155:AS155"/>
    <mergeCell ref="AT155:AV155"/>
    <mergeCell ref="AW155:AY155"/>
    <mergeCell ref="AW149:AY149"/>
    <mergeCell ref="BA149:BC149"/>
    <mergeCell ref="BD149:BF149"/>
    <mergeCell ref="A151:A154"/>
    <mergeCell ref="B151:S152"/>
    <mergeCell ref="T151:AB152"/>
    <mergeCell ref="AC151:AP151"/>
    <mergeCell ref="AQ151:AS151"/>
    <mergeCell ref="AT151:AV153"/>
    <mergeCell ref="AW151:AY153"/>
    <mergeCell ref="AH149:AI149"/>
    <mergeCell ref="AJ149:AL149"/>
    <mergeCell ref="AM149:AN149"/>
    <mergeCell ref="AO149:AP149"/>
    <mergeCell ref="AQ149:AS149"/>
    <mergeCell ref="AT149:AV149"/>
    <mergeCell ref="Q149:S149"/>
    <mergeCell ref="T149:V149"/>
    <mergeCell ref="W149:Y149"/>
    <mergeCell ref="Z149:AB149"/>
    <mergeCell ref="BA155:BC155"/>
    <mergeCell ref="W155:Y155"/>
    <mergeCell ref="Z155:AB155"/>
    <mergeCell ref="AC155:AE155"/>
    <mergeCell ref="AF155:AG155"/>
    <mergeCell ref="AH155:AI155"/>
    <mergeCell ref="AJ155:AL155"/>
    <mergeCell ref="AQ154:AS154"/>
    <mergeCell ref="AT154:AV154"/>
    <mergeCell ref="AW154:AY154"/>
    <mergeCell ref="B155:D155"/>
    <mergeCell ref="E155:G155"/>
    <mergeCell ref="H155:J155"/>
    <mergeCell ref="K155:M155"/>
    <mergeCell ref="N155:P155"/>
    <mergeCell ref="Q155:S155"/>
    <mergeCell ref="T155:V155"/>
    <mergeCell ref="AC154:AE154"/>
    <mergeCell ref="AF154:AG154"/>
    <mergeCell ref="AH154:AI154"/>
    <mergeCell ref="AJ154:AL154"/>
    <mergeCell ref="AM154:AN154"/>
    <mergeCell ref="AO154:AP154"/>
    <mergeCell ref="BA151:BC154"/>
    <mergeCell ref="Z153:AB153"/>
    <mergeCell ref="AC153:AE153"/>
    <mergeCell ref="AF153:AG153"/>
    <mergeCell ref="AH153:AI153"/>
    <mergeCell ref="AJ153:AL153"/>
    <mergeCell ref="AM153:AN153"/>
    <mergeCell ref="AZ151:AZ154"/>
    <mergeCell ref="AC152:AI152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J156:AL156"/>
    <mergeCell ref="AM156:AN156"/>
    <mergeCell ref="AO156:AP156"/>
    <mergeCell ref="AQ156:AS156"/>
    <mergeCell ref="AT156:AV156"/>
    <mergeCell ref="AW156:AY156"/>
    <mergeCell ref="T156:V156"/>
    <mergeCell ref="W156:Y156"/>
    <mergeCell ref="Z156:AB156"/>
    <mergeCell ref="AC156:AE156"/>
    <mergeCell ref="AF156:AG156"/>
    <mergeCell ref="AH156:AI156"/>
    <mergeCell ref="B156:D156"/>
    <mergeCell ref="E156:G156"/>
    <mergeCell ref="H156:J156"/>
    <mergeCell ref="K156:M156"/>
    <mergeCell ref="N156:P156"/>
    <mergeCell ref="Q156:S156"/>
    <mergeCell ref="T158:V158"/>
    <mergeCell ref="W158:Y158"/>
    <mergeCell ref="Z158:AB158"/>
    <mergeCell ref="AC158:AE158"/>
    <mergeCell ref="AF158:AG158"/>
    <mergeCell ref="AH158:AI158"/>
    <mergeCell ref="AQ157:AS157"/>
    <mergeCell ref="AT157:AV157"/>
    <mergeCell ref="AW157:AY157"/>
    <mergeCell ref="BA157:BC157"/>
    <mergeCell ref="B158:D158"/>
    <mergeCell ref="E158:G158"/>
    <mergeCell ref="H158:J158"/>
    <mergeCell ref="K158:M158"/>
    <mergeCell ref="N158:P158"/>
    <mergeCell ref="Q158:S158"/>
    <mergeCell ref="AC157:AE157"/>
    <mergeCell ref="AF157:AG157"/>
    <mergeCell ref="AH157:AI157"/>
    <mergeCell ref="AJ157:AL157"/>
    <mergeCell ref="AM157:AN157"/>
    <mergeCell ref="AO157:AP157"/>
    <mergeCell ref="AQ159:AS159"/>
    <mergeCell ref="AT159:AV159"/>
    <mergeCell ref="AW159:AY159"/>
    <mergeCell ref="BA159:BC159"/>
    <mergeCell ref="B160:D160"/>
    <mergeCell ref="E160:G160"/>
    <mergeCell ref="H160:J160"/>
    <mergeCell ref="K160:M160"/>
    <mergeCell ref="N160:P160"/>
    <mergeCell ref="Q160:S160"/>
    <mergeCell ref="AC159:AE159"/>
    <mergeCell ref="AF159:AG159"/>
    <mergeCell ref="AH159:AI159"/>
    <mergeCell ref="AJ159:AL159"/>
    <mergeCell ref="AM159:AN159"/>
    <mergeCell ref="AO159:AP159"/>
    <mergeCell ref="BA158:BC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J158:AL158"/>
    <mergeCell ref="AM158:AN158"/>
    <mergeCell ref="AO158:AP158"/>
    <mergeCell ref="AQ158:AS158"/>
    <mergeCell ref="AT158:AV158"/>
    <mergeCell ref="AW158:AY158"/>
    <mergeCell ref="BA160:BC160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0:AL160"/>
    <mergeCell ref="AM160:AN160"/>
    <mergeCell ref="AO160:AP160"/>
    <mergeCell ref="AQ160:AS160"/>
    <mergeCell ref="AT160:AV160"/>
    <mergeCell ref="AW160:AY160"/>
    <mergeCell ref="T160:V160"/>
    <mergeCell ref="W160:Y160"/>
    <mergeCell ref="Z160:AB160"/>
    <mergeCell ref="AC160:AE160"/>
    <mergeCell ref="AF160:AG160"/>
    <mergeCell ref="AH160:AI160"/>
    <mergeCell ref="AC165:AE165"/>
    <mergeCell ref="AF165:AG165"/>
    <mergeCell ref="AH165:AI165"/>
    <mergeCell ref="AJ165:AL165"/>
    <mergeCell ref="AM165:AO165"/>
    <mergeCell ref="AP165:AR165"/>
    <mergeCell ref="AH164:AI164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3:AI163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B167:D167"/>
    <mergeCell ref="E167:G167"/>
    <mergeCell ref="H167:J167"/>
    <mergeCell ref="K167:M167"/>
    <mergeCell ref="N167:P167"/>
    <mergeCell ref="T166:V166"/>
    <mergeCell ref="W166:Y166"/>
    <mergeCell ref="Z166:AB166"/>
    <mergeCell ref="AC166:AE166"/>
    <mergeCell ref="AF166:AG166"/>
    <mergeCell ref="AH166:AI166"/>
    <mergeCell ref="B166:D166"/>
    <mergeCell ref="E166:G166"/>
    <mergeCell ref="H166:J166"/>
    <mergeCell ref="K166:M166"/>
    <mergeCell ref="N166:P166"/>
    <mergeCell ref="Q166:S166"/>
    <mergeCell ref="AH167:AI167"/>
    <mergeCell ref="AJ167:AL167"/>
    <mergeCell ref="AM167:AO167"/>
    <mergeCell ref="AP167:AR167"/>
    <mergeCell ref="AS167:AV167"/>
    <mergeCell ref="AW167:AY167"/>
    <mergeCell ref="Q167:S167"/>
    <mergeCell ref="T167:V167"/>
    <mergeCell ref="W167:Y167"/>
    <mergeCell ref="Z167:AB167"/>
    <mergeCell ref="AC167:AE167"/>
    <mergeCell ref="AF167:AG167"/>
    <mergeCell ref="AJ166:AL166"/>
    <mergeCell ref="AM166:AO166"/>
    <mergeCell ref="AP166:AR166"/>
    <mergeCell ref="AS166:AV166"/>
    <mergeCell ref="AW166:AY166"/>
    <mergeCell ref="B169:D169"/>
    <mergeCell ref="E169:G169"/>
    <mergeCell ref="H169:J169"/>
    <mergeCell ref="K169:M169"/>
    <mergeCell ref="N169:P169"/>
    <mergeCell ref="T168:V168"/>
    <mergeCell ref="W168:Y168"/>
    <mergeCell ref="Z168:AB168"/>
    <mergeCell ref="AC168:AE168"/>
    <mergeCell ref="AF168:AG168"/>
    <mergeCell ref="AH168:AI168"/>
    <mergeCell ref="B168:D168"/>
    <mergeCell ref="E168:G168"/>
    <mergeCell ref="H168:J168"/>
    <mergeCell ref="K168:M168"/>
    <mergeCell ref="N168:P168"/>
    <mergeCell ref="Q168:S168"/>
    <mergeCell ref="AH169:AI169"/>
    <mergeCell ref="AJ169:AL169"/>
    <mergeCell ref="AM169:AO169"/>
    <mergeCell ref="AP169:AR169"/>
    <mergeCell ref="AS169:AV169"/>
    <mergeCell ref="AW169:AY169"/>
    <mergeCell ref="Q169:S169"/>
    <mergeCell ref="T169:V169"/>
    <mergeCell ref="W169:Y169"/>
    <mergeCell ref="Z169:AB169"/>
    <mergeCell ref="AC169:AE169"/>
    <mergeCell ref="AF169:AG169"/>
    <mergeCell ref="AJ168:AL168"/>
    <mergeCell ref="AM168:AO168"/>
    <mergeCell ref="AP168:AR168"/>
    <mergeCell ref="AS168:AV168"/>
    <mergeCell ref="AW168:AY168"/>
    <mergeCell ref="B171:D171"/>
    <mergeCell ref="E171:G171"/>
    <mergeCell ref="H171:J171"/>
    <mergeCell ref="K171:M171"/>
    <mergeCell ref="N171:P171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H171:AI171"/>
    <mergeCell ref="AJ171:AL171"/>
    <mergeCell ref="AM171:AO171"/>
    <mergeCell ref="AP171:AR171"/>
    <mergeCell ref="AS171:AV171"/>
    <mergeCell ref="AW171:AY171"/>
    <mergeCell ref="Q171:S171"/>
    <mergeCell ref="T171:V171"/>
    <mergeCell ref="W171:Y171"/>
    <mergeCell ref="Z171:AB171"/>
    <mergeCell ref="AC171:AE171"/>
    <mergeCell ref="AF171:AG171"/>
    <mergeCell ref="AJ170:AL170"/>
    <mergeCell ref="AM170:AO170"/>
    <mergeCell ref="AP170:AR170"/>
    <mergeCell ref="AS170:AV170"/>
    <mergeCell ref="AW170:AY170"/>
  </mergeCells>
  <pageMargins left="0.74803149606299213" right="0.74803149606299213" top="0.98425196850393704" bottom="0.98425196850393704" header="0" footer="0"/>
  <pageSetup paperSize="9" scale="7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3"/>
  <sheetViews>
    <sheetView tabSelected="1" view="pageBreakPreview" topLeftCell="C64" zoomScaleSheetLayoutView="100" workbookViewId="0">
      <selection activeCell="R73" sqref="R73"/>
    </sheetView>
  </sheetViews>
  <sheetFormatPr defaultRowHeight="15" x14ac:dyDescent="0.25"/>
  <cols>
    <col min="1" max="1" width="12.42578125" customWidth="1"/>
    <col min="2" max="2" width="28.42578125" style="1" customWidth="1"/>
    <col min="7" max="7" width="7.85546875" customWidth="1"/>
    <col min="8" max="8" width="11" customWidth="1"/>
    <col min="11" max="11" width="10.85546875" style="19" customWidth="1"/>
    <col min="12" max="14" width="9.140625" style="19"/>
    <col min="23" max="23" width="6.42578125" customWidth="1"/>
    <col min="25" max="25" width="6.28515625" customWidth="1"/>
    <col min="27" max="27" width="6.28515625" customWidth="1"/>
    <col min="29" max="29" width="6.140625" customWidth="1"/>
  </cols>
  <sheetData>
    <row r="1" spans="1:30" s="19" customFormat="1" x14ac:dyDescent="0.25">
      <c r="A1" s="76"/>
      <c r="B1" s="77"/>
      <c r="C1" s="76"/>
      <c r="D1" s="76"/>
      <c r="E1" s="76"/>
      <c r="F1" s="76"/>
      <c r="G1" s="76"/>
      <c r="H1" s="76"/>
      <c r="I1" s="235" t="s">
        <v>183</v>
      </c>
      <c r="J1" s="236"/>
      <c r="K1" s="236"/>
      <c r="L1" s="236"/>
      <c r="M1" s="236"/>
      <c r="N1" s="236"/>
      <c r="O1" s="237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51.75" customHeight="1" x14ac:dyDescent="0.25">
      <c r="A2" s="246" t="s">
        <v>0</v>
      </c>
      <c r="B2" s="247" t="s">
        <v>145</v>
      </c>
      <c r="C2" s="247" t="s">
        <v>1</v>
      </c>
      <c r="D2" s="247"/>
      <c r="E2" s="247"/>
      <c r="F2" s="247"/>
      <c r="G2" s="247"/>
      <c r="H2" s="248" t="s">
        <v>2</v>
      </c>
      <c r="I2" s="247" t="s">
        <v>3</v>
      </c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 t="s">
        <v>4</v>
      </c>
      <c r="V2" s="247"/>
      <c r="W2" s="247"/>
      <c r="X2" s="247"/>
      <c r="Y2" s="247"/>
      <c r="Z2" s="247"/>
      <c r="AA2" s="247"/>
      <c r="AB2" s="247"/>
      <c r="AC2" s="247"/>
      <c r="AD2" s="247"/>
    </row>
    <row r="3" spans="1:30" ht="26.25" customHeight="1" thickBot="1" x14ac:dyDescent="0.3">
      <c r="A3" s="246"/>
      <c r="B3" s="247"/>
      <c r="C3" s="247"/>
      <c r="D3" s="247"/>
      <c r="E3" s="247"/>
      <c r="F3" s="247"/>
      <c r="G3" s="247"/>
      <c r="H3" s="248"/>
      <c r="I3" s="248" t="s">
        <v>5</v>
      </c>
      <c r="J3" s="247" t="s">
        <v>6</v>
      </c>
      <c r="K3" s="247"/>
      <c r="L3" s="247"/>
      <c r="M3" s="247"/>
      <c r="N3" s="247"/>
      <c r="O3" s="247"/>
      <c r="P3" s="247"/>
      <c r="Q3" s="247" t="s">
        <v>7</v>
      </c>
      <c r="R3" s="247"/>
      <c r="S3" s="247"/>
      <c r="T3" s="248" t="s">
        <v>9</v>
      </c>
      <c r="U3" s="252"/>
      <c r="V3" s="252"/>
      <c r="W3" s="252"/>
      <c r="X3" s="252"/>
      <c r="Y3" s="252"/>
      <c r="Z3" s="252"/>
      <c r="AA3" s="252"/>
      <c r="AB3" s="252"/>
      <c r="AC3" s="252"/>
      <c r="AD3" s="252"/>
    </row>
    <row r="4" spans="1:30" x14ac:dyDescent="0.25">
      <c r="A4" s="246"/>
      <c r="B4" s="247"/>
      <c r="C4" s="247"/>
      <c r="D4" s="247"/>
      <c r="E4" s="247"/>
      <c r="F4" s="247"/>
      <c r="G4" s="247"/>
      <c r="H4" s="248"/>
      <c r="I4" s="248"/>
      <c r="J4" s="248" t="s">
        <v>10</v>
      </c>
      <c r="K4" s="247" t="s">
        <v>11</v>
      </c>
      <c r="L4" s="247"/>
      <c r="M4" s="247"/>
      <c r="N4" s="247"/>
      <c r="O4" s="247" t="s">
        <v>12</v>
      </c>
      <c r="P4" s="247"/>
      <c r="Q4" s="247" t="s">
        <v>8</v>
      </c>
      <c r="R4" s="247"/>
      <c r="S4" s="247"/>
      <c r="T4" s="257"/>
      <c r="U4" s="258" t="s">
        <v>13</v>
      </c>
      <c r="V4" s="259"/>
      <c r="W4" s="266" t="s">
        <v>14</v>
      </c>
      <c r="X4" s="267"/>
      <c r="Y4" s="267"/>
      <c r="Z4" s="268"/>
      <c r="AA4" s="266" t="s">
        <v>15</v>
      </c>
      <c r="AB4" s="267"/>
      <c r="AC4" s="267"/>
      <c r="AD4" s="268"/>
    </row>
    <row r="5" spans="1:30" ht="42.75" customHeight="1" x14ac:dyDescent="0.25">
      <c r="A5" s="246"/>
      <c r="B5" s="247"/>
      <c r="C5" s="248" t="s">
        <v>16</v>
      </c>
      <c r="D5" s="248" t="s">
        <v>17</v>
      </c>
      <c r="E5" s="248" t="s">
        <v>18</v>
      </c>
      <c r="F5" s="248" t="s">
        <v>19</v>
      </c>
      <c r="G5" s="248" t="s">
        <v>20</v>
      </c>
      <c r="H5" s="248"/>
      <c r="I5" s="248"/>
      <c r="J5" s="248"/>
      <c r="K5" s="250" t="s">
        <v>21</v>
      </c>
      <c r="L5" s="250" t="s">
        <v>22</v>
      </c>
      <c r="M5" s="250" t="s">
        <v>23</v>
      </c>
      <c r="N5" s="250" t="s">
        <v>19</v>
      </c>
      <c r="O5" s="248" t="s">
        <v>24</v>
      </c>
      <c r="P5" s="248" t="s">
        <v>25</v>
      </c>
      <c r="Q5" s="248" t="s">
        <v>26</v>
      </c>
      <c r="R5" s="251" t="s">
        <v>27</v>
      </c>
      <c r="S5" s="251" t="s">
        <v>28</v>
      </c>
      <c r="T5" s="257"/>
      <c r="U5" s="260" t="s">
        <v>328</v>
      </c>
      <c r="V5" s="263" t="s">
        <v>336</v>
      </c>
      <c r="W5" s="254" t="s">
        <v>341</v>
      </c>
      <c r="X5" s="253" t="s">
        <v>337</v>
      </c>
      <c r="Y5" s="254" t="s">
        <v>342</v>
      </c>
      <c r="Z5" s="249" t="s">
        <v>338</v>
      </c>
      <c r="AA5" s="254" t="s">
        <v>343</v>
      </c>
      <c r="AB5" s="269" t="s">
        <v>339</v>
      </c>
      <c r="AC5" s="254" t="s">
        <v>344</v>
      </c>
      <c r="AD5" s="249" t="s">
        <v>345</v>
      </c>
    </row>
    <row r="6" spans="1:30" ht="34.5" customHeight="1" x14ac:dyDescent="0.25">
      <c r="A6" s="246"/>
      <c r="B6" s="247"/>
      <c r="C6" s="248"/>
      <c r="D6" s="248"/>
      <c r="E6" s="248"/>
      <c r="F6" s="248"/>
      <c r="G6" s="248"/>
      <c r="H6" s="248"/>
      <c r="I6" s="248"/>
      <c r="J6" s="248"/>
      <c r="K6" s="250"/>
      <c r="L6" s="250"/>
      <c r="M6" s="250"/>
      <c r="N6" s="250"/>
      <c r="O6" s="248"/>
      <c r="P6" s="248"/>
      <c r="Q6" s="248"/>
      <c r="R6" s="251"/>
      <c r="S6" s="251"/>
      <c r="T6" s="257"/>
      <c r="U6" s="261"/>
      <c r="V6" s="264"/>
      <c r="W6" s="255"/>
      <c r="X6" s="253"/>
      <c r="Y6" s="255"/>
      <c r="Z6" s="249"/>
      <c r="AA6" s="255"/>
      <c r="AB6" s="269"/>
      <c r="AC6" s="255"/>
      <c r="AD6" s="249"/>
    </row>
    <row r="7" spans="1:30" ht="31.5" customHeight="1" x14ac:dyDescent="0.25">
      <c r="A7" s="246"/>
      <c r="B7" s="247"/>
      <c r="C7" s="248"/>
      <c r="D7" s="248"/>
      <c r="E7" s="248"/>
      <c r="F7" s="248"/>
      <c r="G7" s="248"/>
      <c r="H7" s="248"/>
      <c r="I7" s="248"/>
      <c r="J7" s="248"/>
      <c r="K7" s="250"/>
      <c r="L7" s="250"/>
      <c r="M7" s="250"/>
      <c r="N7" s="250"/>
      <c r="O7" s="248"/>
      <c r="P7" s="248"/>
      <c r="Q7" s="248"/>
      <c r="R7" s="251"/>
      <c r="S7" s="251"/>
      <c r="T7" s="257"/>
      <c r="U7" s="262"/>
      <c r="V7" s="265"/>
      <c r="W7" s="256"/>
      <c r="X7" s="253"/>
      <c r="Y7" s="256"/>
      <c r="Z7" s="249"/>
      <c r="AA7" s="256"/>
      <c r="AB7" s="269"/>
      <c r="AC7" s="256"/>
      <c r="AD7" s="249"/>
    </row>
    <row r="8" spans="1:30" ht="28.5" x14ac:dyDescent="0.25">
      <c r="A8" s="37" t="s">
        <v>29</v>
      </c>
      <c r="B8" s="38" t="s">
        <v>30</v>
      </c>
      <c r="C8" s="37">
        <v>4</v>
      </c>
      <c r="D8" s="37">
        <v>1</v>
      </c>
      <c r="E8" s="37">
        <v>8</v>
      </c>
      <c r="F8" s="37">
        <v>1</v>
      </c>
      <c r="G8" s="37">
        <v>2</v>
      </c>
      <c r="H8" s="37">
        <f>SUM(H9:H22)</f>
        <v>1476</v>
      </c>
      <c r="I8" s="37">
        <f t="shared" ref="I8:T8" si="0">SUM(I9:I22,)</f>
        <v>0</v>
      </c>
      <c r="J8" s="37">
        <f t="shared" si="0"/>
        <v>1476</v>
      </c>
      <c r="K8" s="37">
        <f t="shared" si="0"/>
        <v>728</v>
      </c>
      <c r="L8" s="37">
        <f t="shared" si="0"/>
        <v>1404</v>
      </c>
      <c r="M8" s="37">
        <f t="shared" si="0"/>
        <v>728</v>
      </c>
      <c r="N8" s="37">
        <f t="shared" si="0"/>
        <v>0</v>
      </c>
      <c r="O8" s="37">
        <f t="shared" si="0"/>
        <v>0</v>
      </c>
      <c r="P8" s="37">
        <f t="shared" si="0"/>
        <v>0</v>
      </c>
      <c r="Q8" s="37">
        <f t="shared" si="0"/>
        <v>40</v>
      </c>
      <c r="R8" s="37">
        <f t="shared" si="0"/>
        <v>8</v>
      </c>
      <c r="S8" s="37">
        <f t="shared" si="0"/>
        <v>24</v>
      </c>
      <c r="T8" s="124">
        <f t="shared" si="0"/>
        <v>0</v>
      </c>
      <c r="U8" s="132">
        <f>SUM(U9:U22)</f>
        <v>576</v>
      </c>
      <c r="V8" s="133">
        <f>SUM(V9:V22,)</f>
        <v>756</v>
      </c>
      <c r="W8" s="132"/>
      <c r="X8" s="37">
        <f>SUM(X9:X22,)</f>
        <v>36</v>
      </c>
      <c r="Y8" s="37"/>
      <c r="Z8" s="133">
        <f>SUM(Z9:Z22,)</f>
        <v>36</v>
      </c>
      <c r="AA8" s="132"/>
      <c r="AB8" s="130">
        <f>SUM(AB9:AB22,)</f>
        <v>0</v>
      </c>
      <c r="AC8" s="130"/>
      <c r="AD8" s="133">
        <f>SUM(AD9:AD22,)</f>
        <v>0</v>
      </c>
    </row>
    <row r="9" spans="1:30" ht="15.75" x14ac:dyDescent="0.25">
      <c r="A9" s="17" t="s">
        <v>31</v>
      </c>
      <c r="B9" s="14" t="s">
        <v>32</v>
      </c>
      <c r="C9" s="70">
        <v>2</v>
      </c>
      <c r="D9" s="71"/>
      <c r="E9" s="71"/>
      <c r="F9" s="71"/>
      <c r="G9" s="73"/>
      <c r="H9" s="106">
        <v>72</v>
      </c>
      <c r="I9" s="107"/>
      <c r="J9" s="105">
        <f>L9+Q9+R9+S9</f>
        <v>72</v>
      </c>
      <c r="K9" s="105">
        <f t="shared" ref="K9:K22" si="1">M9</f>
        <v>36</v>
      </c>
      <c r="L9" s="98">
        <f>U9+V9</f>
        <v>54</v>
      </c>
      <c r="M9" s="108">
        <v>36</v>
      </c>
      <c r="N9" s="109"/>
      <c r="O9" s="110"/>
      <c r="P9" s="110"/>
      <c r="Q9" s="110">
        <v>10</v>
      </c>
      <c r="R9" s="110">
        <v>2</v>
      </c>
      <c r="S9" s="110">
        <v>6</v>
      </c>
      <c r="T9" s="161"/>
      <c r="U9" s="167">
        <v>24</v>
      </c>
      <c r="V9" s="168">
        <v>30</v>
      </c>
      <c r="W9" s="142"/>
      <c r="X9" s="31"/>
      <c r="Y9" s="31"/>
      <c r="Z9" s="134"/>
      <c r="AA9" s="184"/>
      <c r="AB9" s="131"/>
      <c r="AC9" s="131"/>
      <c r="AD9" s="137"/>
    </row>
    <row r="10" spans="1:30" ht="15.75" x14ac:dyDescent="0.25">
      <c r="A10" s="17" t="s">
        <v>33</v>
      </c>
      <c r="B10" s="14" t="s">
        <v>34</v>
      </c>
      <c r="C10" s="72"/>
      <c r="D10" s="73"/>
      <c r="E10" s="73">
        <v>2</v>
      </c>
      <c r="F10" s="73"/>
      <c r="G10" s="73"/>
      <c r="H10" s="106">
        <v>108</v>
      </c>
      <c r="I10" s="107"/>
      <c r="J10" s="105">
        <f t="shared" ref="J10:J22" si="2">L10+Q10+R10+S10</f>
        <v>108</v>
      </c>
      <c r="K10" s="105">
        <f t="shared" si="1"/>
        <v>97</v>
      </c>
      <c r="L10" s="98">
        <f t="shared" ref="L10:L20" si="3">U10+V10</f>
        <v>108</v>
      </c>
      <c r="M10" s="108">
        <v>97</v>
      </c>
      <c r="N10" s="109"/>
      <c r="O10" s="98"/>
      <c r="P10" s="98"/>
      <c r="Q10" s="98"/>
      <c r="R10" s="98"/>
      <c r="S10" s="98"/>
      <c r="T10" s="125"/>
      <c r="U10" s="169">
        <v>44</v>
      </c>
      <c r="V10" s="170">
        <v>64</v>
      </c>
      <c r="W10" s="142"/>
      <c r="X10" s="31"/>
      <c r="Y10" s="31"/>
      <c r="Z10" s="134"/>
      <c r="AA10" s="184"/>
      <c r="AB10" s="131"/>
      <c r="AC10" s="131"/>
      <c r="AD10" s="137"/>
    </row>
    <row r="11" spans="1:30" ht="15.75" x14ac:dyDescent="0.25">
      <c r="A11" s="17" t="s">
        <v>35</v>
      </c>
      <c r="B11" s="14" t="s">
        <v>36</v>
      </c>
      <c r="C11" s="73"/>
      <c r="D11" s="73" t="s">
        <v>37</v>
      </c>
      <c r="E11" s="73">
        <v>2</v>
      </c>
      <c r="F11" s="73"/>
      <c r="G11" s="73"/>
      <c r="H11" s="106">
        <v>136</v>
      </c>
      <c r="I11" s="98"/>
      <c r="J11" s="105">
        <f t="shared" si="2"/>
        <v>136</v>
      </c>
      <c r="K11" s="105">
        <f t="shared" si="1"/>
        <v>46</v>
      </c>
      <c r="L11" s="98">
        <f t="shared" si="3"/>
        <v>136</v>
      </c>
      <c r="M11" s="98">
        <v>46</v>
      </c>
      <c r="N11" s="109"/>
      <c r="O11" s="109"/>
      <c r="P11" s="109"/>
      <c r="Q11" s="109"/>
      <c r="R11" s="109"/>
      <c r="S11" s="109"/>
      <c r="T11" s="162"/>
      <c r="U11" s="171">
        <v>68</v>
      </c>
      <c r="V11" s="172">
        <v>68</v>
      </c>
      <c r="W11" s="142"/>
      <c r="X11" s="31"/>
      <c r="Y11" s="31"/>
      <c r="Z11" s="134"/>
      <c r="AA11" s="184"/>
      <c r="AB11" s="131"/>
      <c r="AC11" s="131"/>
      <c r="AD11" s="137"/>
    </row>
    <row r="12" spans="1:30" ht="15.75" x14ac:dyDescent="0.25">
      <c r="A12" s="17" t="s">
        <v>38</v>
      </c>
      <c r="B12" s="14" t="s">
        <v>39</v>
      </c>
      <c r="C12" s="70">
        <v>2</v>
      </c>
      <c r="D12" s="73"/>
      <c r="E12" s="73"/>
      <c r="F12" s="73"/>
      <c r="G12" s="73"/>
      <c r="H12" s="106">
        <v>108</v>
      </c>
      <c r="I12" s="98"/>
      <c r="J12" s="105">
        <f t="shared" si="2"/>
        <v>108</v>
      </c>
      <c r="K12" s="105">
        <f t="shared" si="1"/>
        <v>52</v>
      </c>
      <c r="L12" s="98">
        <f t="shared" si="3"/>
        <v>90</v>
      </c>
      <c r="M12" s="98">
        <v>52</v>
      </c>
      <c r="N12" s="109"/>
      <c r="O12" s="109"/>
      <c r="P12" s="109"/>
      <c r="Q12" s="110">
        <v>10</v>
      </c>
      <c r="R12" s="110">
        <v>2</v>
      </c>
      <c r="S12" s="110">
        <v>6</v>
      </c>
      <c r="T12" s="162"/>
      <c r="U12" s="171">
        <v>34</v>
      </c>
      <c r="V12" s="172">
        <v>56</v>
      </c>
      <c r="W12" s="142"/>
      <c r="X12" s="31"/>
      <c r="Y12" s="31"/>
      <c r="Z12" s="134"/>
      <c r="AA12" s="184"/>
      <c r="AB12" s="131"/>
      <c r="AC12" s="131"/>
      <c r="AD12" s="137"/>
    </row>
    <row r="13" spans="1:30" ht="15.75" x14ac:dyDescent="0.25">
      <c r="A13" s="17" t="s">
        <v>40</v>
      </c>
      <c r="B13" s="14" t="s">
        <v>41</v>
      </c>
      <c r="C13" s="73"/>
      <c r="D13" s="73"/>
      <c r="E13" s="73">
        <v>2</v>
      </c>
      <c r="F13" s="73"/>
      <c r="G13" s="73"/>
      <c r="H13" s="106">
        <v>72</v>
      </c>
      <c r="I13" s="98"/>
      <c r="J13" s="105">
        <f t="shared" si="2"/>
        <v>72</v>
      </c>
      <c r="K13" s="105">
        <f t="shared" si="1"/>
        <v>28</v>
      </c>
      <c r="L13" s="98">
        <f t="shared" si="3"/>
        <v>72</v>
      </c>
      <c r="M13" s="98">
        <v>28</v>
      </c>
      <c r="N13" s="109"/>
      <c r="O13" s="109"/>
      <c r="P13" s="109"/>
      <c r="Q13" s="109"/>
      <c r="R13" s="109"/>
      <c r="S13" s="109"/>
      <c r="T13" s="162"/>
      <c r="U13" s="171">
        <v>34</v>
      </c>
      <c r="V13" s="172">
        <v>38</v>
      </c>
      <c r="W13" s="142"/>
      <c r="X13" s="31"/>
      <c r="Y13" s="31"/>
      <c r="Z13" s="134"/>
      <c r="AA13" s="184"/>
      <c r="AB13" s="131"/>
      <c r="AC13" s="131"/>
      <c r="AD13" s="137"/>
    </row>
    <row r="14" spans="1:30" ht="15.75" x14ac:dyDescent="0.25">
      <c r="A14" s="17" t="s">
        <v>42</v>
      </c>
      <c r="B14" s="14" t="s">
        <v>43</v>
      </c>
      <c r="C14" s="73"/>
      <c r="D14" s="73"/>
      <c r="E14" s="73">
        <v>2</v>
      </c>
      <c r="F14" s="73"/>
      <c r="G14" s="73"/>
      <c r="H14" s="106">
        <v>72</v>
      </c>
      <c r="I14" s="98"/>
      <c r="J14" s="105">
        <f t="shared" si="2"/>
        <v>72</v>
      </c>
      <c r="K14" s="105">
        <f t="shared" si="1"/>
        <v>70</v>
      </c>
      <c r="L14" s="98">
        <f t="shared" si="3"/>
        <v>72</v>
      </c>
      <c r="M14" s="98">
        <v>70</v>
      </c>
      <c r="N14" s="109"/>
      <c r="O14" s="109"/>
      <c r="P14" s="109"/>
      <c r="Q14" s="109"/>
      <c r="R14" s="109"/>
      <c r="S14" s="109"/>
      <c r="T14" s="162"/>
      <c r="U14" s="171">
        <v>34</v>
      </c>
      <c r="V14" s="172">
        <v>38</v>
      </c>
      <c r="W14" s="142"/>
      <c r="X14" s="31"/>
      <c r="Y14" s="31"/>
      <c r="Z14" s="134"/>
      <c r="AA14" s="184"/>
      <c r="AB14" s="131"/>
      <c r="AC14" s="131"/>
      <c r="AD14" s="137"/>
    </row>
    <row r="15" spans="1:30" ht="15.75" x14ac:dyDescent="0.25">
      <c r="A15" s="17" t="s">
        <v>44</v>
      </c>
      <c r="B15" s="14" t="s">
        <v>45</v>
      </c>
      <c r="C15" s="73">
        <v>2</v>
      </c>
      <c r="D15" s="73" t="s">
        <v>37</v>
      </c>
      <c r="E15" s="73"/>
      <c r="F15" s="73"/>
      <c r="G15" s="73" t="s">
        <v>46</v>
      </c>
      <c r="H15" s="106">
        <v>340</v>
      </c>
      <c r="I15" s="107"/>
      <c r="J15" s="105">
        <f t="shared" si="2"/>
        <v>340</v>
      </c>
      <c r="K15" s="105">
        <f t="shared" si="1"/>
        <v>94</v>
      </c>
      <c r="L15" s="98">
        <f t="shared" si="3"/>
        <v>322</v>
      </c>
      <c r="M15" s="108">
        <v>94</v>
      </c>
      <c r="N15" s="109"/>
      <c r="O15" s="98"/>
      <c r="P15" s="98"/>
      <c r="Q15" s="110">
        <v>10</v>
      </c>
      <c r="R15" s="110">
        <v>2</v>
      </c>
      <c r="S15" s="110">
        <v>6</v>
      </c>
      <c r="T15" s="125"/>
      <c r="U15" s="169">
        <v>134</v>
      </c>
      <c r="V15" s="170">
        <v>188</v>
      </c>
      <c r="W15" s="142"/>
      <c r="X15" s="31"/>
      <c r="Y15" s="31"/>
      <c r="Z15" s="134"/>
      <c r="AA15" s="184"/>
      <c r="AB15" s="131"/>
      <c r="AC15" s="131"/>
      <c r="AD15" s="137"/>
    </row>
    <row r="16" spans="1:30" ht="15.75" x14ac:dyDescent="0.25">
      <c r="A16" s="17" t="s">
        <v>47</v>
      </c>
      <c r="B16" s="14" t="s">
        <v>48</v>
      </c>
      <c r="C16" s="73">
        <v>2</v>
      </c>
      <c r="D16" s="73"/>
      <c r="E16" s="73"/>
      <c r="F16" s="73"/>
      <c r="G16" s="73" t="s">
        <v>46</v>
      </c>
      <c r="H16" s="106">
        <v>144</v>
      </c>
      <c r="I16" s="107"/>
      <c r="J16" s="105">
        <f t="shared" si="2"/>
        <v>144</v>
      </c>
      <c r="K16" s="105">
        <f t="shared" si="1"/>
        <v>112</v>
      </c>
      <c r="L16" s="98">
        <f t="shared" si="3"/>
        <v>126</v>
      </c>
      <c r="M16" s="108">
        <v>112</v>
      </c>
      <c r="N16" s="111"/>
      <c r="O16" s="98"/>
      <c r="P16" s="98"/>
      <c r="Q16" s="110">
        <v>10</v>
      </c>
      <c r="R16" s="110">
        <v>2</v>
      </c>
      <c r="S16" s="110">
        <v>6</v>
      </c>
      <c r="T16" s="125"/>
      <c r="U16" s="173">
        <v>68</v>
      </c>
      <c r="V16" s="174">
        <v>58</v>
      </c>
      <c r="W16" s="142"/>
      <c r="X16" s="31"/>
      <c r="Y16" s="31"/>
      <c r="Z16" s="134"/>
      <c r="AA16" s="184"/>
      <c r="AB16" s="131"/>
      <c r="AC16" s="131"/>
      <c r="AD16" s="137"/>
    </row>
    <row r="17" spans="1:30" ht="15.75" x14ac:dyDescent="0.25">
      <c r="A17" s="17" t="s">
        <v>49</v>
      </c>
      <c r="B17" s="14" t="s">
        <v>50</v>
      </c>
      <c r="C17" s="74"/>
      <c r="D17" s="117">
        <v>1</v>
      </c>
      <c r="E17" s="117">
        <v>2</v>
      </c>
      <c r="F17" s="74"/>
      <c r="G17" s="74"/>
      <c r="H17" s="106">
        <v>72</v>
      </c>
      <c r="I17" s="98"/>
      <c r="J17" s="105">
        <f t="shared" si="2"/>
        <v>72</v>
      </c>
      <c r="K17" s="105">
        <f t="shared" si="1"/>
        <v>58</v>
      </c>
      <c r="L17" s="98">
        <f t="shared" si="3"/>
        <v>72</v>
      </c>
      <c r="M17" s="98">
        <v>58</v>
      </c>
      <c r="N17" s="112"/>
      <c r="O17" s="109"/>
      <c r="P17" s="109"/>
      <c r="Q17" s="109"/>
      <c r="R17" s="109"/>
      <c r="S17" s="109"/>
      <c r="T17" s="162"/>
      <c r="U17" s="171">
        <v>34</v>
      </c>
      <c r="V17" s="172">
        <v>38</v>
      </c>
      <c r="W17" s="142"/>
      <c r="X17" s="31"/>
      <c r="Y17" s="31"/>
      <c r="Z17" s="134"/>
      <c r="AA17" s="184"/>
      <c r="AB17" s="131"/>
      <c r="AC17" s="131"/>
      <c r="AD17" s="137"/>
    </row>
    <row r="18" spans="1:30" ht="30" x14ac:dyDescent="0.25">
      <c r="A18" s="17" t="s">
        <v>51</v>
      </c>
      <c r="B18" s="14" t="s">
        <v>152</v>
      </c>
      <c r="C18" s="73"/>
      <c r="D18" s="73"/>
      <c r="E18" s="73">
        <v>2</v>
      </c>
      <c r="F18" s="73"/>
      <c r="G18" s="73"/>
      <c r="H18" s="106">
        <v>68</v>
      </c>
      <c r="I18" s="98"/>
      <c r="J18" s="105">
        <f t="shared" si="2"/>
        <v>68</v>
      </c>
      <c r="K18" s="105">
        <f t="shared" si="1"/>
        <v>46</v>
      </c>
      <c r="L18" s="98">
        <f t="shared" si="3"/>
        <v>68</v>
      </c>
      <c r="M18" s="98">
        <v>46</v>
      </c>
      <c r="N18" s="112"/>
      <c r="O18" s="109"/>
      <c r="P18" s="109"/>
      <c r="Q18" s="109"/>
      <c r="R18" s="109"/>
      <c r="S18" s="109"/>
      <c r="T18" s="162"/>
      <c r="U18" s="173">
        <v>34</v>
      </c>
      <c r="V18" s="174">
        <v>34</v>
      </c>
      <c r="W18" s="142"/>
      <c r="X18" s="31"/>
      <c r="Y18" s="31"/>
      <c r="Z18" s="134"/>
      <c r="AA18" s="184"/>
      <c r="AB18" s="131"/>
      <c r="AC18" s="131"/>
      <c r="AD18" s="137"/>
    </row>
    <row r="19" spans="1:30" ht="15.75" x14ac:dyDescent="0.25">
      <c r="A19" s="17" t="s">
        <v>52</v>
      </c>
      <c r="B19" s="14" t="s">
        <v>53</v>
      </c>
      <c r="C19" s="73"/>
      <c r="D19" s="73"/>
      <c r="E19" s="73">
        <v>2</v>
      </c>
      <c r="F19" s="73"/>
      <c r="G19" s="73"/>
      <c r="H19" s="106">
        <v>108</v>
      </c>
      <c r="I19" s="98"/>
      <c r="J19" s="105">
        <f>L19+Q19+R19+S19</f>
        <v>108</v>
      </c>
      <c r="K19" s="105">
        <f t="shared" si="1"/>
        <v>36</v>
      </c>
      <c r="L19" s="98">
        <f t="shared" si="3"/>
        <v>108</v>
      </c>
      <c r="M19" s="98">
        <v>36</v>
      </c>
      <c r="N19" s="112"/>
      <c r="O19" s="109"/>
      <c r="P19" s="109"/>
      <c r="Q19" s="109"/>
      <c r="R19" s="109"/>
      <c r="S19" s="109"/>
      <c r="T19" s="162"/>
      <c r="U19" s="173">
        <v>34</v>
      </c>
      <c r="V19" s="174">
        <v>74</v>
      </c>
      <c r="W19" s="142"/>
      <c r="X19" s="31"/>
      <c r="Y19" s="31"/>
      <c r="Z19" s="134"/>
      <c r="AA19" s="184"/>
      <c r="AB19" s="131"/>
      <c r="AC19" s="131"/>
      <c r="AD19" s="137"/>
    </row>
    <row r="20" spans="1:30" ht="15.75" x14ac:dyDescent="0.25">
      <c r="A20" s="17" t="s">
        <v>54</v>
      </c>
      <c r="B20" s="14" t="s">
        <v>55</v>
      </c>
      <c r="C20" s="73"/>
      <c r="D20" s="73"/>
      <c r="E20" s="73">
        <v>2</v>
      </c>
      <c r="F20" s="73"/>
      <c r="G20" s="73"/>
      <c r="H20" s="106">
        <v>72</v>
      </c>
      <c r="I20" s="98"/>
      <c r="J20" s="105">
        <f t="shared" si="2"/>
        <v>72</v>
      </c>
      <c r="K20" s="105">
        <f t="shared" si="1"/>
        <v>28</v>
      </c>
      <c r="L20" s="98">
        <f t="shared" si="3"/>
        <v>72</v>
      </c>
      <c r="M20" s="98">
        <v>28</v>
      </c>
      <c r="N20" s="109"/>
      <c r="O20" s="109"/>
      <c r="P20" s="109"/>
      <c r="Q20" s="109"/>
      <c r="R20" s="109"/>
      <c r="S20" s="109"/>
      <c r="T20" s="162"/>
      <c r="U20" s="171">
        <v>34</v>
      </c>
      <c r="V20" s="172">
        <v>38</v>
      </c>
      <c r="W20" s="142"/>
      <c r="X20" s="31"/>
      <c r="Y20" s="31"/>
      <c r="Z20" s="134"/>
      <c r="AA20" s="184"/>
      <c r="AB20" s="131"/>
      <c r="AC20" s="131"/>
      <c r="AD20" s="137"/>
    </row>
    <row r="21" spans="1:30" ht="15.75" x14ac:dyDescent="0.25">
      <c r="A21" s="17" t="s">
        <v>56</v>
      </c>
      <c r="B21" s="14" t="s">
        <v>57</v>
      </c>
      <c r="C21" s="73"/>
      <c r="D21" s="73"/>
      <c r="E21" s="73">
        <v>4</v>
      </c>
      <c r="F21" s="73"/>
      <c r="G21" s="73"/>
      <c r="H21" s="106">
        <v>72</v>
      </c>
      <c r="I21" s="98"/>
      <c r="J21" s="105">
        <f>L21+Q21+R21+S21</f>
        <v>72</v>
      </c>
      <c r="K21" s="105">
        <f t="shared" si="1"/>
        <v>25</v>
      </c>
      <c r="L21" s="98">
        <f>X21+Z21</f>
        <v>72</v>
      </c>
      <c r="M21" s="98">
        <v>25</v>
      </c>
      <c r="N21" s="109"/>
      <c r="O21" s="109"/>
      <c r="P21" s="109"/>
      <c r="Q21" s="109"/>
      <c r="R21" s="109"/>
      <c r="S21" s="109"/>
      <c r="T21" s="162"/>
      <c r="U21" s="171"/>
      <c r="V21" s="172"/>
      <c r="W21" s="143"/>
      <c r="X21" s="115">
        <v>36</v>
      </c>
      <c r="Y21" s="115"/>
      <c r="Z21" s="135">
        <v>36</v>
      </c>
      <c r="AA21" s="184"/>
      <c r="AB21" s="131"/>
      <c r="AC21" s="131"/>
      <c r="AD21" s="137"/>
    </row>
    <row r="22" spans="1:30" ht="15.75" x14ac:dyDescent="0.25">
      <c r="A22" s="49" t="s">
        <v>58</v>
      </c>
      <c r="B22" s="14" t="s">
        <v>59</v>
      </c>
      <c r="C22" s="75"/>
      <c r="D22" s="75"/>
      <c r="E22" s="75"/>
      <c r="F22" s="75" t="s">
        <v>181</v>
      </c>
      <c r="G22" s="73"/>
      <c r="H22" s="98">
        <v>32</v>
      </c>
      <c r="I22" s="98"/>
      <c r="J22" s="105">
        <f t="shared" si="2"/>
        <v>32</v>
      </c>
      <c r="K22" s="105">
        <f t="shared" si="1"/>
        <v>0</v>
      </c>
      <c r="L22" s="98">
        <f>U22+V22</f>
        <v>32</v>
      </c>
      <c r="M22" s="98"/>
      <c r="N22" s="113" t="s">
        <v>182</v>
      </c>
      <c r="O22" s="114"/>
      <c r="P22" s="114"/>
      <c r="Q22" s="114"/>
      <c r="R22" s="114"/>
      <c r="S22" s="114"/>
      <c r="T22" s="163"/>
      <c r="U22" s="175"/>
      <c r="V22" s="176">
        <v>32</v>
      </c>
      <c r="W22" s="142"/>
      <c r="X22" s="31"/>
      <c r="Y22" s="31"/>
      <c r="Z22" s="134"/>
      <c r="AA22" s="184"/>
      <c r="AB22" s="131"/>
      <c r="AC22" s="131"/>
      <c r="AD22" s="137"/>
    </row>
    <row r="23" spans="1:30" ht="28.5" x14ac:dyDescent="0.25">
      <c r="A23" s="37" t="s">
        <v>60</v>
      </c>
      <c r="B23" s="38" t="s">
        <v>61</v>
      </c>
      <c r="C23" s="36">
        <v>0</v>
      </c>
      <c r="D23" s="36">
        <v>2</v>
      </c>
      <c r="E23" s="36">
        <v>3</v>
      </c>
      <c r="F23" s="36">
        <v>0</v>
      </c>
      <c r="G23" s="36">
        <v>0</v>
      </c>
      <c r="H23" s="39">
        <f>SUM(H24:H27)</f>
        <v>447</v>
      </c>
      <c r="I23" s="39">
        <f t="shared" ref="I23:AD23" si="4">SUM(I24:I27)</f>
        <v>34</v>
      </c>
      <c r="J23" s="39">
        <f t="shared" si="4"/>
        <v>413</v>
      </c>
      <c r="K23" s="39">
        <f t="shared" si="4"/>
        <v>304</v>
      </c>
      <c r="L23" s="39">
        <f t="shared" si="4"/>
        <v>392</v>
      </c>
      <c r="M23" s="39">
        <f t="shared" si="4"/>
        <v>304</v>
      </c>
      <c r="N23" s="39">
        <f t="shared" si="4"/>
        <v>0</v>
      </c>
      <c r="O23" s="39">
        <f t="shared" si="4"/>
        <v>0</v>
      </c>
      <c r="P23" s="39">
        <f t="shared" si="4"/>
        <v>0</v>
      </c>
      <c r="Q23" s="39">
        <f t="shared" si="4"/>
        <v>5</v>
      </c>
      <c r="R23" s="39">
        <f t="shared" si="4"/>
        <v>4</v>
      </c>
      <c r="S23" s="39">
        <f t="shared" si="4"/>
        <v>12</v>
      </c>
      <c r="T23" s="126">
        <f t="shared" si="4"/>
        <v>0</v>
      </c>
      <c r="U23" s="177">
        <f t="shared" si="4"/>
        <v>0</v>
      </c>
      <c r="V23" s="145">
        <f t="shared" si="4"/>
        <v>0</v>
      </c>
      <c r="W23" s="144">
        <f t="shared" si="4"/>
        <v>12</v>
      </c>
      <c r="X23" s="126">
        <f t="shared" si="4"/>
        <v>104</v>
      </c>
      <c r="Y23" s="126">
        <f t="shared" si="4"/>
        <v>20</v>
      </c>
      <c r="Z23" s="145">
        <f t="shared" si="4"/>
        <v>180</v>
      </c>
      <c r="AA23" s="144">
        <f t="shared" si="4"/>
        <v>0</v>
      </c>
      <c r="AB23" s="126">
        <f t="shared" si="4"/>
        <v>64</v>
      </c>
      <c r="AC23" s="126">
        <f t="shared" si="4"/>
        <v>2</v>
      </c>
      <c r="AD23" s="145">
        <f t="shared" si="4"/>
        <v>44</v>
      </c>
    </row>
    <row r="24" spans="1:30" ht="15.75" x14ac:dyDescent="0.25">
      <c r="A24" s="6" t="s">
        <v>62</v>
      </c>
      <c r="B24" s="14" t="s">
        <v>63</v>
      </c>
      <c r="C24" s="6">
        <v>3</v>
      </c>
      <c r="D24" s="6"/>
      <c r="E24" s="6"/>
      <c r="F24" s="6"/>
      <c r="G24" s="6"/>
      <c r="H24" s="138">
        <f>J24+I24</f>
        <v>60</v>
      </c>
      <c r="I24" s="6">
        <f>W24+Y24+AA24+AC24</f>
        <v>8</v>
      </c>
      <c r="J24" s="105">
        <f>L24+Q24+R24+S24</f>
        <v>52</v>
      </c>
      <c r="K24" s="99">
        <f t="shared" ref="K24" si="5">M24</f>
        <v>0</v>
      </c>
      <c r="L24" s="98">
        <f>X24+Z24+AB24+AD24</f>
        <v>40</v>
      </c>
      <c r="M24" s="18">
        <v>0</v>
      </c>
      <c r="N24" s="18"/>
      <c r="O24" s="6"/>
      <c r="P24" s="6"/>
      <c r="Q24" s="103">
        <v>4</v>
      </c>
      <c r="R24" s="103">
        <v>2</v>
      </c>
      <c r="S24" s="103">
        <v>6</v>
      </c>
      <c r="T24" s="139"/>
      <c r="U24" s="178"/>
      <c r="V24" s="153"/>
      <c r="W24" s="142">
        <v>8</v>
      </c>
      <c r="X24" s="31">
        <v>40</v>
      </c>
      <c r="Y24" s="31"/>
      <c r="Z24" s="134"/>
      <c r="AA24" s="184"/>
      <c r="AB24" s="131"/>
      <c r="AC24" s="131"/>
      <c r="AD24" s="137"/>
    </row>
    <row r="25" spans="1:30" ht="45" x14ac:dyDescent="0.25">
      <c r="A25" s="6" t="s">
        <v>64</v>
      </c>
      <c r="B25" s="14" t="s">
        <v>65</v>
      </c>
      <c r="C25" s="6">
        <v>6</v>
      </c>
      <c r="D25" s="7"/>
      <c r="E25" s="6"/>
      <c r="F25" s="6"/>
      <c r="G25" s="6" t="s">
        <v>330</v>
      </c>
      <c r="H25" s="48">
        <f t="shared" ref="H25:H27" si="6">J25+I25</f>
        <v>179</v>
      </c>
      <c r="I25" s="121">
        <f t="shared" ref="I25:I27" si="7">W25+Y25+AA25+AC25</f>
        <v>12</v>
      </c>
      <c r="J25" s="105">
        <f>L25+Q25+R25+S25</f>
        <v>167</v>
      </c>
      <c r="K25" s="99">
        <f t="shared" ref="K25:K27" si="8">M25</f>
        <v>162</v>
      </c>
      <c r="L25" s="98">
        <f>X25+Z25+AB25+AD25</f>
        <v>158</v>
      </c>
      <c r="M25" s="23">
        <v>162</v>
      </c>
      <c r="N25" s="18"/>
      <c r="O25" s="6"/>
      <c r="P25" s="6"/>
      <c r="Q25" s="118">
        <v>1</v>
      </c>
      <c r="R25" s="118">
        <v>2</v>
      </c>
      <c r="S25" s="118">
        <v>6</v>
      </c>
      <c r="T25" s="139"/>
      <c r="U25" s="178"/>
      <c r="V25" s="153"/>
      <c r="W25" s="142">
        <v>2</v>
      </c>
      <c r="X25" s="31">
        <v>32</v>
      </c>
      <c r="Y25" s="31">
        <v>8</v>
      </c>
      <c r="Z25" s="134">
        <v>72</v>
      </c>
      <c r="AA25" s="184"/>
      <c r="AB25" s="131">
        <v>32</v>
      </c>
      <c r="AC25" s="131">
        <v>2</v>
      </c>
      <c r="AD25" s="137">
        <v>22</v>
      </c>
    </row>
    <row r="26" spans="1:30" ht="30" x14ac:dyDescent="0.25">
      <c r="A26" s="6" t="s">
        <v>66</v>
      </c>
      <c r="B26" s="14" t="s">
        <v>67</v>
      </c>
      <c r="C26" s="6"/>
      <c r="D26" s="6"/>
      <c r="E26" s="6">
        <v>4</v>
      </c>
      <c r="F26" s="6"/>
      <c r="G26" s="6"/>
      <c r="H26" s="48">
        <f t="shared" si="6"/>
        <v>78</v>
      </c>
      <c r="I26" s="121">
        <f t="shared" si="7"/>
        <v>6</v>
      </c>
      <c r="J26" s="105">
        <f>L26+Q26+R26+S26</f>
        <v>72</v>
      </c>
      <c r="K26" s="99">
        <f t="shared" si="8"/>
        <v>20</v>
      </c>
      <c r="L26" s="98">
        <f t="shared" ref="L26:L27" si="9">X26+Z26+AB26+AD26</f>
        <v>72</v>
      </c>
      <c r="M26" s="18">
        <v>20</v>
      </c>
      <c r="N26" s="18"/>
      <c r="O26" s="6"/>
      <c r="P26" s="6"/>
      <c r="Q26" s="6"/>
      <c r="R26" s="6"/>
      <c r="S26" s="6"/>
      <c r="T26" s="139"/>
      <c r="U26" s="178"/>
      <c r="V26" s="153"/>
      <c r="W26" s="142"/>
      <c r="X26" s="31"/>
      <c r="Y26" s="31">
        <v>6</v>
      </c>
      <c r="Z26" s="134">
        <v>72</v>
      </c>
      <c r="AA26" s="184"/>
      <c r="AB26" s="131"/>
      <c r="AC26" s="131"/>
      <c r="AD26" s="137"/>
    </row>
    <row r="27" spans="1:30" ht="15.75" x14ac:dyDescent="0.25">
      <c r="A27" s="6" t="s">
        <v>68</v>
      </c>
      <c r="B27" s="14" t="s">
        <v>50</v>
      </c>
      <c r="C27" s="6"/>
      <c r="D27" s="6"/>
      <c r="E27" s="104">
        <v>6</v>
      </c>
      <c r="F27" s="6"/>
      <c r="G27" s="104" t="s">
        <v>330</v>
      </c>
      <c r="H27" s="48">
        <f t="shared" si="6"/>
        <v>130</v>
      </c>
      <c r="I27" s="121">
        <f t="shared" si="7"/>
        <v>8</v>
      </c>
      <c r="J27" s="105">
        <f>L27+Q27+R27+S27</f>
        <v>122</v>
      </c>
      <c r="K27" s="99">
        <f t="shared" si="8"/>
        <v>122</v>
      </c>
      <c r="L27" s="98">
        <f t="shared" si="9"/>
        <v>122</v>
      </c>
      <c r="M27" s="18">
        <v>122</v>
      </c>
      <c r="N27" s="18"/>
      <c r="O27" s="6"/>
      <c r="P27" s="6"/>
      <c r="Q27" s="6"/>
      <c r="R27" s="6"/>
      <c r="S27" s="6"/>
      <c r="T27" s="139"/>
      <c r="U27" s="178"/>
      <c r="V27" s="153"/>
      <c r="W27" s="142">
        <v>2</v>
      </c>
      <c r="X27" s="31">
        <v>32</v>
      </c>
      <c r="Y27" s="31">
        <v>6</v>
      </c>
      <c r="Z27" s="134">
        <v>36</v>
      </c>
      <c r="AA27" s="184"/>
      <c r="AB27" s="131">
        <v>32</v>
      </c>
      <c r="AC27" s="131"/>
      <c r="AD27" s="137">
        <v>22</v>
      </c>
    </row>
    <row r="28" spans="1:30" ht="28.5" x14ac:dyDescent="0.25">
      <c r="A28" s="37" t="s">
        <v>69</v>
      </c>
      <c r="B28" s="38" t="s">
        <v>70</v>
      </c>
      <c r="C28" s="36">
        <v>2</v>
      </c>
      <c r="D28" s="36">
        <v>0</v>
      </c>
      <c r="E28" s="36">
        <v>9</v>
      </c>
      <c r="F28" s="36">
        <v>0</v>
      </c>
      <c r="G28" s="36">
        <v>0</v>
      </c>
      <c r="H28" s="141">
        <f>SUM(H29:H40)</f>
        <v>848</v>
      </c>
      <c r="I28" s="37">
        <f t="shared" ref="I28:V28" si="10">SUM(I29:I40)</f>
        <v>16</v>
      </c>
      <c r="J28" s="37">
        <f t="shared" si="10"/>
        <v>832</v>
      </c>
      <c r="K28" s="37">
        <f t="shared" si="10"/>
        <v>166</v>
      </c>
      <c r="L28" s="37">
        <f t="shared" si="10"/>
        <v>754</v>
      </c>
      <c r="M28" s="37">
        <f t="shared" si="10"/>
        <v>166</v>
      </c>
      <c r="N28" s="37">
        <f t="shared" si="10"/>
        <v>0</v>
      </c>
      <c r="O28" s="37">
        <f t="shared" si="10"/>
        <v>0</v>
      </c>
      <c r="P28" s="37">
        <f t="shared" si="10"/>
        <v>0</v>
      </c>
      <c r="Q28" s="37">
        <f t="shared" si="10"/>
        <v>14</v>
      </c>
      <c r="R28" s="37">
        <f t="shared" si="10"/>
        <v>16</v>
      </c>
      <c r="S28" s="37">
        <f t="shared" si="10"/>
        <v>48</v>
      </c>
      <c r="T28" s="124">
        <f t="shared" si="10"/>
        <v>0</v>
      </c>
      <c r="U28" s="132">
        <f t="shared" si="10"/>
        <v>36</v>
      </c>
      <c r="V28" s="133">
        <f t="shared" si="10"/>
        <v>36</v>
      </c>
      <c r="W28" s="146">
        <f t="shared" ref="W28:AD28" si="11">SUM(W29:W40)</f>
        <v>0</v>
      </c>
      <c r="X28" s="124">
        <f t="shared" si="11"/>
        <v>262</v>
      </c>
      <c r="Y28" s="124">
        <f t="shared" si="11"/>
        <v>12</v>
      </c>
      <c r="Z28" s="133">
        <f t="shared" si="11"/>
        <v>144</v>
      </c>
      <c r="AA28" s="146">
        <f t="shared" si="11"/>
        <v>0</v>
      </c>
      <c r="AB28" s="124">
        <f t="shared" si="11"/>
        <v>234</v>
      </c>
      <c r="AC28" s="124">
        <f t="shared" si="11"/>
        <v>4</v>
      </c>
      <c r="AD28" s="133">
        <f t="shared" si="11"/>
        <v>42</v>
      </c>
    </row>
    <row r="29" spans="1:30" ht="30" x14ac:dyDescent="0.25">
      <c r="A29" s="47" t="s">
        <v>149</v>
      </c>
      <c r="B29" s="14" t="s">
        <v>77</v>
      </c>
      <c r="C29" s="6">
        <v>5</v>
      </c>
      <c r="D29" s="6"/>
      <c r="E29" s="50"/>
      <c r="F29" s="6"/>
      <c r="G29" s="6"/>
      <c r="H29" s="138">
        <f>J29+I29</f>
        <v>65</v>
      </c>
      <c r="I29" s="121">
        <f>W29+Y29+AA29+AC29</f>
        <v>0</v>
      </c>
      <c r="J29" s="105">
        <f>L29+Q29+R29+S29</f>
        <v>65</v>
      </c>
      <c r="K29" s="99">
        <f t="shared" ref="K29:K35" si="12">M29</f>
        <v>10</v>
      </c>
      <c r="L29" s="98">
        <f t="shared" ref="L29:L40" si="13">X29+Z29+AB29+AD29</f>
        <v>56</v>
      </c>
      <c r="M29" s="23">
        <v>10</v>
      </c>
      <c r="N29" s="18"/>
      <c r="O29" s="6"/>
      <c r="P29" s="6"/>
      <c r="Q29" s="118">
        <v>1</v>
      </c>
      <c r="R29" s="118">
        <v>2</v>
      </c>
      <c r="S29" s="118">
        <v>6</v>
      </c>
      <c r="T29" s="139"/>
      <c r="U29" s="178"/>
      <c r="V29" s="153"/>
      <c r="W29" s="142"/>
      <c r="X29" s="31"/>
      <c r="Y29" s="31"/>
      <c r="Z29" s="134"/>
      <c r="AA29" s="184"/>
      <c r="AB29" s="131">
        <v>56</v>
      </c>
      <c r="AC29" s="131"/>
      <c r="AD29" s="137"/>
    </row>
    <row r="30" spans="1:30" ht="38.25" customHeight="1" x14ac:dyDescent="0.25">
      <c r="A30" s="26" t="s">
        <v>72</v>
      </c>
      <c r="B30" s="14" t="s">
        <v>73</v>
      </c>
      <c r="C30" s="6">
        <v>3</v>
      </c>
      <c r="D30" s="6"/>
      <c r="E30" s="18"/>
      <c r="F30" s="6"/>
      <c r="G30" s="6"/>
      <c r="H30" s="48">
        <f t="shared" ref="H30:H35" si="14">J30+I30</f>
        <v>102</v>
      </c>
      <c r="I30" s="121">
        <f t="shared" ref="I30:I40" si="15">W30+Y30+AA30+AC30</f>
        <v>0</v>
      </c>
      <c r="J30" s="105">
        <f t="shared" ref="J30:J40" si="16">L30+Q30+R30+S30</f>
        <v>102</v>
      </c>
      <c r="K30" s="99">
        <f t="shared" si="12"/>
        <v>10</v>
      </c>
      <c r="L30" s="98">
        <f t="shared" si="13"/>
        <v>90</v>
      </c>
      <c r="M30" s="23">
        <v>10</v>
      </c>
      <c r="N30" s="18"/>
      <c r="O30" s="6"/>
      <c r="P30" s="6"/>
      <c r="Q30" s="102">
        <v>4</v>
      </c>
      <c r="R30" s="102">
        <v>2</v>
      </c>
      <c r="S30" s="102">
        <v>6</v>
      </c>
      <c r="T30" s="139"/>
      <c r="U30" s="178"/>
      <c r="V30" s="153"/>
      <c r="W30" s="142"/>
      <c r="X30" s="31">
        <v>90</v>
      </c>
      <c r="Y30" s="31"/>
      <c r="Z30" s="134"/>
      <c r="AA30" s="184"/>
      <c r="AB30" s="131"/>
      <c r="AC30" s="131"/>
      <c r="AD30" s="137"/>
    </row>
    <row r="31" spans="1:30" ht="21.75" customHeight="1" x14ac:dyDescent="0.25">
      <c r="A31" s="26" t="s">
        <v>74</v>
      </c>
      <c r="B31" s="14" t="s">
        <v>79</v>
      </c>
      <c r="C31" s="4">
        <v>3</v>
      </c>
      <c r="D31" s="6"/>
      <c r="E31" s="6"/>
      <c r="F31" s="6"/>
      <c r="G31" s="6"/>
      <c r="H31" s="48">
        <f t="shared" si="14"/>
        <v>92</v>
      </c>
      <c r="I31" s="121">
        <f t="shared" si="15"/>
        <v>0</v>
      </c>
      <c r="J31" s="105">
        <f t="shared" si="16"/>
        <v>92</v>
      </c>
      <c r="K31" s="99">
        <f t="shared" si="12"/>
        <v>10</v>
      </c>
      <c r="L31" s="98">
        <f t="shared" si="13"/>
        <v>80</v>
      </c>
      <c r="M31" s="23">
        <v>10</v>
      </c>
      <c r="N31" s="18"/>
      <c r="O31" s="6"/>
      <c r="P31" s="6"/>
      <c r="Q31" s="102">
        <v>4</v>
      </c>
      <c r="R31" s="102">
        <v>2</v>
      </c>
      <c r="S31" s="102">
        <v>6</v>
      </c>
      <c r="T31" s="139"/>
      <c r="U31" s="178"/>
      <c r="V31" s="153"/>
      <c r="W31" s="142"/>
      <c r="X31" s="31">
        <v>80</v>
      </c>
      <c r="Y31" s="31"/>
      <c r="Z31" s="134"/>
      <c r="AA31" s="184"/>
      <c r="AB31" s="131"/>
      <c r="AC31" s="131"/>
      <c r="AD31" s="137"/>
    </row>
    <row r="32" spans="1:30" ht="25.5" customHeight="1" x14ac:dyDescent="0.25">
      <c r="A32" s="26" t="s">
        <v>76</v>
      </c>
      <c r="B32" s="14" t="s">
        <v>81</v>
      </c>
      <c r="C32" s="6"/>
      <c r="D32" s="6"/>
      <c r="E32" s="122">
        <v>3</v>
      </c>
      <c r="F32" s="6"/>
      <c r="G32" s="6"/>
      <c r="H32" s="48">
        <f t="shared" si="14"/>
        <v>46</v>
      </c>
      <c r="I32" s="121">
        <f t="shared" si="15"/>
        <v>0</v>
      </c>
      <c r="J32" s="105">
        <f t="shared" si="16"/>
        <v>46</v>
      </c>
      <c r="K32" s="99">
        <f t="shared" si="12"/>
        <v>10</v>
      </c>
      <c r="L32" s="98">
        <f t="shared" si="13"/>
        <v>46</v>
      </c>
      <c r="M32" s="23">
        <v>10</v>
      </c>
      <c r="N32" s="18"/>
      <c r="O32" s="6"/>
      <c r="P32" s="6"/>
      <c r="Q32" s="6"/>
      <c r="R32" s="6"/>
      <c r="S32" s="6"/>
      <c r="T32" s="139"/>
      <c r="U32" s="178"/>
      <c r="V32" s="153"/>
      <c r="W32" s="142"/>
      <c r="X32" s="31">
        <v>46</v>
      </c>
      <c r="Y32" s="31"/>
      <c r="Z32" s="134"/>
      <c r="AA32" s="184"/>
      <c r="AB32" s="131"/>
      <c r="AC32" s="131"/>
      <c r="AD32" s="137"/>
    </row>
    <row r="33" spans="1:30" ht="30" x14ac:dyDescent="0.25">
      <c r="A33" s="26" t="s">
        <v>78</v>
      </c>
      <c r="B33" s="14" t="s">
        <v>75</v>
      </c>
      <c r="C33" s="6"/>
      <c r="D33" s="6"/>
      <c r="E33" s="122">
        <v>3</v>
      </c>
      <c r="F33" s="6"/>
      <c r="G33" s="6"/>
      <c r="H33" s="48">
        <f t="shared" si="14"/>
        <v>46</v>
      </c>
      <c r="I33" s="121">
        <f t="shared" si="15"/>
        <v>0</v>
      </c>
      <c r="J33" s="105">
        <f t="shared" si="16"/>
        <v>46</v>
      </c>
      <c r="K33" s="99">
        <f t="shared" si="12"/>
        <v>6</v>
      </c>
      <c r="L33" s="98">
        <f t="shared" si="13"/>
        <v>46</v>
      </c>
      <c r="M33" s="23">
        <v>6</v>
      </c>
      <c r="N33" s="18"/>
      <c r="O33" s="6"/>
      <c r="P33" s="6"/>
      <c r="Q33" s="6"/>
      <c r="R33" s="6"/>
      <c r="S33" s="6"/>
      <c r="T33" s="139"/>
      <c r="U33" s="178"/>
      <c r="V33" s="153"/>
      <c r="W33" s="142"/>
      <c r="X33" s="31">
        <v>46</v>
      </c>
      <c r="Y33" s="31"/>
      <c r="Z33" s="134"/>
      <c r="AA33" s="184"/>
      <c r="AB33" s="131"/>
      <c r="AC33" s="131"/>
      <c r="AD33" s="137"/>
    </row>
    <row r="34" spans="1:30" ht="30" x14ac:dyDescent="0.25">
      <c r="A34" s="26" t="s">
        <v>80</v>
      </c>
      <c r="B34" s="14" t="s">
        <v>88</v>
      </c>
      <c r="C34" s="6">
        <v>4</v>
      </c>
      <c r="D34" s="6"/>
      <c r="E34" s="18"/>
      <c r="F34" s="6"/>
      <c r="G34" s="6"/>
      <c r="H34" s="48">
        <f t="shared" si="14"/>
        <v>87</v>
      </c>
      <c r="I34" s="121">
        <f t="shared" si="15"/>
        <v>6</v>
      </c>
      <c r="J34" s="105">
        <f t="shared" si="16"/>
        <v>81</v>
      </c>
      <c r="K34" s="99">
        <f t="shared" si="12"/>
        <v>22</v>
      </c>
      <c r="L34" s="98">
        <f t="shared" si="13"/>
        <v>72</v>
      </c>
      <c r="M34" s="23">
        <v>22</v>
      </c>
      <c r="N34" s="18"/>
      <c r="O34" s="6"/>
      <c r="P34" s="6"/>
      <c r="Q34" s="118">
        <v>1</v>
      </c>
      <c r="R34" s="118">
        <v>2</v>
      </c>
      <c r="S34" s="118">
        <v>6</v>
      </c>
      <c r="T34" s="139"/>
      <c r="U34" s="178"/>
      <c r="V34" s="153"/>
      <c r="W34" s="142"/>
      <c r="X34" s="31"/>
      <c r="Y34" s="31">
        <v>6</v>
      </c>
      <c r="Z34" s="134">
        <v>72</v>
      </c>
      <c r="AA34" s="184"/>
      <c r="AB34" s="131"/>
      <c r="AC34" s="131"/>
      <c r="AD34" s="137"/>
    </row>
    <row r="35" spans="1:30" ht="30" x14ac:dyDescent="0.25">
      <c r="A35" s="26" t="s">
        <v>82</v>
      </c>
      <c r="B35" s="14" t="s">
        <v>84</v>
      </c>
      <c r="C35" s="6">
        <v>5</v>
      </c>
      <c r="D35" s="6"/>
      <c r="E35" s="23"/>
      <c r="F35" s="6"/>
      <c r="G35" s="6"/>
      <c r="H35" s="48">
        <f t="shared" si="14"/>
        <v>79</v>
      </c>
      <c r="I35" s="121">
        <f t="shared" si="15"/>
        <v>0</v>
      </c>
      <c r="J35" s="105">
        <f t="shared" si="16"/>
        <v>79</v>
      </c>
      <c r="K35" s="99">
        <f t="shared" si="12"/>
        <v>26</v>
      </c>
      <c r="L35" s="98">
        <f t="shared" si="13"/>
        <v>70</v>
      </c>
      <c r="M35" s="23">
        <v>26</v>
      </c>
      <c r="N35" s="18"/>
      <c r="O35" s="6"/>
      <c r="P35" s="6"/>
      <c r="Q35" s="118">
        <v>1</v>
      </c>
      <c r="R35" s="118">
        <v>2</v>
      </c>
      <c r="S35" s="118">
        <v>6</v>
      </c>
      <c r="T35" s="139"/>
      <c r="U35" s="178"/>
      <c r="V35" s="153"/>
      <c r="W35" s="142"/>
      <c r="X35" s="31"/>
      <c r="Y35" s="31"/>
      <c r="Z35" s="134"/>
      <c r="AA35" s="184"/>
      <c r="AB35" s="131">
        <v>70</v>
      </c>
      <c r="AC35" s="131"/>
      <c r="AD35" s="137"/>
    </row>
    <row r="36" spans="1:30" ht="30" x14ac:dyDescent="0.25">
      <c r="A36" s="26" t="s">
        <v>83</v>
      </c>
      <c r="B36" s="14" t="s">
        <v>71</v>
      </c>
      <c r="C36" s="6"/>
      <c r="D36" s="6"/>
      <c r="E36" s="23">
        <v>2</v>
      </c>
      <c r="F36" s="6"/>
      <c r="G36" s="6">
        <v>1</v>
      </c>
      <c r="H36" s="5">
        <f>I36+J36+Q36+R36+S36</f>
        <v>72</v>
      </c>
      <c r="I36" s="121">
        <f t="shared" si="15"/>
        <v>0</v>
      </c>
      <c r="J36" s="105">
        <f>L36+Q36+R36+S36</f>
        <v>72</v>
      </c>
      <c r="K36" s="99">
        <f>M36</f>
        <v>10</v>
      </c>
      <c r="L36" s="98">
        <f>X36+Z36+AB36+AD36+U36+V36</f>
        <v>72</v>
      </c>
      <c r="M36" s="23">
        <v>10</v>
      </c>
      <c r="N36" s="18"/>
      <c r="O36" s="6"/>
      <c r="P36" s="6"/>
      <c r="Q36" s="6"/>
      <c r="R36" s="6"/>
      <c r="S36" s="6"/>
      <c r="T36" s="139"/>
      <c r="U36" s="178">
        <v>36</v>
      </c>
      <c r="V36" s="153">
        <v>36</v>
      </c>
      <c r="W36" s="142"/>
      <c r="X36" s="31"/>
      <c r="Y36" s="31"/>
      <c r="Z36" s="134"/>
      <c r="AA36" s="184"/>
      <c r="AB36" s="131"/>
      <c r="AC36" s="131"/>
      <c r="AD36" s="137"/>
    </row>
    <row r="37" spans="1:30" ht="24" customHeight="1" x14ac:dyDescent="0.25">
      <c r="A37" s="102" t="s">
        <v>85</v>
      </c>
      <c r="B37" s="14" t="s">
        <v>86</v>
      </c>
      <c r="C37" s="18">
        <v>4</v>
      </c>
      <c r="D37" s="6"/>
      <c r="E37" s="122"/>
      <c r="F37" s="6"/>
      <c r="G37" s="6"/>
      <c r="H37" s="48">
        <f t="shared" ref="H37:H40" si="17">J37+I37</f>
        <v>87</v>
      </c>
      <c r="I37" s="121">
        <f t="shared" si="15"/>
        <v>6</v>
      </c>
      <c r="J37" s="105">
        <f t="shared" si="16"/>
        <v>81</v>
      </c>
      <c r="K37" s="99">
        <f t="shared" ref="K37:K40" si="18">M37</f>
        <v>16</v>
      </c>
      <c r="L37" s="98">
        <f t="shared" si="13"/>
        <v>72</v>
      </c>
      <c r="M37" s="23">
        <v>16</v>
      </c>
      <c r="N37" s="18"/>
      <c r="O37" s="6"/>
      <c r="P37" s="6"/>
      <c r="Q37" s="118">
        <v>1</v>
      </c>
      <c r="R37" s="118">
        <v>2</v>
      </c>
      <c r="S37" s="118">
        <v>6</v>
      </c>
      <c r="T37" s="139"/>
      <c r="U37" s="178"/>
      <c r="V37" s="153"/>
      <c r="W37" s="142"/>
      <c r="X37" s="31"/>
      <c r="Y37" s="31">
        <v>6</v>
      </c>
      <c r="Z37" s="134">
        <v>72</v>
      </c>
      <c r="AA37" s="184"/>
      <c r="AB37" s="131"/>
      <c r="AC37" s="131"/>
      <c r="AD37" s="137"/>
    </row>
    <row r="38" spans="1:30" ht="28.5" customHeight="1" x14ac:dyDescent="0.25">
      <c r="A38" s="26" t="s">
        <v>87</v>
      </c>
      <c r="B38" s="14" t="s">
        <v>90</v>
      </c>
      <c r="C38" s="6"/>
      <c r="D38" s="6"/>
      <c r="E38" s="23">
        <v>5</v>
      </c>
      <c r="F38" s="6"/>
      <c r="G38" s="6"/>
      <c r="H38" s="48">
        <f t="shared" si="17"/>
        <v>48</v>
      </c>
      <c r="I38" s="121">
        <f t="shared" si="15"/>
        <v>0</v>
      </c>
      <c r="J38" s="105">
        <f t="shared" si="16"/>
        <v>48</v>
      </c>
      <c r="K38" s="99">
        <f t="shared" si="18"/>
        <v>10</v>
      </c>
      <c r="L38" s="98">
        <f t="shared" si="13"/>
        <v>48</v>
      </c>
      <c r="M38" s="23">
        <v>10</v>
      </c>
      <c r="N38" s="18"/>
      <c r="O38" s="6"/>
      <c r="P38" s="6"/>
      <c r="Q38" s="6"/>
      <c r="R38" s="6"/>
      <c r="S38" s="6"/>
      <c r="T38" s="139"/>
      <c r="U38" s="178"/>
      <c r="V38" s="153"/>
      <c r="W38" s="142"/>
      <c r="X38" s="31"/>
      <c r="Y38" s="31"/>
      <c r="Z38" s="134"/>
      <c r="AA38" s="184"/>
      <c r="AB38" s="131">
        <v>48</v>
      </c>
      <c r="AC38" s="131"/>
      <c r="AD38" s="137"/>
    </row>
    <row r="39" spans="1:30" ht="45" x14ac:dyDescent="0.25">
      <c r="A39" s="4" t="s">
        <v>89</v>
      </c>
      <c r="B39" s="14" t="s">
        <v>92</v>
      </c>
      <c r="C39" s="6">
        <v>6</v>
      </c>
      <c r="D39" s="6"/>
      <c r="E39" s="23"/>
      <c r="F39" s="6"/>
      <c r="G39" s="6">
        <v>5</v>
      </c>
      <c r="H39" s="48">
        <f t="shared" si="17"/>
        <v>73</v>
      </c>
      <c r="I39" s="121">
        <f t="shared" si="15"/>
        <v>4</v>
      </c>
      <c r="J39" s="105">
        <f t="shared" si="16"/>
        <v>69</v>
      </c>
      <c r="K39" s="99">
        <f t="shared" si="18"/>
        <v>20</v>
      </c>
      <c r="L39" s="98">
        <f t="shared" si="13"/>
        <v>60</v>
      </c>
      <c r="M39" s="23">
        <v>20</v>
      </c>
      <c r="N39" s="18"/>
      <c r="O39" s="6"/>
      <c r="P39" s="6"/>
      <c r="Q39" s="118">
        <v>1</v>
      </c>
      <c r="R39" s="118">
        <v>2</v>
      </c>
      <c r="S39" s="118">
        <v>6</v>
      </c>
      <c r="T39" s="139"/>
      <c r="U39" s="178"/>
      <c r="V39" s="153"/>
      <c r="W39" s="142"/>
      <c r="X39" s="31"/>
      <c r="Y39" s="31"/>
      <c r="Z39" s="134"/>
      <c r="AA39" s="184"/>
      <c r="AB39" s="131">
        <v>18</v>
      </c>
      <c r="AC39" s="131">
        <v>4</v>
      </c>
      <c r="AD39" s="137">
        <v>42</v>
      </c>
    </row>
    <row r="40" spans="1:30" ht="45" x14ac:dyDescent="0.25">
      <c r="A40" s="4" t="s">
        <v>91</v>
      </c>
      <c r="B40" s="14" t="s">
        <v>93</v>
      </c>
      <c r="C40" s="18">
        <v>5</v>
      </c>
      <c r="D40" s="4"/>
      <c r="E40" s="23"/>
      <c r="F40" s="6"/>
      <c r="G40" s="6"/>
      <c r="H40" s="48">
        <f t="shared" si="17"/>
        <v>51</v>
      </c>
      <c r="I40" s="121">
        <f t="shared" si="15"/>
        <v>0</v>
      </c>
      <c r="J40" s="105">
        <f t="shared" si="16"/>
        <v>51</v>
      </c>
      <c r="K40" s="99">
        <f t="shared" si="18"/>
        <v>16</v>
      </c>
      <c r="L40" s="98">
        <f t="shared" si="13"/>
        <v>42</v>
      </c>
      <c r="M40" s="23">
        <v>16</v>
      </c>
      <c r="N40" s="18"/>
      <c r="O40" s="6"/>
      <c r="P40" s="6"/>
      <c r="Q40" s="118">
        <v>1</v>
      </c>
      <c r="R40" s="118">
        <v>2</v>
      </c>
      <c r="S40" s="118">
        <v>6</v>
      </c>
      <c r="T40" s="139"/>
      <c r="U40" s="178"/>
      <c r="V40" s="153"/>
      <c r="W40" s="142"/>
      <c r="X40" s="31"/>
      <c r="Y40" s="31"/>
      <c r="Z40" s="134"/>
      <c r="AA40" s="184"/>
      <c r="AB40" s="131">
        <v>42</v>
      </c>
      <c r="AC40" s="131"/>
      <c r="AD40" s="137"/>
    </row>
    <row r="41" spans="1:30" ht="28.5" customHeight="1" x14ac:dyDescent="0.25">
      <c r="A41" s="43" t="s">
        <v>94</v>
      </c>
      <c r="B41" s="44" t="s">
        <v>95</v>
      </c>
      <c r="C41" s="45">
        <v>2</v>
      </c>
      <c r="D41" s="45">
        <v>0</v>
      </c>
      <c r="E41" s="45">
        <v>8</v>
      </c>
      <c r="F41" s="45">
        <v>0</v>
      </c>
      <c r="G41" s="45">
        <v>0</v>
      </c>
      <c r="H41" s="43">
        <f>H42+H48+H54+H60+H65</f>
        <v>1297</v>
      </c>
      <c r="I41" s="43">
        <f t="shared" ref="I41:AD41" si="19">I42+I48+I54+I60+I65</f>
        <v>38</v>
      </c>
      <c r="J41" s="43">
        <f t="shared" si="19"/>
        <v>1259</v>
      </c>
      <c r="K41" s="43">
        <f t="shared" si="19"/>
        <v>1214</v>
      </c>
      <c r="L41" s="43">
        <f t="shared" si="19"/>
        <v>1214</v>
      </c>
      <c r="M41" s="43">
        <f t="shared" si="19"/>
        <v>296</v>
      </c>
      <c r="N41" s="43">
        <f t="shared" si="19"/>
        <v>0</v>
      </c>
      <c r="O41" s="43">
        <f t="shared" si="19"/>
        <v>144</v>
      </c>
      <c r="P41" s="43">
        <f t="shared" si="19"/>
        <v>216</v>
      </c>
      <c r="Q41" s="43">
        <f t="shared" si="19"/>
        <v>5</v>
      </c>
      <c r="R41" s="43">
        <f t="shared" si="19"/>
        <v>10</v>
      </c>
      <c r="S41" s="43">
        <f t="shared" si="19"/>
        <v>30</v>
      </c>
      <c r="T41" s="128">
        <f t="shared" si="19"/>
        <v>0</v>
      </c>
      <c r="U41" s="179">
        <f t="shared" si="19"/>
        <v>0</v>
      </c>
      <c r="V41" s="148">
        <f t="shared" si="19"/>
        <v>0</v>
      </c>
      <c r="W41" s="147">
        <f t="shared" si="19"/>
        <v>0</v>
      </c>
      <c r="X41" s="128">
        <f t="shared" si="19"/>
        <v>162</v>
      </c>
      <c r="Y41" s="128">
        <f t="shared" si="19"/>
        <v>22</v>
      </c>
      <c r="Z41" s="148">
        <f t="shared" si="19"/>
        <v>414</v>
      </c>
      <c r="AA41" s="147">
        <f t="shared" si="19"/>
        <v>0</v>
      </c>
      <c r="AB41" s="128">
        <f t="shared" si="19"/>
        <v>278</v>
      </c>
      <c r="AC41" s="128">
        <f t="shared" si="19"/>
        <v>16</v>
      </c>
      <c r="AD41" s="148">
        <f t="shared" si="19"/>
        <v>360</v>
      </c>
    </row>
    <row r="42" spans="1:30" ht="71.25" x14ac:dyDescent="0.25">
      <c r="A42" s="37" t="s">
        <v>96</v>
      </c>
      <c r="B42" s="40" t="s">
        <v>97</v>
      </c>
      <c r="C42" s="36">
        <v>2</v>
      </c>
      <c r="D42" s="36">
        <v>0</v>
      </c>
      <c r="E42" s="36">
        <v>2</v>
      </c>
      <c r="F42" s="36">
        <v>0</v>
      </c>
      <c r="G42" s="36">
        <v>0</v>
      </c>
      <c r="H42" s="37">
        <f>SUM(H43:H47)</f>
        <v>265</v>
      </c>
      <c r="I42" s="37">
        <f>SUM(I43:I47)</f>
        <v>4</v>
      </c>
      <c r="J42" s="37">
        <f t="shared" ref="J42:AD42" si="20">SUM(J43:J47)</f>
        <v>261</v>
      </c>
      <c r="K42" s="37">
        <f t="shared" si="20"/>
        <v>252</v>
      </c>
      <c r="L42" s="37">
        <f t="shared" ref="L42:N42" si="21">SUM(L43:L47)</f>
        <v>252</v>
      </c>
      <c r="M42" s="37">
        <f t="shared" si="21"/>
        <v>56</v>
      </c>
      <c r="N42" s="37">
        <f t="shared" si="21"/>
        <v>0</v>
      </c>
      <c r="O42" s="37">
        <f t="shared" si="20"/>
        <v>36</v>
      </c>
      <c r="P42" s="37">
        <f t="shared" si="20"/>
        <v>36</v>
      </c>
      <c r="Q42" s="37">
        <f>SUM(Q43:Q47)</f>
        <v>1</v>
      </c>
      <c r="R42" s="37">
        <f>SUM(R43:R47)</f>
        <v>2</v>
      </c>
      <c r="S42" s="37">
        <f>SUM(S43:S47)</f>
        <v>6</v>
      </c>
      <c r="T42" s="124">
        <f t="shared" si="20"/>
        <v>0</v>
      </c>
      <c r="U42" s="132">
        <f t="shared" si="20"/>
        <v>0</v>
      </c>
      <c r="V42" s="133">
        <f t="shared" si="20"/>
        <v>0</v>
      </c>
      <c r="W42" s="146">
        <f t="shared" si="20"/>
        <v>0</v>
      </c>
      <c r="X42" s="124">
        <f t="shared" si="20"/>
        <v>108</v>
      </c>
      <c r="Y42" s="124">
        <f t="shared" si="20"/>
        <v>4</v>
      </c>
      <c r="Z42" s="133">
        <f t="shared" si="20"/>
        <v>144</v>
      </c>
      <c r="AA42" s="146">
        <f t="shared" si="20"/>
        <v>0</v>
      </c>
      <c r="AB42" s="124">
        <f t="shared" si="20"/>
        <v>0</v>
      </c>
      <c r="AC42" s="124">
        <f t="shared" si="20"/>
        <v>0</v>
      </c>
      <c r="AD42" s="133">
        <f t="shared" si="20"/>
        <v>0</v>
      </c>
    </row>
    <row r="43" spans="1:30" ht="15.75" x14ac:dyDescent="0.25">
      <c r="A43" s="6" t="s">
        <v>98</v>
      </c>
      <c r="B43" s="14" t="s">
        <v>99</v>
      </c>
      <c r="C43" s="140"/>
      <c r="D43" s="6"/>
      <c r="E43" s="18">
        <v>3</v>
      </c>
      <c r="F43" s="6"/>
      <c r="G43" s="6">
        <v>3</v>
      </c>
      <c r="H43" s="138">
        <f>J43+I43</f>
        <v>72</v>
      </c>
      <c r="I43" s="121">
        <f t="shared" ref="I43:I69" si="22">W43+Y43+AA43+AC43</f>
        <v>0</v>
      </c>
      <c r="J43" s="105">
        <f>L43+Q43+R43+S43</f>
        <v>72</v>
      </c>
      <c r="K43" s="105">
        <f>L43</f>
        <v>72</v>
      </c>
      <c r="L43" s="98">
        <f t="shared" ref="L43:L47" si="23">X43+Z43+AB43+AD43</f>
        <v>72</v>
      </c>
      <c r="M43" s="18">
        <v>20</v>
      </c>
      <c r="N43" s="18"/>
      <c r="O43" s="6"/>
      <c r="P43" s="6"/>
      <c r="Q43" s="6"/>
      <c r="R43" s="6"/>
      <c r="S43" s="7"/>
      <c r="T43" s="139"/>
      <c r="U43" s="178"/>
      <c r="V43" s="180"/>
      <c r="W43" s="149"/>
      <c r="X43" s="46">
        <v>72</v>
      </c>
      <c r="Y43" s="46"/>
      <c r="Z43" s="136"/>
      <c r="AA43" s="184"/>
      <c r="AB43" s="131"/>
      <c r="AC43" s="131"/>
      <c r="AD43" s="137"/>
    </row>
    <row r="44" spans="1:30" ht="15.75" x14ac:dyDescent="0.25">
      <c r="A44" s="6" t="s">
        <v>100</v>
      </c>
      <c r="B44" s="14" t="s">
        <v>101</v>
      </c>
      <c r="C44" s="6"/>
      <c r="D44" s="6"/>
      <c r="E44" s="270" t="s">
        <v>340</v>
      </c>
      <c r="F44" s="6"/>
      <c r="G44" s="6">
        <v>3</v>
      </c>
      <c r="H44" s="48">
        <f t="shared" ref="H44:H47" si="24">J44+I44</f>
        <v>112</v>
      </c>
      <c r="I44" s="121">
        <f t="shared" si="22"/>
        <v>4</v>
      </c>
      <c r="J44" s="105">
        <f>L44+Q44+R44+S44</f>
        <v>108</v>
      </c>
      <c r="K44" s="105">
        <f t="shared" ref="K44:K47" si="25">L44</f>
        <v>108</v>
      </c>
      <c r="L44" s="98">
        <f t="shared" si="23"/>
        <v>108</v>
      </c>
      <c r="M44" s="18">
        <v>36</v>
      </c>
      <c r="N44" s="18"/>
      <c r="O44" s="6"/>
      <c r="P44" s="28"/>
      <c r="Q44" s="35"/>
      <c r="R44" s="35"/>
      <c r="S44" s="35"/>
      <c r="T44" s="139"/>
      <c r="U44" s="178"/>
      <c r="V44" s="180"/>
      <c r="W44" s="149"/>
      <c r="X44" s="46">
        <v>36</v>
      </c>
      <c r="Y44" s="46">
        <v>4</v>
      </c>
      <c r="Z44" s="136">
        <v>72</v>
      </c>
      <c r="AA44" s="184"/>
      <c r="AB44" s="131"/>
      <c r="AC44" s="131"/>
      <c r="AD44" s="137"/>
    </row>
    <row r="45" spans="1:30" ht="15.75" x14ac:dyDescent="0.25">
      <c r="A45" s="5" t="s">
        <v>102</v>
      </c>
      <c r="B45" s="15" t="s">
        <v>103</v>
      </c>
      <c r="C45" s="6"/>
      <c r="D45" s="6"/>
      <c r="E45" s="271"/>
      <c r="F45" s="6"/>
      <c r="G45" s="6"/>
      <c r="H45" s="48">
        <f t="shared" si="24"/>
        <v>36</v>
      </c>
      <c r="I45" s="121">
        <f t="shared" si="22"/>
        <v>0</v>
      </c>
      <c r="J45" s="105">
        <f t="shared" ref="J45:J46" si="26">L45+Q45+R45+S45</f>
        <v>36</v>
      </c>
      <c r="K45" s="105">
        <f t="shared" si="25"/>
        <v>36</v>
      </c>
      <c r="L45" s="98">
        <f t="shared" si="23"/>
        <v>36</v>
      </c>
      <c r="M45" s="18"/>
      <c r="N45" s="18"/>
      <c r="O45" s="6">
        <v>36</v>
      </c>
      <c r="P45" s="28"/>
      <c r="Q45" s="28"/>
      <c r="R45" s="28"/>
      <c r="S45" s="28"/>
      <c r="T45" s="139"/>
      <c r="U45" s="178"/>
      <c r="V45" s="153"/>
      <c r="W45" s="142"/>
      <c r="X45" s="31"/>
      <c r="Y45" s="31"/>
      <c r="Z45" s="134">
        <v>36</v>
      </c>
      <c r="AA45" s="184"/>
      <c r="AB45" s="131"/>
      <c r="AC45" s="131"/>
      <c r="AD45" s="137"/>
    </row>
    <row r="46" spans="1:30" ht="28.5" x14ac:dyDescent="0.25">
      <c r="A46" s="5" t="s">
        <v>104</v>
      </c>
      <c r="B46" s="15" t="s">
        <v>105</v>
      </c>
      <c r="C46" s="6"/>
      <c r="D46" s="6"/>
      <c r="E46" s="18">
        <v>4</v>
      </c>
      <c r="F46" s="6"/>
      <c r="G46" s="6"/>
      <c r="H46" s="48">
        <f t="shared" si="24"/>
        <v>36</v>
      </c>
      <c r="I46" s="121">
        <f t="shared" si="22"/>
        <v>0</v>
      </c>
      <c r="J46" s="105">
        <f t="shared" si="26"/>
        <v>36</v>
      </c>
      <c r="K46" s="105">
        <f t="shared" si="25"/>
        <v>36</v>
      </c>
      <c r="L46" s="98">
        <f t="shared" si="23"/>
        <v>36</v>
      </c>
      <c r="M46" s="18"/>
      <c r="N46" s="18"/>
      <c r="O46" s="6"/>
      <c r="P46" s="6">
        <v>36</v>
      </c>
      <c r="Q46" s="6"/>
      <c r="R46" s="6"/>
      <c r="S46" s="6"/>
      <c r="T46" s="139"/>
      <c r="U46" s="178"/>
      <c r="V46" s="153"/>
      <c r="W46" s="142"/>
      <c r="X46" s="31"/>
      <c r="Y46" s="31"/>
      <c r="Z46" s="134">
        <v>36</v>
      </c>
      <c r="AA46" s="184"/>
      <c r="AB46" s="131"/>
      <c r="AC46" s="131"/>
      <c r="AD46" s="137"/>
    </row>
    <row r="47" spans="1:30" ht="15.75" x14ac:dyDescent="0.25">
      <c r="A47" s="6"/>
      <c r="B47" s="16" t="s">
        <v>106</v>
      </c>
      <c r="C47" s="6">
        <v>4</v>
      </c>
      <c r="D47" s="6"/>
      <c r="E47" s="6"/>
      <c r="F47" s="6"/>
      <c r="G47" s="6"/>
      <c r="H47" s="48">
        <f t="shared" si="24"/>
        <v>9</v>
      </c>
      <c r="I47" s="121">
        <f t="shared" si="22"/>
        <v>0</v>
      </c>
      <c r="J47" s="105">
        <f t="shared" ref="J47" si="27">K47+L47+Q47+R47+S47</f>
        <v>9</v>
      </c>
      <c r="K47" s="105">
        <f t="shared" si="25"/>
        <v>0</v>
      </c>
      <c r="L47" s="98">
        <f t="shared" si="23"/>
        <v>0</v>
      </c>
      <c r="M47" s="18"/>
      <c r="N47" s="18"/>
      <c r="O47" s="6"/>
      <c r="P47" s="6"/>
      <c r="Q47" s="118">
        <v>1</v>
      </c>
      <c r="R47" s="118">
        <v>2</v>
      </c>
      <c r="S47" s="118">
        <v>6</v>
      </c>
      <c r="T47" s="139"/>
      <c r="U47" s="178"/>
      <c r="V47" s="153"/>
      <c r="W47" s="142"/>
      <c r="X47" s="31"/>
      <c r="Y47" s="31"/>
      <c r="Z47" s="134"/>
      <c r="AA47" s="184"/>
      <c r="AB47" s="131"/>
      <c r="AC47" s="131"/>
      <c r="AD47" s="137"/>
    </row>
    <row r="48" spans="1:30" ht="71.25" x14ac:dyDescent="0.25">
      <c r="A48" s="37" t="s">
        <v>107</v>
      </c>
      <c r="B48" s="40" t="s">
        <v>108</v>
      </c>
      <c r="C48" s="36">
        <v>2</v>
      </c>
      <c r="D48" s="36">
        <v>0</v>
      </c>
      <c r="E48" s="36">
        <v>2</v>
      </c>
      <c r="F48" s="36">
        <v>0</v>
      </c>
      <c r="G48" s="36">
        <v>0</v>
      </c>
      <c r="H48" s="37">
        <f>SUM(H49:H53)</f>
        <v>351</v>
      </c>
      <c r="I48" s="37">
        <f t="shared" ref="I48:AD48" si="28">SUM(I49:I53)</f>
        <v>18</v>
      </c>
      <c r="J48" s="37">
        <f t="shared" si="28"/>
        <v>333</v>
      </c>
      <c r="K48" s="116">
        <f t="shared" si="28"/>
        <v>324</v>
      </c>
      <c r="L48" s="37">
        <f t="shared" ref="L48" si="29">SUM(L49:L53)</f>
        <v>324</v>
      </c>
      <c r="M48" s="37">
        <f t="shared" ref="M48" si="30">SUM(M49:M53)</f>
        <v>108</v>
      </c>
      <c r="N48" s="37">
        <f t="shared" ref="N48" si="31">SUM(N49:N53)</f>
        <v>0</v>
      </c>
      <c r="O48" s="37">
        <f t="shared" si="28"/>
        <v>36</v>
      </c>
      <c r="P48" s="37">
        <f t="shared" si="28"/>
        <v>36</v>
      </c>
      <c r="Q48" s="37">
        <f t="shared" si="28"/>
        <v>1</v>
      </c>
      <c r="R48" s="37">
        <f t="shared" si="28"/>
        <v>2</v>
      </c>
      <c r="S48" s="37">
        <f t="shared" si="28"/>
        <v>6</v>
      </c>
      <c r="T48" s="124">
        <f t="shared" si="28"/>
        <v>0</v>
      </c>
      <c r="U48" s="132">
        <f t="shared" si="28"/>
        <v>0</v>
      </c>
      <c r="V48" s="133">
        <f t="shared" si="28"/>
        <v>0</v>
      </c>
      <c r="W48" s="146">
        <f t="shared" si="28"/>
        <v>0</v>
      </c>
      <c r="X48" s="124">
        <f t="shared" si="28"/>
        <v>54</v>
      </c>
      <c r="Y48" s="124">
        <f t="shared" si="28"/>
        <v>18</v>
      </c>
      <c r="Z48" s="133">
        <f t="shared" si="28"/>
        <v>270</v>
      </c>
      <c r="AA48" s="146">
        <f t="shared" si="28"/>
        <v>0</v>
      </c>
      <c r="AB48" s="124">
        <f t="shared" si="28"/>
        <v>0</v>
      </c>
      <c r="AC48" s="124">
        <f t="shared" si="28"/>
        <v>0</v>
      </c>
      <c r="AD48" s="133">
        <f t="shared" si="28"/>
        <v>0</v>
      </c>
    </row>
    <row r="49" spans="1:30" ht="15.75" x14ac:dyDescent="0.25">
      <c r="A49" s="6" t="s">
        <v>109</v>
      </c>
      <c r="B49" s="14" t="s">
        <v>110</v>
      </c>
      <c r="C49" s="7"/>
      <c r="D49" s="6"/>
      <c r="E49" s="6">
        <v>4</v>
      </c>
      <c r="F49" s="6"/>
      <c r="G49" s="6">
        <v>3</v>
      </c>
      <c r="H49" s="48">
        <f t="shared" ref="H49:H53" si="32">J49+I49</f>
        <v>152</v>
      </c>
      <c r="I49" s="121">
        <f t="shared" si="22"/>
        <v>8</v>
      </c>
      <c r="J49" s="105">
        <f>L49+Q49+R49+S49</f>
        <v>144</v>
      </c>
      <c r="K49" s="105">
        <f>L49</f>
        <v>144</v>
      </c>
      <c r="L49" s="98">
        <f t="shared" ref="L49:L53" si="33">X49+Z49+AB49+AD49</f>
        <v>144</v>
      </c>
      <c r="M49" s="18">
        <v>72</v>
      </c>
      <c r="N49" s="18"/>
      <c r="O49" s="6"/>
      <c r="P49" s="6"/>
      <c r="Q49" s="7"/>
      <c r="R49" s="7"/>
      <c r="S49" s="7"/>
      <c r="T49" s="139"/>
      <c r="U49" s="178"/>
      <c r="V49" s="153"/>
      <c r="W49" s="142"/>
      <c r="X49" s="31">
        <v>54</v>
      </c>
      <c r="Y49" s="31">
        <v>8</v>
      </c>
      <c r="Z49" s="134">
        <v>90</v>
      </c>
      <c r="AA49" s="184"/>
      <c r="AB49" s="131"/>
      <c r="AC49" s="131"/>
      <c r="AD49" s="137"/>
    </row>
    <row r="50" spans="1:30" ht="15.75" x14ac:dyDescent="0.25">
      <c r="A50" s="6" t="s">
        <v>111</v>
      </c>
      <c r="B50" s="14" t="s">
        <v>112</v>
      </c>
      <c r="C50" s="7"/>
      <c r="D50" s="6"/>
      <c r="E50" s="280" t="s">
        <v>340</v>
      </c>
      <c r="F50" s="6"/>
      <c r="G50" s="6"/>
      <c r="H50" s="48">
        <f t="shared" si="32"/>
        <v>118</v>
      </c>
      <c r="I50" s="121">
        <f t="shared" si="22"/>
        <v>10</v>
      </c>
      <c r="J50" s="105">
        <f t="shared" ref="J50:J53" si="34">L50+Q50+R50+S50</f>
        <v>108</v>
      </c>
      <c r="K50" s="105">
        <f t="shared" ref="K50:K53" si="35">L50</f>
        <v>108</v>
      </c>
      <c r="L50" s="98">
        <f t="shared" si="33"/>
        <v>108</v>
      </c>
      <c r="M50" s="18">
        <v>36</v>
      </c>
      <c r="N50" s="18"/>
      <c r="O50" s="6"/>
      <c r="P50" s="6"/>
      <c r="Q50" s="6"/>
      <c r="R50" s="6"/>
      <c r="S50" s="7"/>
      <c r="T50" s="139"/>
      <c r="U50" s="178"/>
      <c r="V50" s="153"/>
      <c r="W50" s="142"/>
      <c r="X50" s="31"/>
      <c r="Y50" s="31">
        <v>10</v>
      </c>
      <c r="Z50" s="134">
        <v>108</v>
      </c>
      <c r="AA50" s="184"/>
      <c r="AB50" s="131"/>
      <c r="AC50" s="131"/>
      <c r="AD50" s="137"/>
    </row>
    <row r="51" spans="1:30" ht="15.75" x14ac:dyDescent="0.25">
      <c r="A51" s="5" t="s">
        <v>113</v>
      </c>
      <c r="B51" s="15" t="s">
        <v>103</v>
      </c>
      <c r="C51" s="6"/>
      <c r="D51" s="6"/>
      <c r="E51" s="281"/>
      <c r="F51" s="6"/>
      <c r="G51" s="6"/>
      <c r="H51" s="48">
        <f t="shared" si="32"/>
        <v>36</v>
      </c>
      <c r="I51" s="121">
        <f t="shared" si="22"/>
        <v>0</v>
      </c>
      <c r="J51" s="105">
        <f t="shared" si="34"/>
        <v>36</v>
      </c>
      <c r="K51" s="105">
        <f t="shared" si="35"/>
        <v>36</v>
      </c>
      <c r="L51" s="98">
        <f t="shared" si="33"/>
        <v>36</v>
      </c>
      <c r="M51" s="18"/>
      <c r="N51" s="18"/>
      <c r="O51" s="6">
        <v>36</v>
      </c>
      <c r="P51" s="6"/>
      <c r="Q51" s="6"/>
      <c r="R51" s="6"/>
      <c r="S51" s="6"/>
      <c r="T51" s="139"/>
      <c r="U51" s="178"/>
      <c r="V51" s="153"/>
      <c r="W51" s="142"/>
      <c r="X51" s="31"/>
      <c r="Y51" s="31"/>
      <c r="Z51" s="134">
        <v>36</v>
      </c>
      <c r="AA51" s="184"/>
      <c r="AB51" s="131"/>
      <c r="AC51" s="131"/>
      <c r="AD51" s="137"/>
    </row>
    <row r="52" spans="1:30" ht="28.5" x14ac:dyDescent="0.25">
      <c r="A52" s="5" t="s">
        <v>114</v>
      </c>
      <c r="B52" s="15" t="s">
        <v>105</v>
      </c>
      <c r="C52" s="6"/>
      <c r="D52" s="6"/>
      <c r="E52" s="18">
        <v>4</v>
      </c>
      <c r="F52" s="6"/>
      <c r="G52" s="6"/>
      <c r="H52" s="48">
        <f t="shared" si="32"/>
        <v>36</v>
      </c>
      <c r="I52" s="121">
        <f t="shared" si="22"/>
        <v>0</v>
      </c>
      <c r="J52" s="105">
        <f t="shared" si="34"/>
        <v>36</v>
      </c>
      <c r="K52" s="105">
        <f t="shared" si="35"/>
        <v>36</v>
      </c>
      <c r="L52" s="98">
        <f t="shared" si="33"/>
        <v>36</v>
      </c>
      <c r="M52" s="18"/>
      <c r="N52" s="18"/>
      <c r="O52" s="6"/>
      <c r="P52" s="6">
        <v>36</v>
      </c>
      <c r="Q52" s="6"/>
      <c r="R52" s="6"/>
      <c r="S52" s="6"/>
      <c r="T52" s="139"/>
      <c r="U52" s="178"/>
      <c r="V52" s="153"/>
      <c r="W52" s="142"/>
      <c r="X52" s="31"/>
      <c r="Y52" s="31"/>
      <c r="Z52" s="134">
        <v>36</v>
      </c>
      <c r="AA52" s="184"/>
      <c r="AB52" s="131"/>
      <c r="AC52" s="131"/>
      <c r="AD52" s="137"/>
    </row>
    <row r="53" spans="1:30" ht="15.75" x14ac:dyDescent="0.25">
      <c r="A53" s="6"/>
      <c r="B53" s="16" t="s">
        <v>106</v>
      </c>
      <c r="C53" s="6">
        <v>4</v>
      </c>
      <c r="D53" s="6"/>
      <c r="E53" s="6"/>
      <c r="F53" s="6"/>
      <c r="G53" s="6"/>
      <c r="H53" s="48">
        <f t="shared" si="32"/>
        <v>9</v>
      </c>
      <c r="I53" s="121">
        <f t="shared" si="22"/>
        <v>0</v>
      </c>
      <c r="J53" s="105">
        <f t="shared" si="34"/>
        <v>9</v>
      </c>
      <c r="K53" s="99">
        <f t="shared" si="35"/>
        <v>0</v>
      </c>
      <c r="L53" s="98">
        <f t="shared" si="33"/>
        <v>0</v>
      </c>
      <c r="M53" s="18"/>
      <c r="N53" s="18"/>
      <c r="O53" s="6"/>
      <c r="P53" s="6"/>
      <c r="Q53" s="118">
        <v>1</v>
      </c>
      <c r="R53" s="118">
        <v>2</v>
      </c>
      <c r="S53" s="118">
        <v>6</v>
      </c>
      <c r="T53" s="139"/>
      <c r="U53" s="178"/>
      <c r="V53" s="153"/>
      <c r="W53" s="142"/>
      <c r="X53" s="31"/>
      <c r="Y53" s="31"/>
      <c r="Z53" s="134"/>
      <c r="AA53" s="184"/>
      <c r="AB53" s="131"/>
      <c r="AC53" s="131"/>
      <c r="AD53" s="137"/>
    </row>
    <row r="54" spans="1:30" ht="71.25" x14ac:dyDescent="0.25">
      <c r="A54" s="37" t="s">
        <v>115</v>
      </c>
      <c r="B54" s="40" t="s">
        <v>116</v>
      </c>
      <c r="C54" s="36">
        <v>2</v>
      </c>
      <c r="D54" s="36">
        <v>0</v>
      </c>
      <c r="E54" s="36">
        <v>2</v>
      </c>
      <c r="F54" s="36">
        <v>0</v>
      </c>
      <c r="G54" s="36">
        <v>0</v>
      </c>
      <c r="H54" s="37">
        <f>SUM(H55:H59)</f>
        <v>229</v>
      </c>
      <c r="I54" s="37">
        <f t="shared" ref="I54:AD54" si="36">SUM(I55:I59)</f>
        <v>4</v>
      </c>
      <c r="J54" s="37">
        <f t="shared" si="36"/>
        <v>225</v>
      </c>
      <c r="K54" s="37">
        <f t="shared" si="36"/>
        <v>216</v>
      </c>
      <c r="L54" s="37">
        <f>SUM(L55:L59)</f>
        <v>216</v>
      </c>
      <c r="M54" s="37">
        <f t="shared" ref="M54" si="37">SUM(M55:M59)</f>
        <v>30</v>
      </c>
      <c r="N54" s="37">
        <f t="shared" ref="N54" si="38">SUM(N55:N59)</f>
        <v>0</v>
      </c>
      <c r="O54" s="37">
        <f t="shared" si="36"/>
        <v>36</v>
      </c>
      <c r="P54" s="37">
        <f t="shared" si="36"/>
        <v>36</v>
      </c>
      <c r="Q54" s="37">
        <f t="shared" si="36"/>
        <v>1</v>
      </c>
      <c r="R54" s="37">
        <f t="shared" si="36"/>
        <v>2</v>
      </c>
      <c r="S54" s="37">
        <f t="shared" si="36"/>
        <v>6</v>
      </c>
      <c r="T54" s="124">
        <f t="shared" si="36"/>
        <v>0</v>
      </c>
      <c r="U54" s="132">
        <f t="shared" si="36"/>
        <v>0</v>
      </c>
      <c r="V54" s="133">
        <f t="shared" si="36"/>
        <v>0</v>
      </c>
      <c r="W54" s="146">
        <f t="shared" si="36"/>
        <v>0</v>
      </c>
      <c r="X54" s="124">
        <f t="shared" si="36"/>
        <v>0</v>
      </c>
      <c r="Y54" s="124">
        <f t="shared" si="36"/>
        <v>0</v>
      </c>
      <c r="Z54" s="133">
        <f t="shared" si="36"/>
        <v>0</v>
      </c>
      <c r="AA54" s="146">
        <f t="shared" si="36"/>
        <v>0</v>
      </c>
      <c r="AB54" s="124">
        <f t="shared" si="36"/>
        <v>72</v>
      </c>
      <c r="AC54" s="124">
        <f t="shared" si="36"/>
        <v>4</v>
      </c>
      <c r="AD54" s="133">
        <f t="shared" si="36"/>
        <v>144</v>
      </c>
    </row>
    <row r="55" spans="1:30" ht="15.75" x14ac:dyDescent="0.25">
      <c r="A55" s="6" t="s">
        <v>117</v>
      </c>
      <c r="B55" s="14" t="s">
        <v>118</v>
      </c>
      <c r="C55" s="6"/>
      <c r="D55" s="6"/>
      <c r="E55" s="6">
        <v>5</v>
      </c>
      <c r="F55" s="6"/>
      <c r="G55" s="6"/>
      <c r="H55" s="48">
        <f t="shared" ref="H55:H59" si="39">J55+I55</f>
        <v>72</v>
      </c>
      <c r="I55" s="121">
        <f t="shared" si="22"/>
        <v>0</v>
      </c>
      <c r="J55" s="105">
        <f>L55+Q55+R55+S55</f>
        <v>72</v>
      </c>
      <c r="K55" s="105">
        <f>L55</f>
        <v>72</v>
      </c>
      <c r="L55" s="98">
        <f t="shared" ref="L55:L59" si="40">X55+Z55+AB55+AD55</f>
        <v>72</v>
      </c>
      <c r="M55" s="18">
        <v>20</v>
      </c>
      <c r="N55" s="18"/>
      <c r="O55" s="6"/>
      <c r="P55" s="6"/>
      <c r="Q55" s="6"/>
      <c r="R55" s="6"/>
      <c r="S55" s="6"/>
      <c r="T55" s="139"/>
      <c r="U55" s="178"/>
      <c r="V55" s="153"/>
      <c r="W55" s="142"/>
      <c r="X55" s="31"/>
      <c r="Y55" s="31"/>
      <c r="Z55" s="134"/>
      <c r="AA55" s="184"/>
      <c r="AB55" s="131">
        <v>72</v>
      </c>
      <c r="AC55" s="131"/>
      <c r="AD55" s="137"/>
    </row>
    <row r="56" spans="1:30" ht="30" x14ac:dyDescent="0.25">
      <c r="A56" s="6" t="s">
        <v>119</v>
      </c>
      <c r="B56" s="14" t="s">
        <v>120</v>
      </c>
      <c r="C56" s="6"/>
      <c r="D56" s="7"/>
      <c r="E56" s="282" t="s">
        <v>150</v>
      </c>
      <c r="F56" s="6"/>
      <c r="G56" s="6"/>
      <c r="H56" s="48">
        <f t="shared" si="39"/>
        <v>76</v>
      </c>
      <c r="I56" s="121">
        <f t="shared" si="22"/>
        <v>4</v>
      </c>
      <c r="J56" s="105">
        <f t="shared" ref="J56:J59" si="41">L56+Q56+R56+S56</f>
        <v>72</v>
      </c>
      <c r="K56" s="105">
        <f t="shared" ref="K56:K59" si="42">L56</f>
        <v>72</v>
      </c>
      <c r="L56" s="98">
        <f t="shared" si="40"/>
        <v>72</v>
      </c>
      <c r="M56" s="18">
        <v>10</v>
      </c>
      <c r="N56" s="18"/>
      <c r="O56" s="6"/>
      <c r="P56" s="6"/>
      <c r="Q56" s="6"/>
      <c r="R56" s="6"/>
      <c r="S56" s="6"/>
      <c r="T56" s="139"/>
      <c r="U56" s="178"/>
      <c r="V56" s="153"/>
      <c r="W56" s="142"/>
      <c r="X56" s="31"/>
      <c r="Y56" s="31"/>
      <c r="Z56" s="134"/>
      <c r="AA56" s="184"/>
      <c r="AB56" s="131"/>
      <c r="AC56" s="131">
        <v>4</v>
      </c>
      <c r="AD56" s="137">
        <v>72</v>
      </c>
    </row>
    <row r="57" spans="1:30" ht="15.75" x14ac:dyDescent="0.25">
      <c r="A57" s="5" t="s">
        <v>121</v>
      </c>
      <c r="B57" s="15" t="s">
        <v>103</v>
      </c>
      <c r="C57" s="6"/>
      <c r="D57" s="6"/>
      <c r="E57" s="283"/>
      <c r="F57" s="6"/>
      <c r="G57" s="6"/>
      <c r="H57" s="48">
        <f t="shared" si="39"/>
        <v>36</v>
      </c>
      <c r="I57" s="121">
        <f t="shared" si="22"/>
        <v>0</v>
      </c>
      <c r="J57" s="105">
        <f t="shared" si="41"/>
        <v>36</v>
      </c>
      <c r="K57" s="105">
        <f t="shared" si="42"/>
        <v>36</v>
      </c>
      <c r="L57" s="98">
        <f t="shared" si="40"/>
        <v>36</v>
      </c>
      <c r="M57" s="18"/>
      <c r="N57" s="18"/>
      <c r="O57" s="6">
        <v>36</v>
      </c>
      <c r="P57" s="6"/>
      <c r="Q57" s="6"/>
      <c r="R57" s="6"/>
      <c r="S57" s="6"/>
      <c r="T57" s="139"/>
      <c r="U57" s="178"/>
      <c r="V57" s="153"/>
      <c r="W57" s="142"/>
      <c r="X57" s="31"/>
      <c r="Y57" s="31"/>
      <c r="Z57" s="134"/>
      <c r="AA57" s="184"/>
      <c r="AB57" s="131"/>
      <c r="AC57" s="131"/>
      <c r="AD57" s="137">
        <v>36</v>
      </c>
    </row>
    <row r="58" spans="1:30" ht="28.5" x14ac:dyDescent="0.25">
      <c r="A58" s="5" t="s">
        <v>122</v>
      </c>
      <c r="B58" s="15" t="s">
        <v>105</v>
      </c>
      <c r="C58" s="6"/>
      <c r="D58" s="6"/>
      <c r="E58" s="18">
        <v>6</v>
      </c>
      <c r="F58" s="6"/>
      <c r="G58" s="6"/>
      <c r="H58" s="48">
        <f t="shared" si="39"/>
        <v>36</v>
      </c>
      <c r="I58" s="121">
        <f t="shared" si="22"/>
        <v>0</v>
      </c>
      <c r="J58" s="105">
        <f t="shared" si="41"/>
        <v>36</v>
      </c>
      <c r="K58" s="105">
        <f t="shared" si="42"/>
        <v>36</v>
      </c>
      <c r="L58" s="98">
        <f t="shared" si="40"/>
        <v>36</v>
      </c>
      <c r="M58" s="18"/>
      <c r="N58" s="18"/>
      <c r="O58" s="6"/>
      <c r="P58" s="6">
        <v>36</v>
      </c>
      <c r="Q58" s="6"/>
      <c r="R58" s="6"/>
      <c r="S58" s="6"/>
      <c r="T58" s="139"/>
      <c r="U58" s="178"/>
      <c r="V58" s="153"/>
      <c r="W58" s="142"/>
      <c r="X58" s="31"/>
      <c r="Y58" s="31"/>
      <c r="Z58" s="134"/>
      <c r="AA58" s="184"/>
      <c r="AB58" s="131"/>
      <c r="AC58" s="131"/>
      <c r="AD58" s="137">
        <v>36</v>
      </c>
    </row>
    <row r="59" spans="1:30" ht="51" x14ac:dyDescent="0.25">
      <c r="A59" s="6"/>
      <c r="B59" s="191" t="s">
        <v>347</v>
      </c>
      <c r="C59" s="6">
        <v>6</v>
      </c>
      <c r="D59" s="6"/>
      <c r="E59" s="6"/>
      <c r="F59" s="6"/>
      <c r="G59" s="6"/>
      <c r="H59" s="48">
        <f t="shared" si="39"/>
        <v>9</v>
      </c>
      <c r="I59" s="121">
        <f t="shared" si="22"/>
        <v>0</v>
      </c>
      <c r="J59" s="105">
        <f t="shared" si="41"/>
        <v>9</v>
      </c>
      <c r="K59" s="105">
        <f t="shared" si="42"/>
        <v>0</v>
      </c>
      <c r="L59" s="98">
        <f t="shared" si="40"/>
        <v>0</v>
      </c>
      <c r="M59" s="18"/>
      <c r="N59" s="18"/>
      <c r="O59" s="6"/>
      <c r="P59" s="6"/>
      <c r="Q59" s="118">
        <v>1</v>
      </c>
      <c r="R59" s="118">
        <v>2</v>
      </c>
      <c r="S59" s="118">
        <v>6</v>
      </c>
      <c r="T59" s="139"/>
      <c r="U59" s="178"/>
      <c r="V59" s="153"/>
      <c r="W59" s="142"/>
      <c r="X59" s="31"/>
      <c r="Y59" s="31"/>
      <c r="Z59" s="134"/>
      <c r="AA59" s="184"/>
      <c r="AB59" s="131"/>
      <c r="AC59" s="131"/>
      <c r="AD59" s="137"/>
    </row>
    <row r="60" spans="1:30" ht="51" x14ac:dyDescent="0.25">
      <c r="A60" s="37" t="s">
        <v>123</v>
      </c>
      <c r="B60" s="41" t="s">
        <v>124</v>
      </c>
      <c r="C60" s="36">
        <v>1</v>
      </c>
      <c r="D60" s="36">
        <v>0</v>
      </c>
      <c r="E60" s="36">
        <v>2</v>
      </c>
      <c r="F60" s="36">
        <v>0</v>
      </c>
      <c r="G60" s="36">
        <v>0</v>
      </c>
      <c r="H60" s="37">
        <f t="shared" ref="H60:O60" si="43">SUM(H61:H64)</f>
        <v>237</v>
      </c>
      <c r="I60" s="37">
        <f t="shared" si="43"/>
        <v>12</v>
      </c>
      <c r="J60" s="37">
        <f t="shared" si="43"/>
        <v>225</v>
      </c>
      <c r="K60" s="37">
        <f t="shared" si="43"/>
        <v>216</v>
      </c>
      <c r="L60" s="37">
        <f t="shared" si="43"/>
        <v>216</v>
      </c>
      <c r="M60" s="37">
        <f t="shared" si="43"/>
        <v>30</v>
      </c>
      <c r="N60" s="37">
        <f t="shared" si="43"/>
        <v>0</v>
      </c>
      <c r="O60" s="37">
        <f t="shared" si="43"/>
        <v>0</v>
      </c>
      <c r="P60" s="37">
        <v>36</v>
      </c>
      <c r="Q60" s="37">
        <f t="shared" ref="Q60:AD60" si="44">SUM(Q61:Q64)</f>
        <v>1</v>
      </c>
      <c r="R60" s="37">
        <f t="shared" si="44"/>
        <v>2</v>
      </c>
      <c r="S60" s="37">
        <f t="shared" si="44"/>
        <v>6</v>
      </c>
      <c r="T60" s="124">
        <f t="shared" si="44"/>
        <v>0</v>
      </c>
      <c r="U60" s="132">
        <f t="shared" si="44"/>
        <v>0</v>
      </c>
      <c r="V60" s="133">
        <f t="shared" si="44"/>
        <v>0</v>
      </c>
      <c r="W60" s="146">
        <f t="shared" si="44"/>
        <v>0</v>
      </c>
      <c r="X60" s="124">
        <f t="shared" si="44"/>
        <v>0</v>
      </c>
      <c r="Y60" s="124">
        <f t="shared" si="44"/>
        <v>0</v>
      </c>
      <c r="Z60" s="133">
        <f t="shared" si="44"/>
        <v>0</v>
      </c>
      <c r="AA60" s="146">
        <f t="shared" si="44"/>
        <v>0</v>
      </c>
      <c r="AB60" s="124">
        <f t="shared" si="44"/>
        <v>0</v>
      </c>
      <c r="AC60" s="124">
        <f t="shared" si="44"/>
        <v>12</v>
      </c>
      <c r="AD60" s="133">
        <f t="shared" si="44"/>
        <v>216</v>
      </c>
    </row>
    <row r="61" spans="1:30" ht="30" x14ac:dyDescent="0.25">
      <c r="A61" s="6" t="s">
        <v>125</v>
      </c>
      <c r="B61" s="14" t="s">
        <v>126</v>
      </c>
      <c r="C61" s="6"/>
      <c r="D61" s="6"/>
      <c r="E61" s="278" t="s">
        <v>150</v>
      </c>
      <c r="F61" s="6"/>
      <c r="G61" s="6">
        <v>5</v>
      </c>
      <c r="H61" s="48">
        <f t="shared" ref="H61:H64" si="45">J61+I61</f>
        <v>96</v>
      </c>
      <c r="I61" s="121">
        <f t="shared" si="22"/>
        <v>6</v>
      </c>
      <c r="J61" s="105">
        <f>L61+Q61+R61+S61</f>
        <v>90</v>
      </c>
      <c r="K61" s="105">
        <f>L61</f>
        <v>90</v>
      </c>
      <c r="L61" s="98">
        <f t="shared" ref="L61:L64" si="46">X61+Z61+AB61+AD61</f>
        <v>90</v>
      </c>
      <c r="M61" s="23">
        <v>10</v>
      </c>
      <c r="N61" s="18"/>
      <c r="O61" s="6"/>
      <c r="P61" s="6"/>
      <c r="Q61" s="6"/>
      <c r="R61" s="6"/>
      <c r="S61" s="6"/>
      <c r="T61" s="139"/>
      <c r="U61" s="178"/>
      <c r="V61" s="153"/>
      <c r="W61" s="142"/>
      <c r="X61" s="31"/>
      <c r="Y61" s="31"/>
      <c r="Z61" s="134"/>
      <c r="AA61" s="184"/>
      <c r="AB61" s="131"/>
      <c r="AC61" s="131">
        <v>6</v>
      </c>
      <c r="AD61" s="137">
        <v>90</v>
      </c>
    </row>
    <row r="62" spans="1:30" ht="45" x14ac:dyDescent="0.25">
      <c r="A62" s="6" t="s">
        <v>127</v>
      </c>
      <c r="B62" s="14" t="s">
        <v>128</v>
      </c>
      <c r="C62" s="6"/>
      <c r="D62" s="6"/>
      <c r="E62" s="279"/>
      <c r="F62" s="6"/>
      <c r="G62" s="6"/>
      <c r="H62" s="48">
        <f t="shared" si="45"/>
        <v>96</v>
      </c>
      <c r="I62" s="121">
        <f t="shared" si="22"/>
        <v>6</v>
      </c>
      <c r="J62" s="105">
        <f t="shared" ref="J62:J64" si="47">L62+Q62+R62+S62</f>
        <v>90</v>
      </c>
      <c r="K62" s="105">
        <f t="shared" ref="K62:K64" si="48">L62</f>
        <v>90</v>
      </c>
      <c r="L62" s="98">
        <f t="shared" si="46"/>
        <v>90</v>
      </c>
      <c r="M62" s="18">
        <v>20</v>
      </c>
      <c r="N62" s="18"/>
      <c r="O62" s="6"/>
      <c r="P62" s="6"/>
      <c r="Q62" s="6"/>
      <c r="R62" s="6"/>
      <c r="S62" s="6"/>
      <c r="T62" s="139"/>
      <c r="U62" s="178"/>
      <c r="V62" s="153"/>
      <c r="W62" s="142"/>
      <c r="X62" s="31"/>
      <c r="Y62" s="31"/>
      <c r="Z62" s="134"/>
      <c r="AA62" s="184"/>
      <c r="AB62" s="131"/>
      <c r="AC62" s="131">
        <v>6</v>
      </c>
      <c r="AD62" s="137">
        <v>90</v>
      </c>
    </row>
    <row r="63" spans="1:30" ht="28.5" x14ac:dyDescent="0.25">
      <c r="A63" s="5" t="s">
        <v>129</v>
      </c>
      <c r="B63" s="15" t="s">
        <v>105</v>
      </c>
      <c r="C63" s="6"/>
      <c r="D63" s="6"/>
      <c r="E63" s="18">
        <v>6</v>
      </c>
      <c r="F63" s="6"/>
      <c r="G63" s="6"/>
      <c r="H63" s="48">
        <f t="shared" si="45"/>
        <v>36</v>
      </c>
      <c r="I63" s="121">
        <f t="shared" si="22"/>
        <v>0</v>
      </c>
      <c r="J63" s="105">
        <f t="shared" si="47"/>
        <v>36</v>
      </c>
      <c r="K63" s="105">
        <f t="shared" si="48"/>
        <v>36</v>
      </c>
      <c r="L63" s="98">
        <f t="shared" si="46"/>
        <v>36</v>
      </c>
      <c r="M63" s="18"/>
      <c r="N63" s="18"/>
      <c r="O63" s="6"/>
      <c r="P63" s="6">
        <v>36</v>
      </c>
      <c r="Q63" s="6"/>
      <c r="R63" s="6"/>
      <c r="S63" s="6"/>
      <c r="T63" s="139"/>
      <c r="U63" s="178"/>
      <c r="V63" s="153"/>
      <c r="W63" s="142"/>
      <c r="X63" s="31"/>
      <c r="Y63" s="31"/>
      <c r="Z63" s="134"/>
      <c r="AA63" s="184"/>
      <c r="AB63" s="131"/>
      <c r="AC63" s="131"/>
      <c r="AD63" s="137">
        <v>36</v>
      </c>
    </row>
    <row r="64" spans="1:30" ht="15.75" x14ac:dyDescent="0.25">
      <c r="A64" s="6"/>
      <c r="B64" s="16" t="s">
        <v>106</v>
      </c>
      <c r="C64" s="6">
        <v>6</v>
      </c>
      <c r="D64" s="6"/>
      <c r="E64" s="6"/>
      <c r="F64" s="6"/>
      <c r="G64" s="6"/>
      <c r="H64" s="48">
        <f t="shared" si="45"/>
        <v>9</v>
      </c>
      <c r="I64" s="121">
        <f t="shared" si="22"/>
        <v>0</v>
      </c>
      <c r="J64" s="105">
        <f t="shared" si="47"/>
        <v>9</v>
      </c>
      <c r="K64" s="105">
        <f t="shared" si="48"/>
        <v>0</v>
      </c>
      <c r="L64" s="98">
        <f t="shared" si="46"/>
        <v>0</v>
      </c>
      <c r="M64" s="18"/>
      <c r="N64" s="18"/>
      <c r="O64" s="7"/>
      <c r="P64" s="7"/>
      <c r="Q64" s="118">
        <v>1</v>
      </c>
      <c r="R64" s="118">
        <v>2</v>
      </c>
      <c r="S64" s="118">
        <v>6</v>
      </c>
      <c r="T64" s="139"/>
      <c r="U64" s="178"/>
      <c r="V64" s="153"/>
      <c r="W64" s="142"/>
      <c r="X64" s="31"/>
      <c r="Y64" s="31"/>
      <c r="Z64" s="134"/>
      <c r="AA64" s="184"/>
      <c r="AB64" s="131"/>
      <c r="AC64" s="131"/>
      <c r="AD64" s="137"/>
    </row>
    <row r="65" spans="1:30" ht="57" x14ac:dyDescent="0.25">
      <c r="A65" s="37" t="s">
        <v>331</v>
      </c>
      <c r="B65" s="42" t="s">
        <v>130</v>
      </c>
      <c r="C65" s="36">
        <v>1</v>
      </c>
      <c r="D65" s="36">
        <v>0</v>
      </c>
      <c r="E65" s="36">
        <v>1</v>
      </c>
      <c r="F65" s="36">
        <v>0</v>
      </c>
      <c r="G65" s="36">
        <v>0</v>
      </c>
      <c r="H65" s="37">
        <f>H66+H67+H68+H69</f>
        <v>215</v>
      </c>
      <c r="I65" s="37">
        <f t="shared" ref="I65:V65" si="49">I66+I67+I68+I69</f>
        <v>0</v>
      </c>
      <c r="J65" s="37">
        <f t="shared" si="49"/>
        <v>215</v>
      </c>
      <c r="K65" s="37">
        <f t="shared" si="49"/>
        <v>206</v>
      </c>
      <c r="L65" s="37">
        <f t="shared" si="49"/>
        <v>206</v>
      </c>
      <c r="M65" s="37">
        <f t="shared" si="49"/>
        <v>72</v>
      </c>
      <c r="N65" s="37">
        <f t="shared" si="49"/>
        <v>0</v>
      </c>
      <c r="O65" s="37">
        <f t="shared" si="49"/>
        <v>36</v>
      </c>
      <c r="P65" s="37">
        <f t="shared" si="49"/>
        <v>72</v>
      </c>
      <c r="Q65" s="37">
        <f t="shared" si="49"/>
        <v>1</v>
      </c>
      <c r="R65" s="37">
        <f t="shared" si="49"/>
        <v>2</v>
      </c>
      <c r="S65" s="37">
        <f t="shared" si="49"/>
        <v>6</v>
      </c>
      <c r="T65" s="124">
        <f t="shared" si="49"/>
        <v>0</v>
      </c>
      <c r="U65" s="132">
        <f t="shared" si="49"/>
        <v>0</v>
      </c>
      <c r="V65" s="133">
        <f t="shared" si="49"/>
        <v>0</v>
      </c>
      <c r="W65" s="146">
        <f t="shared" ref="W65" si="50">W66+W67+W68+W69</f>
        <v>0</v>
      </c>
      <c r="X65" s="124">
        <f t="shared" ref="X65" si="51">X66+X67+X68+X69</f>
        <v>0</v>
      </c>
      <c r="Y65" s="124">
        <f t="shared" ref="Y65" si="52">Y66+Y67+Y68+Y69</f>
        <v>0</v>
      </c>
      <c r="Z65" s="133">
        <f t="shared" ref="Z65" si="53">Z66+Z67+Z68+Z69</f>
        <v>0</v>
      </c>
      <c r="AA65" s="146">
        <f t="shared" ref="AA65" si="54">AA66+AA67+AA68+AA69</f>
        <v>0</v>
      </c>
      <c r="AB65" s="124">
        <f t="shared" ref="AB65" si="55">AB66+AB67+AB68+AB69</f>
        <v>206</v>
      </c>
      <c r="AC65" s="124">
        <f t="shared" ref="AC65" si="56">AC66+AC67+AC68+AC69</f>
        <v>0</v>
      </c>
      <c r="AD65" s="133">
        <f t="shared" ref="AD65" si="57">AD66+AD67+AD68+AD69</f>
        <v>0</v>
      </c>
    </row>
    <row r="66" spans="1:30" ht="45" x14ac:dyDescent="0.25">
      <c r="A66" s="103" t="s">
        <v>332</v>
      </c>
      <c r="B66" s="16" t="s">
        <v>130</v>
      </c>
      <c r="C66" s="7"/>
      <c r="D66" s="7"/>
      <c r="E66" s="18">
        <v>5</v>
      </c>
      <c r="F66" s="7"/>
      <c r="G66" s="7"/>
      <c r="H66" s="48">
        <f t="shared" ref="H66:H68" si="58">J66+I66</f>
        <v>98</v>
      </c>
      <c r="I66" s="121">
        <f t="shared" si="22"/>
        <v>0</v>
      </c>
      <c r="J66" s="105">
        <f>L66+Q66+R66+S66</f>
        <v>98</v>
      </c>
      <c r="K66" s="105">
        <f>L66</f>
        <v>98</v>
      </c>
      <c r="L66" s="98">
        <f t="shared" ref="L66:L69" si="59">X66+Z66+AB66+AD66</f>
        <v>98</v>
      </c>
      <c r="M66" s="18">
        <v>72</v>
      </c>
      <c r="N66" s="18"/>
      <c r="O66" s="6"/>
      <c r="P66" s="6"/>
      <c r="Q66" s="6"/>
      <c r="R66" s="6"/>
      <c r="S66" s="6"/>
      <c r="T66" s="139"/>
      <c r="U66" s="178"/>
      <c r="V66" s="153"/>
      <c r="W66" s="142"/>
      <c r="X66" s="31"/>
      <c r="Y66" s="31"/>
      <c r="Z66" s="134"/>
      <c r="AA66" s="184"/>
      <c r="AB66" s="131">
        <v>98</v>
      </c>
      <c r="AC66" s="131"/>
      <c r="AD66" s="137"/>
    </row>
    <row r="67" spans="1:30" ht="15.75" x14ac:dyDescent="0.25">
      <c r="A67" s="48" t="s">
        <v>333</v>
      </c>
      <c r="B67" s="15" t="s">
        <v>103</v>
      </c>
      <c r="C67" s="7"/>
      <c r="D67" s="7"/>
      <c r="E67" s="18">
        <v>5</v>
      </c>
      <c r="F67" s="7"/>
      <c r="G67" s="7"/>
      <c r="H67" s="138">
        <f>J67+I67</f>
        <v>36</v>
      </c>
      <c r="I67" s="121">
        <f t="shared" si="22"/>
        <v>0</v>
      </c>
      <c r="J67" s="105">
        <f t="shared" ref="J67:J69" si="60">L67+Q67+R67+S67</f>
        <v>36</v>
      </c>
      <c r="K67" s="105">
        <f t="shared" ref="K67:K69" si="61">L67</f>
        <v>36</v>
      </c>
      <c r="L67" s="98">
        <f t="shared" si="59"/>
        <v>36</v>
      </c>
      <c r="M67" s="18"/>
      <c r="N67" s="18"/>
      <c r="O67" s="6">
        <v>36</v>
      </c>
      <c r="P67" s="6"/>
      <c r="Q67" s="6"/>
      <c r="R67" s="6"/>
      <c r="S67" s="6"/>
      <c r="T67" s="139"/>
      <c r="U67" s="178"/>
      <c r="V67" s="153"/>
      <c r="W67" s="142"/>
      <c r="X67" s="31"/>
      <c r="Y67" s="31"/>
      <c r="Z67" s="134"/>
      <c r="AA67" s="184"/>
      <c r="AB67" s="131">
        <v>36</v>
      </c>
      <c r="AC67" s="131"/>
      <c r="AD67" s="137"/>
    </row>
    <row r="68" spans="1:30" ht="28.5" x14ac:dyDescent="0.25">
      <c r="A68" s="48" t="s">
        <v>334</v>
      </c>
      <c r="B68" s="15" t="s">
        <v>105</v>
      </c>
      <c r="C68" s="7"/>
      <c r="D68" s="7"/>
      <c r="E68" s="18">
        <v>5</v>
      </c>
      <c r="F68" s="7"/>
      <c r="G68" s="7"/>
      <c r="H68" s="48">
        <f t="shared" si="58"/>
        <v>72</v>
      </c>
      <c r="I68" s="121">
        <f t="shared" si="22"/>
        <v>0</v>
      </c>
      <c r="J68" s="105">
        <f t="shared" si="60"/>
        <v>72</v>
      </c>
      <c r="K68" s="105">
        <f t="shared" si="61"/>
        <v>72</v>
      </c>
      <c r="L68" s="98">
        <f t="shared" si="59"/>
        <v>72</v>
      </c>
      <c r="M68" s="18"/>
      <c r="N68" s="18"/>
      <c r="O68" s="6"/>
      <c r="P68" s="6">
        <v>72</v>
      </c>
      <c r="Q68" s="6"/>
      <c r="R68" s="6"/>
      <c r="S68" s="6"/>
      <c r="T68" s="139"/>
      <c r="U68" s="178"/>
      <c r="V68" s="153"/>
      <c r="W68" s="142"/>
      <c r="X68" s="31"/>
      <c r="Y68" s="31"/>
      <c r="Z68" s="134"/>
      <c r="AA68" s="184"/>
      <c r="AB68" s="131">
        <v>72</v>
      </c>
      <c r="AC68" s="131"/>
      <c r="AD68" s="137"/>
    </row>
    <row r="69" spans="1:30" ht="42" customHeight="1" x14ac:dyDescent="0.25">
      <c r="A69" s="6"/>
      <c r="B69" s="191" t="s">
        <v>346</v>
      </c>
      <c r="C69" s="6">
        <v>5</v>
      </c>
      <c r="D69" s="6"/>
      <c r="E69" s="6"/>
      <c r="F69" s="6"/>
      <c r="G69" s="6"/>
      <c r="H69" s="48">
        <f>J69+I69</f>
        <v>9</v>
      </c>
      <c r="I69" s="121">
        <f t="shared" si="22"/>
        <v>0</v>
      </c>
      <c r="J69" s="105">
        <f t="shared" si="60"/>
        <v>9</v>
      </c>
      <c r="K69" s="105">
        <f t="shared" si="61"/>
        <v>0</v>
      </c>
      <c r="L69" s="98">
        <f t="shared" si="59"/>
        <v>0</v>
      </c>
      <c r="M69" s="18"/>
      <c r="N69" s="18"/>
      <c r="O69" s="6"/>
      <c r="P69" s="6"/>
      <c r="Q69" s="102">
        <v>1</v>
      </c>
      <c r="R69" s="102">
        <v>2</v>
      </c>
      <c r="S69" s="102">
        <v>6</v>
      </c>
      <c r="T69" s="139"/>
      <c r="U69" s="178"/>
      <c r="V69" s="153"/>
      <c r="W69" s="142"/>
      <c r="X69" s="31"/>
      <c r="Y69" s="31"/>
      <c r="Z69" s="134"/>
      <c r="AA69" s="184"/>
      <c r="AB69" s="131"/>
      <c r="AC69" s="131"/>
      <c r="AD69" s="137"/>
    </row>
    <row r="70" spans="1:30" ht="33" customHeight="1" x14ac:dyDescent="0.25">
      <c r="A70" s="11"/>
      <c r="B70" s="25" t="s">
        <v>146</v>
      </c>
      <c r="C70" s="11">
        <v>13</v>
      </c>
      <c r="D70" s="11">
        <v>1</v>
      </c>
      <c r="E70" s="11">
        <v>28</v>
      </c>
      <c r="F70" s="11">
        <v>1</v>
      </c>
      <c r="G70" s="11">
        <v>0</v>
      </c>
      <c r="H70" s="123">
        <f>H41+H28+H23+H8</f>
        <v>4068</v>
      </c>
      <c r="I70" s="123">
        <f t="shared" ref="I70:T70" si="62">I41+I28+I23+I8</f>
        <v>88</v>
      </c>
      <c r="J70" s="123">
        <f t="shared" si="62"/>
        <v>3980</v>
      </c>
      <c r="K70" s="123">
        <f t="shared" si="62"/>
        <v>2412</v>
      </c>
      <c r="L70" s="123">
        <f t="shared" si="62"/>
        <v>3764</v>
      </c>
      <c r="M70" s="123">
        <f t="shared" si="62"/>
        <v>1494</v>
      </c>
      <c r="N70" s="123">
        <f t="shared" si="62"/>
        <v>0</v>
      </c>
      <c r="O70" s="123">
        <f t="shared" si="62"/>
        <v>144</v>
      </c>
      <c r="P70" s="123">
        <f t="shared" si="62"/>
        <v>216</v>
      </c>
      <c r="Q70" s="123">
        <f t="shared" si="62"/>
        <v>64</v>
      </c>
      <c r="R70" s="123">
        <f t="shared" si="62"/>
        <v>38</v>
      </c>
      <c r="S70" s="123">
        <f>S41+S28+S23+S8</f>
        <v>114</v>
      </c>
      <c r="T70" s="164">
        <f t="shared" si="62"/>
        <v>0</v>
      </c>
      <c r="U70" s="181">
        <f>U41+U28+U23+U8</f>
        <v>612</v>
      </c>
      <c r="V70" s="151">
        <f t="shared" ref="V70:AC70" si="63">V41+V28+V23+V8</f>
        <v>792</v>
      </c>
      <c r="W70" s="150">
        <f t="shared" si="63"/>
        <v>12</v>
      </c>
      <c r="X70" s="129">
        <f>X41+X28+X23+X8</f>
        <v>564</v>
      </c>
      <c r="Y70" s="129">
        <f t="shared" si="63"/>
        <v>54</v>
      </c>
      <c r="Z70" s="151">
        <f t="shared" si="63"/>
        <v>774</v>
      </c>
      <c r="AA70" s="150">
        <f t="shared" si="63"/>
        <v>0</v>
      </c>
      <c r="AB70" s="129">
        <f t="shared" si="63"/>
        <v>576</v>
      </c>
      <c r="AC70" s="129">
        <f t="shared" si="63"/>
        <v>22</v>
      </c>
      <c r="AD70" s="151">
        <f>AD41+AD28+AD23+AD8</f>
        <v>446</v>
      </c>
    </row>
    <row r="71" spans="1:30" ht="25.5" customHeight="1" x14ac:dyDescent="0.25">
      <c r="A71" s="22" t="s">
        <v>348</v>
      </c>
      <c r="B71" s="20" t="s">
        <v>105</v>
      </c>
      <c r="C71" s="21"/>
      <c r="D71" s="21"/>
      <c r="E71" s="21">
        <v>6</v>
      </c>
      <c r="F71" s="21"/>
      <c r="G71" s="21"/>
      <c r="H71" s="22"/>
      <c r="I71" s="21"/>
      <c r="J71" s="22">
        <v>144</v>
      </c>
      <c r="K71" s="27"/>
      <c r="L71" s="21"/>
      <c r="M71" s="21"/>
      <c r="N71" s="21"/>
      <c r="O71" s="21"/>
      <c r="P71" s="21">
        <v>144</v>
      </c>
      <c r="Q71" s="21"/>
      <c r="R71" s="21"/>
      <c r="S71" s="21"/>
      <c r="T71" s="165"/>
      <c r="U71" s="178"/>
      <c r="V71" s="153"/>
      <c r="W71" s="142"/>
      <c r="X71" s="31"/>
      <c r="Y71" s="31"/>
      <c r="Z71" s="134"/>
      <c r="AA71" s="184"/>
      <c r="AB71" s="131"/>
      <c r="AC71" s="131"/>
      <c r="AD71" s="137">
        <v>144</v>
      </c>
    </row>
    <row r="72" spans="1:30" s="19" customFormat="1" ht="28.5" x14ac:dyDescent="0.25">
      <c r="A72" s="9" t="s">
        <v>131</v>
      </c>
      <c r="B72" s="8" t="s">
        <v>132</v>
      </c>
      <c r="C72" s="10"/>
      <c r="D72" s="10"/>
      <c r="E72" s="10"/>
      <c r="F72" s="10"/>
      <c r="G72" s="10"/>
      <c r="H72" s="9"/>
      <c r="I72" s="10"/>
      <c r="J72" s="9">
        <v>216</v>
      </c>
      <c r="K72" s="27"/>
      <c r="L72" s="10"/>
      <c r="M72" s="10"/>
      <c r="N72" s="10"/>
      <c r="O72" s="10"/>
      <c r="P72" s="10"/>
      <c r="Q72" s="10"/>
      <c r="R72" s="10"/>
      <c r="S72" s="10"/>
      <c r="T72" s="166">
        <v>216</v>
      </c>
      <c r="U72" s="178"/>
      <c r="V72" s="153"/>
      <c r="W72" s="142"/>
      <c r="X72" s="31"/>
      <c r="Y72" s="31"/>
      <c r="Z72" s="134"/>
      <c r="AA72" s="184"/>
      <c r="AB72" s="131"/>
      <c r="AC72" s="131"/>
      <c r="AD72" s="137">
        <v>216</v>
      </c>
    </row>
    <row r="73" spans="1:30" s="3" customFormat="1" ht="28.5" x14ac:dyDescent="0.25">
      <c r="A73" s="45"/>
      <c r="B73" s="44" t="s">
        <v>133</v>
      </c>
      <c r="C73" s="45"/>
      <c r="D73" s="45"/>
      <c r="E73" s="45"/>
      <c r="F73" s="45"/>
      <c r="G73" s="45"/>
      <c r="H73" s="43">
        <f>H70+J71+J72</f>
        <v>4428</v>
      </c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128"/>
      <c r="U73" s="181">
        <f>U70+U72+U71</f>
        <v>612</v>
      </c>
      <c r="V73" s="151">
        <f t="shared" ref="V73:AC73" si="64">V70+V72+V71</f>
        <v>792</v>
      </c>
      <c r="W73" s="150">
        <f t="shared" si="64"/>
        <v>12</v>
      </c>
      <c r="X73" s="129">
        <f t="shared" si="64"/>
        <v>564</v>
      </c>
      <c r="Y73" s="129">
        <f t="shared" si="64"/>
        <v>54</v>
      </c>
      <c r="Z73" s="151">
        <f t="shared" si="64"/>
        <v>774</v>
      </c>
      <c r="AA73" s="150">
        <f t="shared" si="64"/>
        <v>0</v>
      </c>
      <c r="AB73" s="129">
        <f t="shared" si="64"/>
        <v>576</v>
      </c>
      <c r="AC73" s="129">
        <f t="shared" si="64"/>
        <v>22</v>
      </c>
      <c r="AD73" s="151">
        <f>AD70+AD72+AD71</f>
        <v>806</v>
      </c>
    </row>
    <row r="74" spans="1:30" x14ac:dyDescent="0.25">
      <c r="A74" s="6"/>
      <c r="B74" s="2" t="s">
        <v>134</v>
      </c>
      <c r="C74" s="6"/>
      <c r="D74" s="6"/>
      <c r="E74" s="6"/>
      <c r="F74" s="6"/>
      <c r="G74" s="6"/>
      <c r="H74" s="6"/>
      <c r="I74" s="6"/>
      <c r="J74" s="6"/>
      <c r="K74" s="18"/>
      <c r="L74" s="18"/>
      <c r="M74" s="18"/>
      <c r="N74" s="18"/>
      <c r="O74" s="6"/>
      <c r="P74" s="6"/>
      <c r="Q74" s="6"/>
      <c r="R74" s="6"/>
      <c r="S74" s="6"/>
      <c r="T74" s="139"/>
      <c r="U74" s="178">
        <v>36</v>
      </c>
      <c r="V74" s="153">
        <v>36</v>
      </c>
      <c r="W74" s="152">
        <v>36</v>
      </c>
      <c r="X74" s="127">
        <v>36</v>
      </c>
      <c r="Y74" s="127">
        <v>36</v>
      </c>
      <c r="Z74" s="153">
        <v>36</v>
      </c>
      <c r="AA74" s="152">
        <v>36</v>
      </c>
      <c r="AB74" s="127">
        <v>36</v>
      </c>
      <c r="AC74" s="127">
        <v>36</v>
      </c>
      <c r="AD74" s="153">
        <v>36</v>
      </c>
    </row>
    <row r="75" spans="1:30" x14ac:dyDescent="0.25">
      <c r="A75" s="272" t="s">
        <v>135</v>
      </c>
      <c r="B75" s="273"/>
      <c r="C75" s="273"/>
      <c r="D75" s="273"/>
      <c r="E75" s="273"/>
      <c r="F75" s="273"/>
      <c r="G75" s="273"/>
      <c r="H75" s="273"/>
      <c r="I75" s="273"/>
      <c r="J75" s="274"/>
      <c r="K75" s="275" t="s">
        <v>147</v>
      </c>
      <c r="L75" s="244">
        <v>3420</v>
      </c>
      <c r="M75" s="239" t="s">
        <v>140</v>
      </c>
      <c r="N75" s="239"/>
      <c r="O75" s="239"/>
      <c r="P75" s="239"/>
      <c r="Q75" s="239"/>
      <c r="R75" s="239"/>
      <c r="S75" s="239"/>
      <c r="T75" s="240"/>
      <c r="U75" s="243">
        <f>U8+U23+U28+U43+U44+U49+U50+U55+U56+U61+U62+U66</f>
        <v>612</v>
      </c>
      <c r="V75" s="238">
        <f>V8+V23+V28+V43+V44+V49+V50+V55+V56+V61+V62+V66</f>
        <v>792</v>
      </c>
      <c r="W75" s="243">
        <f t="shared" ref="W75:AD75" si="65">W8+W23+W28+W43+W44+W49+W50+W55+W56+W61+W62+W66</f>
        <v>12</v>
      </c>
      <c r="X75" s="242">
        <f t="shared" si="65"/>
        <v>564</v>
      </c>
      <c r="Y75" s="242">
        <f t="shared" si="65"/>
        <v>54</v>
      </c>
      <c r="Z75" s="238">
        <f t="shared" si="65"/>
        <v>630</v>
      </c>
      <c r="AA75" s="243">
        <f t="shared" si="65"/>
        <v>0</v>
      </c>
      <c r="AB75" s="242">
        <f t="shared" si="65"/>
        <v>468</v>
      </c>
      <c r="AC75" s="242">
        <f t="shared" si="65"/>
        <v>22</v>
      </c>
      <c r="AD75" s="238">
        <f t="shared" si="65"/>
        <v>338</v>
      </c>
    </row>
    <row r="76" spans="1:30" x14ac:dyDescent="0.25">
      <c r="A76" s="241" t="s">
        <v>136</v>
      </c>
      <c r="B76" s="241"/>
      <c r="C76" s="241"/>
      <c r="D76" s="241"/>
      <c r="E76" s="241"/>
      <c r="F76" s="241"/>
      <c r="G76" s="241"/>
      <c r="H76" s="241"/>
      <c r="I76" s="241"/>
      <c r="J76" s="241"/>
      <c r="K76" s="276"/>
      <c r="L76" s="245"/>
      <c r="M76" s="239"/>
      <c r="N76" s="239"/>
      <c r="O76" s="239"/>
      <c r="P76" s="239"/>
      <c r="Q76" s="239"/>
      <c r="R76" s="239"/>
      <c r="S76" s="239"/>
      <c r="T76" s="240"/>
      <c r="U76" s="243"/>
      <c r="V76" s="238"/>
      <c r="W76" s="243"/>
      <c r="X76" s="242"/>
      <c r="Y76" s="242"/>
      <c r="Z76" s="238"/>
      <c r="AA76" s="243"/>
      <c r="AB76" s="242"/>
      <c r="AC76" s="242"/>
      <c r="AD76" s="238"/>
    </row>
    <row r="77" spans="1:30" x14ac:dyDescent="0.25">
      <c r="A77" s="241" t="s">
        <v>137</v>
      </c>
      <c r="B77" s="241"/>
      <c r="C77" s="241"/>
      <c r="D77" s="241"/>
      <c r="E77" s="241"/>
      <c r="F77" s="241"/>
      <c r="G77" s="241"/>
      <c r="H77" s="241"/>
      <c r="I77" s="241"/>
      <c r="J77" s="241"/>
      <c r="K77" s="276"/>
      <c r="L77" s="23">
        <v>216</v>
      </c>
      <c r="M77" s="239" t="s">
        <v>141</v>
      </c>
      <c r="N77" s="239"/>
      <c r="O77" s="239"/>
      <c r="P77" s="239"/>
      <c r="Q77" s="239"/>
      <c r="R77" s="239"/>
      <c r="S77" s="239"/>
      <c r="T77" s="240"/>
      <c r="U77" s="154">
        <f>U45+U51+U57+U67</f>
        <v>0</v>
      </c>
      <c r="V77" s="155">
        <f t="shared" ref="V77:AD77" si="66">V45+V51+V57+V67</f>
        <v>0</v>
      </c>
      <c r="W77" s="154"/>
      <c r="X77" s="29">
        <f t="shared" si="66"/>
        <v>0</v>
      </c>
      <c r="Y77" s="29"/>
      <c r="Z77" s="155">
        <f t="shared" si="66"/>
        <v>72</v>
      </c>
      <c r="AA77" s="154"/>
      <c r="AB77" s="29">
        <f t="shared" si="66"/>
        <v>36</v>
      </c>
      <c r="AC77" s="29"/>
      <c r="AD77" s="155">
        <f t="shared" si="66"/>
        <v>36</v>
      </c>
    </row>
    <row r="78" spans="1:30" x14ac:dyDescent="0.25">
      <c r="A78" s="241"/>
      <c r="B78" s="241"/>
      <c r="C78" s="241"/>
      <c r="D78" s="241"/>
      <c r="E78" s="241"/>
      <c r="F78" s="241"/>
      <c r="G78" s="241"/>
      <c r="H78" s="241"/>
      <c r="I78" s="241"/>
      <c r="J78" s="241"/>
      <c r="K78" s="276"/>
      <c r="L78" s="23">
        <v>252</v>
      </c>
      <c r="M78" s="239" t="s">
        <v>142</v>
      </c>
      <c r="N78" s="239"/>
      <c r="O78" s="239"/>
      <c r="P78" s="239"/>
      <c r="Q78" s="239"/>
      <c r="R78" s="239"/>
      <c r="S78" s="239"/>
      <c r="T78" s="240"/>
      <c r="U78" s="178">
        <f t="shared" ref="U78:AD78" si="67">U46+U52+U58+U63+U68</f>
        <v>0</v>
      </c>
      <c r="V78" s="153">
        <f t="shared" si="67"/>
        <v>0</v>
      </c>
      <c r="W78" s="156"/>
      <c r="X78" s="120">
        <f t="shared" si="67"/>
        <v>0</v>
      </c>
      <c r="Y78" s="120"/>
      <c r="Z78" s="157">
        <f t="shared" si="67"/>
        <v>72</v>
      </c>
      <c r="AA78" s="185"/>
      <c r="AB78" s="119">
        <f t="shared" si="67"/>
        <v>72</v>
      </c>
      <c r="AC78" s="119"/>
      <c r="AD78" s="186">
        <f t="shared" si="67"/>
        <v>72</v>
      </c>
    </row>
    <row r="79" spans="1:30" x14ac:dyDescent="0.25">
      <c r="A79" s="241" t="s">
        <v>138</v>
      </c>
      <c r="B79" s="241"/>
      <c r="C79" s="241"/>
      <c r="D79" s="241"/>
      <c r="E79" s="241"/>
      <c r="F79" s="241"/>
      <c r="G79" s="241"/>
      <c r="H79" s="241"/>
      <c r="I79" s="241"/>
      <c r="J79" s="241"/>
      <c r="K79" s="276"/>
      <c r="L79" s="23">
        <v>144</v>
      </c>
      <c r="M79" s="239" t="s">
        <v>349</v>
      </c>
      <c r="N79" s="239"/>
      <c r="O79" s="239"/>
      <c r="P79" s="239"/>
      <c r="Q79" s="239"/>
      <c r="R79" s="239"/>
      <c r="S79" s="239"/>
      <c r="T79" s="240"/>
      <c r="U79" s="178">
        <v>0</v>
      </c>
      <c r="V79" s="153">
        <v>0</v>
      </c>
      <c r="W79" s="142"/>
      <c r="X79" s="31">
        <v>0</v>
      </c>
      <c r="Y79" s="31"/>
      <c r="Z79" s="134">
        <v>0</v>
      </c>
      <c r="AA79" s="184"/>
      <c r="AB79" s="33">
        <v>0</v>
      </c>
      <c r="AC79" s="33"/>
      <c r="AD79" s="137">
        <f>AD71</f>
        <v>144</v>
      </c>
    </row>
    <row r="80" spans="1:30" x14ac:dyDescent="0.25">
      <c r="A80" s="241" t="s">
        <v>139</v>
      </c>
      <c r="B80" s="241"/>
      <c r="C80" s="241"/>
      <c r="D80" s="241"/>
      <c r="E80" s="241"/>
      <c r="F80" s="241"/>
      <c r="G80" s="241"/>
      <c r="H80" s="241"/>
      <c r="I80" s="241"/>
      <c r="J80" s="241"/>
      <c r="K80" s="276"/>
      <c r="L80" s="50">
        <v>13</v>
      </c>
      <c r="M80" s="239" t="s">
        <v>143</v>
      </c>
      <c r="N80" s="239"/>
      <c r="O80" s="239"/>
      <c r="P80" s="239"/>
      <c r="Q80" s="239"/>
      <c r="R80" s="239"/>
      <c r="S80" s="239"/>
      <c r="T80" s="240"/>
      <c r="U80" s="178">
        <v>0</v>
      </c>
      <c r="V80" s="153">
        <f>(C9+C12+C15+C16)/2</f>
        <v>4</v>
      </c>
      <c r="W80" s="142"/>
      <c r="X80" s="31">
        <f>(C24+C30+C31)/3</f>
        <v>3</v>
      </c>
      <c r="Y80" s="31"/>
      <c r="Z80" s="134">
        <f>(C34+C47+C53+C37)/4</f>
        <v>4</v>
      </c>
      <c r="AA80" s="184"/>
      <c r="AB80" s="33">
        <f>(C69+C35+C29+C40)/5</f>
        <v>4</v>
      </c>
      <c r="AC80" s="33"/>
      <c r="AD80" s="137">
        <f>(C64+C59+C25+C39)/6</f>
        <v>4</v>
      </c>
    </row>
    <row r="81" spans="1:30" x14ac:dyDescent="0.25">
      <c r="A81" s="241" t="s">
        <v>148</v>
      </c>
      <c r="B81" s="241"/>
      <c r="C81" s="241"/>
      <c r="D81" s="241"/>
      <c r="E81" s="241"/>
      <c r="F81" s="241"/>
      <c r="G81" s="241"/>
      <c r="H81" s="241"/>
      <c r="I81" s="241"/>
      <c r="J81" s="241"/>
      <c r="K81" s="276"/>
      <c r="L81" s="50">
        <v>29</v>
      </c>
      <c r="M81" s="239" t="s">
        <v>144</v>
      </c>
      <c r="N81" s="239"/>
      <c r="O81" s="239"/>
      <c r="P81" s="239"/>
      <c r="Q81" s="239"/>
      <c r="R81" s="239"/>
      <c r="S81" s="239"/>
      <c r="T81" s="240"/>
      <c r="U81" s="178">
        <v>0</v>
      </c>
      <c r="V81" s="153">
        <f>(E10+E11+E13+E14+E18+E19+E20+E36)/2</f>
        <v>8</v>
      </c>
      <c r="W81" s="142"/>
      <c r="X81" s="31">
        <f>(E32+E33+E43)/3</f>
        <v>3</v>
      </c>
      <c r="Y81" s="31"/>
      <c r="Z81" s="134">
        <f>(E21+E26+4+E46+E49+4+E52)/4</f>
        <v>7</v>
      </c>
      <c r="AA81" s="184"/>
      <c r="AB81" s="33">
        <f>(E38+E40+E55+E66+E67+E68)/5</f>
        <v>5</v>
      </c>
      <c r="AC81" s="33"/>
      <c r="AD81" s="137">
        <f>(E39+6+E58+6+E63+E71)/6</f>
        <v>5</v>
      </c>
    </row>
    <row r="82" spans="1:30" ht="15.75" thickBot="1" x14ac:dyDescent="0.3">
      <c r="A82" s="241"/>
      <c r="B82" s="241"/>
      <c r="C82" s="241"/>
      <c r="D82" s="241"/>
      <c r="E82" s="241"/>
      <c r="F82" s="241"/>
      <c r="G82" s="241"/>
      <c r="H82" s="241"/>
      <c r="I82" s="241"/>
      <c r="J82" s="241"/>
      <c r="K82" s="277"/>
      <c r="L82" s="50">
        <v>1</v>
      </c>
      <c r="M82" s="239" t="s">
        <v>335</v>
      </c>
      <c r="N82" s="239"/>
      <c r="O82" s="239"/>
      <c r="P82" s="239"/>
      <c r="Q82" s="239"/>
      <c r="R82" s="239"/>
      <c r="S82" s="239"/>
      <c r="T82" s="240"/>
      <c r="U82" s="182">
        <v>3</v>
      </c>
      <c r="V82" s="183">
        <v>0</v>
      </c>
      <c r="W82" s="158"/>
      <c r="X82" s="159">
        <v>4</v>
      </c>
      <c r="Y82" s="159"/>
      <c r="Z82" s="160">
        <v>1</v>
      </c>
      <c r="AA82" s="187"/>
      <c r="AB82" s="188">
        <v>3</v>
      </c>
      <c r="AC82" s="188"/>
      <c r="AD82" s="189">
        <v>0</v>
      </c>
    </row>
    <row r="83" spans="1:30" x14ac:dyDescent="0.25">
      <c r="A83" s="51" t="s">
        <v>151</v>
      </c>
      <c r="B83" s="13"/>
      <c r="C83" s="12"/>
      <c r="D83" s="12"/>
      <c r="E83" s="12"/>
      <c r="F83" s="12"/>
      <c r="G83" s="12"/>
      <c r="H83" s="12"/>
      <c r="I83" s="12"/>
      <c r="J83" s="12"/>
      <c r="K83" s="24"/>
      <c r="L83" s="24"/>
      <c r="M83" s="24"/>
      <c r="N83" s="24"/>
      <c r="O83" s="12"/>
      <c r="P83" s="12"/>
      <c r="Q83" s="12"/>
      <c r="R83" s="12"/>
      <c r="S83" s="12"/>
      <c r="T83" s="12"/>
      <c r="U83" s="29"/>
      <c r="V83" s="30"/>
      <c r="W83" s="32"/>
      <c r="X83" s="32"/>
      <c r="Y83" s="32"/>
      <c r="Z83" s="32"/>
      <c r="AA83" s="34"/>
      <c r="AB83" s="34"/>
      <c r="AC83" s="34"/>
      <c r="AD83" s="34"/>
    </row>
  </sheetData>
  <mergeCells count="73">
    <mergeCell ref="E44:E45"/>
    <mergeCell ref="A75:J75"/>
    <mergeCell ref="K75:K82"/>
    <mergeCell ref="M75:T76"/>
    <mergeCell ref="M79:T79"/>
    <mergeCell ref="M80:T80"/>
    <mergeCell ref="A79:J79"/>
    <mergeCell ref="M82:T82"/>
    <mergeCell ref="M81:T81"/>
    <mergeCell ref="A80:J80"/>
    <mergeCell ref="A81:J81"/>
    <mergeCell ref="A82:J82"/>
    <mergeCell ref="E61:E62"/>
    <mergeCell ref="E50:E51"/>
    <mergeCell ref="E56:E57"/>
    <mergeCell ref="AA4:AD4"/>
    <mergeCell ref="AC5:AC7"/>
    <mergeCell ref="AA5:AA7"/>
    <mergeCell ref="W75:W76"/>
    <mergeCell ref="Y75:Y76"/>
    <mergeCell ref="AA75:AA76"/>
    <mergeCell ref="AC75:AC76"/>
    <mergeCell ref="AB5:AB7"/>
    <mergeCell ref="AD5:AD7"/>
    <mergeCell ref="Y5:Y7"/>
    <mergeCell ref="W4:Z4"/>
    <mergeCell ref="J3:P3"/>
    <mergeCell ref="Q3:S3"/>
    <mergeCell ref="Q4:S4"/>
    <mergeCell ref="T3:T7"/>
    <mergeCell ref="U4:V4"/>
    <mergeCell ref="L5:L7"/>
    <mergeCell ref="M5:M7"/>
    <mergeCell ref="N5:N7"/>
    <mergeCell ref="U5:U7"/>
    <mergeCell ref="V5:V7"/>
    <mergeCell ref="I2:T2"/>
    <mergeCell ref="Z5:Z7"/>
    <mergeCell ref="G5:G7"/>
    <mergeCell ref="K5:K7"/>
    <mergeCell ref="J4:J7"/>
    <mergeCell ref="K4:N4"/>
    <mergeCell ref="O4:P4"/>
    <mergeCell ref="O5:O7"/>
    <mergeCell ref="P5:P7"/>
    <mergeCell ref="Q5:Q7"/>
    <mergeCell ref="R5:R7"/>
    <mergeCell ref="U2:AD3"/>
    <mergeCell ref="I3:I7"/>
    <mergeCell ref="S5:S7"/>
    <mergeCell ref="X5:X7"/>
    <mergeCell ref="W5:W7"/>
    <mergeCell ref="B2:B7"/>
    <mergeCell ref="C5:C7"/>
    <mergeCell ref="D5:D7"/>
    <mergeCell ref="E5:E7"/>
    <mergeCell ref="F5:F7"/>
    <mergeCell ref="I1:O1"/>
    <mergeCell ref="AD75:AD76"/>
    <mergeCell ref="M77:T77"/>
    <mergeCell ref="A77:J77"/>
    <mergeCell ref="A78:J78"/>
    <mergeCell ref="AB75:AB76"/>
    <mergeCell ref="X75:X76"/>
    <mergeCell ref="Z75:Z76"/>
    <mergeCell ref="M78:T78"/>
    <mergeCell ref="U75:U76"/>
    <mergeCell ref="V75:V76"/>
    <mergeCell ref="A76:J76"/>
    <mergeCell ref="L75:L76"/>
    <mergeCell ref="A2:A7"/>
    <mergeCell ref="C2:G4"/>
    <mergeCell ref="H2:H7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2, 3. К график, Сводные </vt:lpstr>
      <vt:lpstr>УП</vt:lpstr>
      <vt:lpstr>'2, 3. К график, Сводные '!Область_печати</vt:lpstr>
      <vt:lpstr>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Екатерина Сергеевна</dc:creator>
  <cp:lastModifiedBy>Admin</cp:lastModifiedBy>
  <cp:lastPrinted>2024-06-10T11:16:56Z</cp:lastPrinted>
  <dcterms:created xsi:type="dcterms:W3CDTF">2023-08-25T05:41:02Z</dcterms:created>
  <dcterms:modified xsi:type="dcterms:W3CDTF">2026-10-16T10:19:57Z</dcterms:modified>
</cp:coreProperties>
</file>