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Колледж\ООП СПО\23.02.04\23.02.04 ТЭ под-тр стр дор маш 2025\23.02.04 2025 НА ОТПРАВКУ 19.05.2025\"/>
    </mc:Choice>
  </mc:AlternateContent>
  <xr:revisionPtr revIDLastSave="0" documentId="13_ncr:1_{6761D38F-9B12-47DE-9419-64C57F1D495C}" xr6:coauthVersionLast="47" xr6:coauthVersionMax="47" xr10:uidLastSave="{00000000-0000-0000-0000-000000000000}"/>
  <bookViews>
    <workbookView xWindow="-110" yWindow="-110" windowWidth="19420" windowHeight="10420" tabRatio="750" activeTab="2" xr2:uid="{00000000-000D-0000-FFFF-FFFF00000000}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21" l="1"/>
  <c r="J19" i="21"/>
  <c r="J20" i="21"/>
  <c r="J21" i="21"/>
  <c r="J18" i="21"/>
  <c r="H18" i="21" s="1"/>
  <c r="D9" i="21" l="1"/>
  <c r="E9" i="21"/>
  <c r="G9" i="21"/>
  <c r="C9" i="21"/>
  <c r="D8" i="21"/>
  <c r="G8" i="21"/>
  <c r="C43" i="21"/>
  <c r="C8" i="21" s="1"/>
  <c r="D43" i="21"/>
  <c r="F43" i="21"/>
  <c r="G43" i="21"/>
  <c r="C44" i="21"/>
  <c r="D44" i="21"/>
  <c r="E44" i="21"/>
  <c r="F44" i="21"/>
  <c r="G44" i="21"/>
  <c r="J42" i="21" l="1"/>
  <c r="L42" i="21" s="1"/>
  <c r="K54" i="21" l="1"/>
  <c r="K55" i="21"/>
  <c r="K53" i="21"/>
  <c r="J54" i="21"/>
  <c r="L54" i="21" s="1"/>
  <c r="J55" i="21"/>
  <c r="L55" i="21" s="1"/>
  <c r="J53" i="21"/>
  <c r="L53" i="21" s="1"/>
  <c r="J47" i="21"/>
  <c r="J48" i="21"/>
  <c r="J46" i="21"/>
  <c r="L46" i="21" s="1"/>
  <c r="K46" i="21"/>
  <c r="P50" i="21" l="1"/>
  <c r="O49" i="21"/>
  <c r="K49" i="21"/>
  <c r="AF67" i="21"/>
  <c r="Z68" i="21"/>
  <c r="Z45" i="21"/>
  <c r="AH67" i="21"/>
  <c r="AD67" i="21"/>
  <c r="Z67" i="21"/>
  <c r="X67" i="21"/>
  <c r="K48" i="21" l="1"/>
  <c r="L48" i="21"/>
  <c r="K47" i="21"/>
  <c r="L47" i="21"/>
  <c r="J34" i="21"/>
  <c r="J35" i="21"/>
  <c r="J36" i="21"/>
  <c r="J37" i="21"/>
  <c r="J38" i="21"/>
  <c r="J39" i="21"/>
  <c r="J40" i="21"/>
  <c r="J41" i="21"/>
  <c r="J33" i="21"/>
  <c r="L33" i="21" s="1"/>
  <c r="I46" i="21" l="1"/>
  <c r="H46" i="21" s="1"/>
  <c r="I48" i="21"/>
  <c r="H48" i="21" s="1"/>
  <c r="M52" i="21" l="1"/>
  <c r="N52" i="21"/>
  <c r="Q52" i="21"/>
  <c r="R52" i="21"/>
  <c r="S52" i="21"/>
  <c r="T52" i="21"/>
  <c r="U52" i="21"/>
  <c r="V52" i="21"/>
  <c r="W52" i="21"/>
  <c r="X52" i="21"/>
  <c r="Y52" i="21"/>
  <c r="Z52" i="21"/>
  <c r="AA52" i="21"/>
  <c r="AB52" i="21"/>
  <c r="AC52" i="21"/>
  <c r="AD52" i="21"/>
  <c r="AE52" i="21"/>
  <c r="AF52" i="21"/>
  <c r="AG52" i="21"/>
  <c r="AH52" i="21"/>
  <c r="H51" i="21"/>
  <c r="H50" i="21"/>
  <c r="H49" i="21"/>
  <c r="AC68" i="21"/>
  <c r="AD68" i="21"/>
  <c r="AE68" i="21"/>
  <c r="AF68" i="21"/>
  <c r="AG68" i="21"/>
  <c r="AH68" i="21"/>
  <c r="Z69" i="21" l="1"/>
  <c r="AB69" i="21"/>
  <c r="AD69" i="21"/>
  <c r="AF69" i="21"/>
  <c r="AH69" i="21"/>
  <c r="X69" i="21"/>
  <c r="AB68" i="21"/>
  <c r="M36" i="19" l="1"/>
  <c r="G36" i="19"/>
  <c r="AD59" i="21" l="1"/>
  <c r="P62" i="21"/>
  <c r="H62" i="21" s="1"/>
  <c r="I40" i="21" l="1"/>
  <c r="H40" i="21" s="1"/>
  <c r="I39" i="21"/>
  <c r="H39" i="21" l="1"/>
  <c r="AE32" i="21"/>
  <c r="AF32" i="21"/>
  <c r="AG32" i="21"/>
  <c r="AH32" i="21"/>
  <c r="J60" i="21"/>
  <c r="O61" i="21"/>
  <c r="P59" i="21"/>
  <c r="L59" i="21" l="1"/>
  <c r="X59" i="21"/>
  <c r="Y59" i="21"/>
  <c r="Z59" i="21"/>
  <c r="AA59" i="21"/>
  <c r="AB59" i="21"/>
  <c r="AC59" i="21"/>
  <c r="AE59" i="21"/>
  <c r="AF59" i="21"/>
  <c r="AG59" i="21"/>
  <c r="AH59" i="21"/>
  <c r="I53" i="21" l="1"/>
  <c r="H53" i="21" s="1"/>
  <c r="I54" i="21"/>
  <c r="H54" i="21" s="1"/>
  <c r="I47" i="21"/>
  <c r="H47" i="21" s="1"/>
  <c r="I55" i="21" l="1"/>
  <c r="H55" i="21" s="1"/>
  <c r="I34" i="21"/>
  <c r="I35" i="21"/>
  <c r="I36" i="21"/>
  <c r="I37" i="21"/>
  <c r="I38" i="21"/>
  <c r="I41" i="21"/>
  <c r="I42" i="21"/>
  <c r="H42" i="21" s="1"/>
  <c r="I33" i="21"/>
  <c r="H33" i="21" s="1"/>
  <c r="Q59" i="21"/>
  <c r="M59" i="21"/>
  <c r="N59" i="21"/>
  <c r="R59" i="21"/>
  <c r="S59" i="21"/>
  <c r="T59" i="21"/>
  <c r="U59" i="21"/>
  <c r="V59" i="21"/>
  <c r="W59" i="21"/>
  <c r="Q45" i="21"/>
  <c r="W45" i="21"/>
  <c r="U45" i="21"/>
  <c r="U32" i="21"/>
  <c r="U25" i="21"/>
  <c r="U10" i="21"/>
  <c r="W43" i="21" l="1"/>
  <c r="W44" i="21"/>
  <c r="Q43" i="21"/>
  <c r="Q44" i="21"/>
  <c r="U43" i="21"/>
  <c r="U44" i="21"/>
  <c r="U9" i="21"/>
  <c r="U8" i="21"/>
  <c r="Z44" i="21"/>
  <c r="Z43" i="21"/>
  <c r="H36" i="21"/>
  <c r="H35" i="21"/>
  <c r="H34" i="21"/>
  <c r="H38" i="21"/>
  <c r="H41" i="21"/>
  <c r="H37" i="21"/>
  <c r="J49" i="21"/>
  <c r="J50" i="21"/>
  <c r="J51" i="21"/>
  <c r="J32" i="21"/>
  <c r="J27" i="21"/>
  <c r="H32" i="21" l="1"/>
  <c r="L45" i="21" l="1"/>
  <c r="N45" i="21"/>
  <c r="R45" i="21"/>
  <c r="S45" i="21"/>
  <c r="T45" i="21"/>
  <c r="V45" i="21"/>
  <c r="X45" i="21"/>
  <c r="Y45" i="21"/>
  <c r="AA45" i="21"/>
  <c r="AB45" i="21"/>
  <c r="AC45" i="21"/>
  <c r="AD45" i="21"/>
  <c r="AE45" i="21"/>
  <c r="AF45" i="21"/>
  <c r="AG45" i="21"/>
  <c r="AH45" i="21"/>
  <c r="AG43" i="21" l="1"/>
  <c r="AG44" i="21"/>
  <c r="T44" i="21"/>
  <c r="T43" i="21"/>
  <c r="Y43" i="21"/>
  <c r="Y44" i="21"/>
  <c r="V43" i="21"/>
  <c r="V44" i="21"/>
  <c r="AC43" i="21"/>
  <c r="AC44" i="21"/>
  <c r="AH44" i="21"/>
  <c r="AH43" i="21"/>
  <c r="AF43" i="21"/>
  <c r="AF44" i="21"/>
  <c r="N43" i="21"/>
  <c r="N44" i="21"/>
  <c r="X43" i="21"/>
  <c r="X44" i="21"/>
  <c r="AE44" i="21"/>
  <c r="AE43" i="21"/>
  <c r="S44" i="21"/>
  <c r="S43" i="21"/>
  <c r="R43" i="21"/>
  <c r="R44" i="21"/>
  <c r="AA43" i="21"/>
  <c r="AA44" i="21"/>
  <c r="AB43" i="21"/>
  <c r="AB44" i="21"/>
  <c r="AD43" i="21"/>
  <c r="AD44" i="21"/>
  <c r="X32" i="21"/>
  <c r="Y32" i="21"/>
  <c r="Z32" i="21"/>
  <c r="AA32" i="21"/>
  <c r="AB32" i="21"/>
  <c r="AC32" i="21"/>
  <c r="AD32" i="21"/>
  <c r="W32" i="21"/>
  <c r="AB25" i="21"/>
  <c r="AC25" i="21"/>
  <c r="AD25" i="21"/>
  <c r="AE25" i="21"/>
  <c r="AF25" i="21"/>
  <c r="AG25" i="21"/>
  <c r="AH25" i="21"/>
  <c r="AA25" i="21"/>
  <c r="X25" i="21"/>
  <c r="Y25" i="21"/>
  <c r="Z25" i="21"/>
  <c r="W25" i="21"/>
  <c r="J26" i="21" l="1"/>
  <c r="J30" i="21"/>
  <c r="J28" i="21"/>
  <c r="J29" i="21"/>
  <c r="J31" i="21"/>
  <c r="O25" i="21" l="1"/>
  <c r="K27" i="21"/>
  <c r="K28" i="21"/>
  <c r="K29" i="21"/>
  <c r="K30" i="21"/>
  <c r="K31" i="21"/>
  <c r="K26" i="21"/>
  <c r="I26" i="21"/>
  <c r="H26" i="21" s="1"/>
  <c r="H11" i="21"/>
  <c r="H21" i="21"/>
  <c r="H12" i="21"/>
  <c r="P46" i="21"/>
  <c r="P45" i="21" s="1"/>
  <c r="J10" i="21" l="1"/>
  <c r="M45" i="21"/>
  <c r="O45" i="21"/>
  <c r="M32" i="21"/>
  <c r="N32" i="21"/>
  <c r="O32" i="21"/>
  <c r="P32" i="21"/>
  <c r="Q32" i="21"/>
  <c r="R32" i="21"/>
  <c r="S32" i="21"/>
  <c r="T32" i="21"/>
  <c r="V32" i="21"/>
  <c r="M44" i="21" l="1"/>
  <c r="M43" i="21"/>
  <c r="K51" i="21"/>
  <c r="J25" i="21" l="1"/>
  <c r="J9" i="21" s="1"/>
  <c r="H14" i="21" l="1"/>
  <c r="H15" i="21"/>
  <c r="H16" i="21"/>
  <c r="H17" i="21"/>
  <c r="H22" i="21"/>
  <c r="H23" i="21"/>
  <c r="H13" i="21"/>
  <c r="H19" i="21"/>
  <c r="H20" i="21"/>
  <c r="I27" i="21"/>
  <c r="H27" i="21" s="1"/>
  <c r="I28" i="21"/>
  <c r="H28" i="21" s="1"/>
  <c r="I29" i="21"/>
  <c r="H29" i="21" s="1"/>
  <c r="I30" i="21"/>
  <c r="H30" i="21" s="1"/>
  <c r="I31" i="21"/>
  <c r="H31" i="21" s="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V10" i="21"/>
  <c r="AF9" i="21" l="1"/>
  <c r="AF8" i="21"/>
  <c r="W9" i="21"/>
  <c r="W8" i="21"/>
  <c r="AE9" i="21"/>
  <c r="AE8" i="21"/>
  <c r="AA9" i="21"/>
  <c r="AA8" i="21"/>
  <c r="Z8" i="21"/>
  <c r="Z9" i="21"/>
  <c r="X8" i="21"/>
  <c r="X9" i="21"/>
  <c r="AD9" i="21"/>
  <c r="AD8" i="21"/>
  <c r="AC9" i="21"/>
  <c r="AC8" i="21"/>
  <c r="AB8" i="21"/>
  <c r="AB9" i="21"/>
  <c r="AH9" i="21"/>
  <c r="AH66" i="21" s="1"/>
  <c r="AH8" i="21"/>
  <c r="AG8" i="21"/>
  <c r="AG9" i="21"/>
  <c r="Y8" i="21"/>
  <c r="Y9" i="21"/>
  <c r="H10" i="21"/>
  <c r="H25" i="21"/>
  <c r="I25" i="21"/>
  <c r="N10" i="21"/>
  <c r="K10" i="21" l="1"/>
  <c r="L10" i="21" l="1"/>
  <c r="M10" i="21"/>
  <c r="O10" i="21"/>
  <c r="P10" i="21"/>
  <c r="Q10" i="21"/>
  <c r="R10" i="21"/>
  <c r="S10" i="21"/>
  <c r="T10" i="21"/>
  <c r="O9" i="21" l="1"/>
  <c r="M25" i="21"/>
  <c r="M8" i="21" s="1"/>
  <c r="N25" i="21"/>
  <c r="P25" i="21"/>
  <c r="Q25" i="21"/>
  <c r="Q9" i="21" s="1"/>
  <c r="R25" i="21"/>
  <c r="R8" i="21" s="1"/>
  <c r="S25" i="21"/>
  <c r="S8" i="21" s="1"/>
  <c r="T25" i="21"/>
  <c r="T9" i="21" s="1"/>
  <c r="V25" i="21"/>
  <c r="L25" i="21"/>
  <c r="M9" i="21" l="1"/>
  <c r="R9" i="21"/>
  <c r="S9" i="21"/>
  <c r="Q8" i="21"/>
  <c r="P9" i="21"/>
  <c r="T8" i="21"/>
  <c r="N8" i="21"/>
  <c r="N9" i="21"/>
  <c r="V8" i="21"/>
  <c r="V9" i="21"/>
  <c r="X66" i="21"/>
  <c r="L41" i="21"/>
  <c r="I49" i="21" l="1"/>
  <c r="I50" i="21"/>
  <c r="I51" i="21"/>
  <c r="I45" i="21" l="1"/>
  <c r="AI36" i="19"/>
  <c r="AB36" i="19"/>
  <c r="I56" i="21" l="1"/>
  <c r="I57" i="21"/>
  <c r="I58" i="21"/>
  <c r="H58" i="21" s="1"/>
  <c r="I52" i="21" l="1"/>
  <c r="K33" i="21"/>
  <c r="K25" i="21"/>
  <c r="K64" i="21" l="1"/>
  <c r="K35" i="21"/>
  <c r="K36" i="21"/>
  <c r="K37" i="21"/>
  <c r="K38" i="21"/>
  <c r="K39" i="21"/>
  <c r="K40" i="21"/>
  <c r="K34" i="21"/>
  <c r="AH70" i="21"/>
  <c r="I60" i="21"/>
  <c r="O59" i="21"/>
  <c r="P57" i="21"/>
  <c r="P52" i="21" s="1"/>
  <c r="O56" i="21"/>
  <c r="O52" i="21" s="1"/>
  <c r="I59" i="21" l="1"/>
  <c r="I44" i="21" s="1"/>
  <c r="H60" i="21"/>
  <c r="H9" i="21" s="1"/>
  <c r="I43" i="21"/>
  <c r="K56" i="21"/>
  <c r="P44" i="21"/>
  <c r="P43" i="21"/>
  <c r="P8" i="21"/>
  <c r="K32" i="21"/>
  <c r="K9" i="21" s="1"/>
  <c r="J59" i="21"/>
  <c r="W66" i="21"/>
  <c r="K50" i="21"/>
  <c r="K45" i="21" s="1"/>
  <c r="K62" i="21"/>
  <c r="K57" i="21"/>
  <c r="K61" i="21"/>
  <c r="AC66" i="21"/>
  <c r="AE66" i="21"/>
  <c r="AA66" i="21"/>
  <c r="Y66" i="21"/>
  <c r="AG66" i="21"/>
  <c r="H61" i="21"/>
  <c r="J56" i="21" l="1"/>
  <c r="H56" i="21" s="1"/>
  <c r="K52" i="21"/>
  <c r="O43" i="21"/>
  <c r="O44" i="21"/>
  <c r="O8" i="21"/>
  <c r="H59" i="21"/>
  <c r="K59" i="21"/>
  <c r="K8" i="21" s="1"/>
  <c r="U66" i="21"/>
  <c r="J57" i="21"/>
  <c r="K44" i="21" l="1"/>
  <c r="K43" i="21"/>
  <c r="H57" i="21"/>
  <c r="L34" i="21" l="1"/>
  <c r="L36" i="21"/>
  <c r="L37" i="21"/>
  <c r="L38" i="21"/>
  <c r="L39" i="21"/>
  <c r="L40" i="21"/>
  <c r="I32" i="21" l="1"/>
  <c r="I9" i="21" s="1"/>
  <c r="L35" i="21"/>
  <c r="AF66" i="21"/>
  <c r="I8" i="21" l="1"/>
  <c r="L32" i="21"/>
  <c r="L9" i="21" s="1"/>
  <c r="B33" i="19"/>
  <c r="D33" i="19" s="1"/>
  <c r="V66" i="21" l="1"/>
  <c r="S36" i="19" l="1"/>
  <c r="BC36" i="19" l="1"/>
  <c r="AW36" i="19"/>
  <c r="AP36" i="19"/>
  <c r="B34" i="19"/>
  <c r="B35" i="19"/>
  <c r="B32" i="19"/>
  <c r="BF32" i="19" s="1"/>
  <c r="P33" i="19"/>
  <c r="P34" i="19"/>
  <c r="P35" i="19"/>
  <c r="J33" i="19"/>
  <c r="J34" i="19"/>
  <c r="J36" i="19" s="1"/>
  <c r="J35" i="19"/>
  <c r="P32" i="19"/>
  <c r="J32" i="19"/>
  <c r="P36" i="19" l="1"/>
  <c r="D35" i="19"/>
  <c r="BF35" i="19"/>
  <c r="Z66" i="21"/>
  <c r="AD66" i="21"/>
  <c r="AB66" i="21"/>
  <c r="BF34" i="19"/>
  <c r="D34" i="19"/>
  <c r="D32" i="19"/>
  <c r="BF33" i="19"/>
  <c r="B36" i="19"/>
  <c r="BF36" i="19" l="1"/>
  <c r="D36" i="19"/>
  <c r="L52" i="21"/>
  <c r="L44" i="21" s="1"/>
  <c r="J52" i="21"/>
  <c r="H52" i="21" l="1"/>
  <c r="L8" i="21"/>
  <c r="L43" i="21"/>
  <c r="J45" i="21"/>
  <c r="J44" i="21" s="1"/>
  <c r="J43" i="21" l="1"/>
  <c r="J8" i="21"/>
  <c r="H45" i="21"/>
  <c r="H44" i="21" l="1"/>
  <c r="H8" i="21"/>
  <c r="H43" i="21"/>
</calcChain>
</file>

<file path=xl/sharedStrings.xml><?xml version="1.0" encoding="utf-8"?>
<sst xmlns="http://schemas.openxmlformats.org/spreadsheetml/2006/main" count="410" uniqueCount="306">
  <si>
    <t>История</t>
  </si>
  <si>
    <t>Иностранный язык в профессиональной деятельности</t>
  </si>
  <si>
    <t>Физическая культура</t>
  </si>
  <si>
    <t>Математика</t>
  </si>
  <si>
    <t>Безопасность жизнедеятельности</t>
  </si>
  <si>
    <t>Профессиональные модули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</si>
  <si>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</si>
  <si>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</si>
  <si>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</si>
  <si>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</si>
  <si>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</si>
  <si>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</si>
  <si>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</si>
  <si>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</si>
  <si>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</si>
  <si>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</si>
  <si>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</si>
  <si>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</si>
  <si>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</si>
  <si>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</si>
  <si>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</si>
  <si>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</si>
  <si>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</si>
  <si>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</si>
  <si>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</si>
  <si>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</si>
  <si>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</si>
  <si>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</si>
  <si>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</si>
  <si>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</si>
  <si>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</si>
  <si>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</si>
  <si>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</si>
  <si>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</si>
  <si>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</si>
  <si>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</si>
  <si>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</si>
  <si>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</si>
  <si>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</si>
  <si>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</si>
  <si>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</si>
  <si>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</si>
  <si>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</si>
  <si>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</si>
  <si>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</si>
  <si>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</si>
  <si>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</si>
  <si>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</si>
  <si>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</si>
  <si>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</si>
  <si>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</si>
  <si>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Иностранный язык</t>
  </si>
  <si>
    <t>Информатика</t>
  </si>
  <si>
    <t>ОП.00</t>
  </si>
  <si>
    <t>ОП.01</t>
  </si>
  <si>
    <t>ОП.09</t>
  </si>
  <si>
    <t>П.00</t>
  </si>
  <si>
    <t>ПМ.00</t>
  </si>
  <si>
    <t>ПДП.00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</si>
  <si>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</si>
  <si>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</si>
  <si>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</si>
  <si>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</si>
  <si>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</si>
  <si>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</si>
  <si>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</si>
  <si>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</si>
  <si>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</si>
  <si>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</si>
  <si>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</si>
  <si>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</si>
  <si>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</si>
  <si>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</si>
  <si>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</si>
  <si>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</si>
  <si>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</si>
  <si>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</si>
  <si>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</si>
  <si>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</si>
  <si>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</si>
  <si>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</si>
  <si>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</si>
  <si>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</si>
  <si>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</si>
  <si>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</si>
  <si>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</si>
  <si>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 xml:space="preserve">Учебная практика </t>
  </si>
  <si>
    <t>ПП.01</t>
  </si>
  <si>
    <t xml:space="preserve">Производственная практика </t>
  </si>
  <si>
    <t>ПМ.02</t>
  </si>
  <si>
    <t>МДК.02.01</t>
  </si>
  <si>
    <t>ПМ.03</t>
  </si>
  <si>
    <t>МДК.03.01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</si>
  <si>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</si>
  <si>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</si>
  <si>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</si>
  <si>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</si>
  <si>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</si>
  <si>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</si>
  <si>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</si>
  <si>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</si>
  <si>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</si>
  <si>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</si>
  <si>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</si>
  <si>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: :</t>
  </si>
  <si>
    <t>х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</si>
  <si>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</si>
  <si>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</si>
  <si>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</si>
  <si>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</si>
  <si>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</si>
  <si>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</si>
  <si>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</si>
  <si>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</si>
  <si>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</si>
  <si>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 xml:space="preserve">11 </t>
  </si>
  <si>
    <t>II</t>
  </si>
  <si>
    <t xml:space="preserve">1 </t>
  </si>
  <si>
    <t xml:space="preserve">10 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</si>
  <si>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</si>
  <si>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</si>
  <si>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</si>
  <si>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</si>
  <si>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</si>
  <si>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</si>
  <si>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</si>
  <si>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</si>
  <si>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</si>
  <si>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</si>
  <si>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</si>
  <si>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</si>
  <si>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</si>
  <si>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</si>
  <si>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</si>
  <si>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</si>
  <si>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</si>
  <si>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</si>
  <si>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</si>
  <si>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</si>
  <si>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</si>
  <si>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</si>
  <si>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</si>
  <si>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</si>
  <si>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</si>
  <si>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</si>
  <si>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</si>
  <si>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</si>
  <si>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</si>
  <si>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</si>
  <si>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</si>
  <si>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</si>
  <si>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</si>
  <si>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</si>
  <si>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</si>
  <si>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</si>
  <si>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</si>
  <si>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</si>
  <si>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</si>
  <si>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</si>
  <si>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</si>
  <si>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</si>
  <si>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</si>
  <si>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</si>
  <si>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</si>
  <si>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</si>
  <si>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</si>
  <si>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</si>
  <si>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</si>
  <si>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</si>
  <si>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</si>
  <si>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</si>
  <si>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</si>
  <si>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</si>
  <si>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</si>
  <si>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</si>
  <si>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</si>
  <si>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</si>
  <si>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</si>
  <si>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</si>
  <si>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</si>
  <si>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</si>
  <si>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</si>
  <si>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</si>
  <si>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</si>
  <si>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Производственной практики (по профилю специальности)</t>
  </si>
  <si>
    <t>Производственной практики (преддипломной)</t>
  </si>
  <si>
    <t>Промежуточная аттестация Консультации</t>
  </si>
  <si>
    <t>Дифференцированных зачетов</t>
  </si>
  <si>
    <t>Общеобразовательный цикл</t>
  </si>
  <si>
    <t>Общепрофессиональный цикл</t>
  </si>
  <si>
    <t>Профессиональный цикл</t>
  </si>
  <si>
    <t>Инженерная графика</t>
  </si>
  <si>
    <t>1 сем.           17   недель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</si>
  <si>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</si>
  <si>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</si>
  <si>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</si>
  <si>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</si>
  <si>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</si>
  <si>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</si>
  <si>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</si>
  <si>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</si>
  <si>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</si>
  <si>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</si>
  <si>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</si>
  <si>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</si>
  <si>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</si>
  <si>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</si>
  <si>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>Технологический</t>
  </si>
  <si>
    <t xml:space="preserve">Приказ об утверждении ФГОС от </t>
  </si>
  <si>
    <t>Группа</t>
  </si>
  <si>
    <t>Год начала подготовки по УП</t>
  </si>
  <si>
    <t>техник</t>
  </si>
  <si>
    <t>Охрана труда</t>
  </si>
  <si>
    <t>_____________________ Ф. В. Бубич</t>
  </si>
  <si>
    <t>ПМ.1.Э</t>
  </si>
  <si>
    <t>Экзамен по модулю</t>
  </si>
  <si>
    <t>ПМ.2.Э</t>
  </si>
  <si>
    <t>Квалификационный экзамен</t>
  </si>
  <si>
    <t>самостоятельная работа в рамках экзаменационной сессии</t>
  </si>
  <si>
    <t>консультации</t>
  </si>
  <si>
    <t>экзамен</t>
  </si>
  <si>
    <t>индивидуальный учебный проект*/ курсовая работа (проект)</t>
  </si>
  <si>
    <t xml:space="preserve">индивидуальный учебный проект*/курсовая работа (проект) 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</si>
  <si>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</si>
  <si>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</si>
  <si>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</si>
  <si>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</si>
  <si>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</si>
  <si>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</si>
  <si>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2*</t>
  </si>
  <si>
    <t>Обучение по дисциплинам и междисциплинарным курсам, самостоятельная работа</t>
  </si>
  <si>
    <t>Основы финансовой грамотности</t>
  </si>
  <si>
    <t xml:space="preserve">23.02.04 </t>
  </si>
  <si>
    <t>Техническая эксплуатация подъемно-транспортных, строительных, дорожных машин и оборудования (по отраслям)</t>
  </si>
  <si>
    <t>1. Календарный  график учебного процесса 23.02.04 Техническая эксплуатация подъемно-транспортных, строительных, дорожных машин и оборудования (по отраслям)</t>
  </si>
  <si>
    <t>Техническая механика</t>
  </si>
  <si>
    <t>Электротехника и электроника</t>
  </si>
  <si>
    <t>Материаловедение</t>
  </si>
  <si>
    <t>Информационные технологии в профессиональной деятельности</t>
  </si>
  <si>
    <t xml:space="preserve">Правовое обеспечение профессиональной деятельности </t>
  </si>
  <si>
    <t>Метрология и стандартизация</t>
  </si>
  <si>
    <t>Эксплуатационные материалы</t>
  </si>
  <si>
    <t>УП.01</t>
  </si>
  <si>
    <t>МДК.02.02</t>
  </si>
  <si>
    <t>МДК.02.03</t>
  </si>
  <si>
    <t>ПП.02</t>
  </si>
  <si>
    <t>УП.02</t>
  </si>
  <si>
    <t>Государственная итоговая аттестация</t>
  </si>
  <si>
    <t>Обществознание</t>
  </si>
  <si>
    <t>География</t>
  </si>
  <si>
    <t>Основы безопасности и защиты Родины</t>
  </si>
  <si>
    <t>Индивидуальный проект*</t>
  </si>
  <si>
    <t>В том числе в форме практической подготовки</t>
  </si>
  <si>
    <t>1*</t>
  </si>
  <si>
    <t>«_____»__________________2025  г.</t>
  </si>
  <si>
    <t>2025</t>
  </si>
  <si>
    <t>СГ 00</t>
  </si>
  <si>
    <t>Социально-гуманитарный цикл</t>
  </si>
  <si>
    <t>СГ 01</t>
  </si>
  <si>
    <t>История России</t>
  </si>
  <si>
    <t>СГ.02</t>
  </si>
  <si>
    <t>СГ.03</t>
  </si>
  <si>
    <t>СГ.04</t>
  </si>
  <si>
    <t>СГ.05</t>
  </si>
  <si>
    <t>Основы бережливого производства</t>
  </si>
  <si>
    <t>СГ.06</t>
  </si>
  <si>
    <t>Техническое обслуживание и ремонт подъёмно-транспортных, строительных, дорожных машин и оборудования</t>
  </si>
  <si>
    <t>Устройство автомобилей и тракторов</t>
  </si>
  <si>
    <t>МДК.01.02</t>
  </si>
  <si>
    <t>Устройство подъемно-транспортных, строительных, дорожных машин и оборудования</t>
  </si>
  <si>
    <t>МДК.01.03</t>
  </si>
  <si>
    <t>Организация процессов по эксплуатации подъёмно-транспортных, строительных. дорожных машин и оборудования</t>
  </si>
  <si>
    <t>Организация работы и управление процессами технической эксплуатации подъемно-транспортных, строительных, дорожных машин и оборудования</t>
  </si>
  <si>
    <t>Организация планирования работ по эксплуатации подъёмно-транспортных, строительных. дорожных машин и оборудования</t>
  </si>
  <si>
    <t>Управление персоналом при эксплуатации подъёмно-транспортных, строительных. дорожных машин и оборудования</t>
  </si>
  <si>
    <t>ОП.10</t>
  </si>
  <si>
    <t>Теоретическая подготовка водителей транспортных средств</t>
  </si>
  <si>
    <t>2 сем.             22 недели</t>
  </si>
  <si>
    <t>Выполнение работ по профессии "Слесарь по ремонту дорожно-строительных машин и тракторов"</t>
  </si>
  <si>
    <t>УП.03</t>
  </si>
  <si>
    <t>ПП.03</t>
  </si>
  <si>
    <t>ПМ.3 КЭ</t>
  </si>
  <si>
    <t xml:space="preserve">Индивидуальный учебный проект*/курсовая работа (проект) </t>
  </si>
  <si>
    <t>3 сем.           16 недель</t>
  </si>
  <si>
    <t>4 сем.      21/3/0  недели</t>
  </si>
  <si>
    <t>5 сем.          12/3/0 недель</t>
  </si>
  <si>
    <t>7 сем.            13/0/6     недель</t>
  </si>
  <si>
    <t xml:space="preserve">8 сем.             3/0/3/4/6       недели </t>
  </si>
  <si>
    <t>6 сем.          7/4/6 недели</t>
  </si>
  <si>
    <t>3 г 10 м</t>
  </si>
  <si>
    <t>542</t>
  </si>
  <si>
    <t>ООД. 00</t>
  </si>
  <si>
    <t>ООД. 01</t>
  </si>
  <si>
    <t>ООД .02</t>
  </si>
  <si>
    <t>ООД. 03</t>
  </si>
  <si>
    <t>ООД. 04</t>
  </si>
  <si>
    <t>ООД. 05</t>
  </si>
  <si>
    <t>ООД .06</t>
  </si>
  <si>
    <t>ООДп. 07</t>
  </si>
  <si>
    <t>ООДп. 08</t>
  </si>
  <si>
    <t>ООД. 09</t>
  </si>
  <si>
    <t>ООД.10</t>
  </si>
  <si>
    <t>ООДп.11</t>
  </si>
  <si>
    <t>ООД .12</t>
  </si>
  <si>
    <t>ООД .13</t>
  </si>
  <si>
    <t>Освоение одной или нескольких профессий рабочих, должностей служащих. Выполнение работ по профессии "Слесарь по ремонту дорожно-строительных машин и тракторов"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</si>
</sst>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51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1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D48C8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45" fillId="0" borderId="0">
      <alignment vertical="top"/>
    </xf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776">
    <xf numFmtId="0" fontId="0" fillId="0" borderId="0" xfId="0"/>
    <xf numFmtId="0" fontId="1" fillId="0" borderId="0" xfId="3"/>
    <xf numFmtId="0" fontId="1" fillId="0" borderId="0" xfId="3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6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3" fillId="0" borderId="1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" fillId="0" borderId="0" xfId="3" applyAlignment="1" applyProtection="1">
      <alignment horizontal="left" vertical="center"/>
      <protection locked="0"/>
    </xf>
    <xf numFmtId="0" fontId="1" fillId="0" borderId="1" xfId="3" applyBorder="1" applyAlignment="1" applyProtection="1">
      <alignment horizontal="center" vertical="center"/>
      <protection locked="0"/>
    </xf>
    <xf numFmtId="0" fontId="1" fillId="0" borderId="0" xfId="3" applyAlignment="1" applyProtection="1">
      <alignment horizontal="left" vertical="top" wrapText="1"/>
      <protection locked="0"/>
    </xf>
    <xf numFmtId="0" fontId="10" fillId="0" borderId="6" xfId="0" applyFont="1" applyBorder="1" applyAlignment="1">
      <alignment horizontal="center"/>
    </xf>
    <xf numFmtId="0" fontId="13" fillId="0" borderId="38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" fillId="0" borderId="40" xfId="3" applyBorder="1" applyAlignment="1" applyProtection="1">
      <alignment horizontal="center" vertical="center"/>
      <protection locked="0"/>
    </xf>
    <xf numFmtId="0" fontId="1" fillId="2" borderId="2" xfId="3" applyFill="1" applyBorder="1" applyAlignment="1" applyProtection="1">
      <alignment horizontal="center" vertical="center"/>
      <protection locked="0"/>
    </xf>
    <xf numFmtId="0" fontId="1" fillId="2" borderId="2" xfId="3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22" fillId="0" borderId="0" xfId="3" applyFont="1" applyAlignment="1" applyProtection="1">
      <alignment horizontal="left" vertical="center"/>
      <protection locked="0"/>
    </xf>
    <xf numFmtId="0" fontId="22" fillId="0" borderId="0" xfId="3" applyFont="1" applyAlignment="1" applyProtection="1">
      <alignment horizontal="center" vertical="center"/>
      <protection locked="0"/>
    </xf>
    <xf numFmtId="0" fontId="22" fillId="0" borderId="0" xfId="3" applyFont="1"/>
    <xf numFmtId="0" fontId="22" fillId="0" borderId="1" xfId="3" applyFont="1" applyBorder="1" applyAlignment="1" applyProtection="1">
      <alignment horizontal="center" vertical="center"/>
      <protection locked="0"/>
    </xf>
    <xf numFmtId="0" fontId="24" fillId="0" borderId="1" xfId="3" applyFont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164" fontId="31" fillId="3" borderId="14" xfId="3" applyNumberFormat="1" applyFont="1" applyFill="1" applyBorder="1" applyAlignment="1" applyProtection="1">
      <alignment horizontal="center" vertical="center"/>
      <protection locked="0"/>
    </xf>
    <xf numFmtId="164" fontId="31" fillId="4" borderId="14" xfId="3" applyNumberFormat="1" applyFont="1" applyFill="1" applyBorder="1" applyAlignment="1" applyProtection="1">
      <alignment horizontal="center" vertical="center"/>
      <protection locked="0"/>
    </xf>
    <xf numFmtId="0" fontId="18" fillId="0" borderId="0" xfId="3" applyFont="1"/>
    <xf numFmtId="0" fontId="7" fillId="0" borderId="0" xfId="3" applyFont="1"/>
    <xf numFmtId="0" fontId="32" fillId="0" borderId="0" xfId="0" applyFont="1" applyAlignment="1">
      <alignment horizontal="center"/>
    </xf>
    <xf numFmtId="0" fontId="33" fillId="0" borderId="0" xfId="3" applyFont="1"/>
    <xf numFmtId="0" fontId="34" fillId="0" borderId="0" xfId="3" applyFont="1"/>
    <xf numFmtId="0" fontId="34" fillId="0" borderId="0" xfId="0" applyFont="1" applyAlignment="1">
      <alignment horizontal="center"/>
    </xf>
    <xf numFmtId="0" fontId="34" fillId="0" borderId="0" xfId="0" applyFont="1"/>
    <xf numFmtId="0" fontId="18" fillId="0" borderId="0" xfId="0" applyFont="1"/>
    <xf numFmtId="0" fontId="35" fillId="0" borderId="0" xfId="0" applyFont="1"/>
    <xf numFmtId="0" fontId="7" fillId="0" borderId="0" xfId="0" applyFont="1"/>
    <xf numFmtId="0" fontId="31" fillId="0" borderId="0" xfId="3" applyFont="1"/>
    <xf numFmtId="0" fontId="18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Alignment="1" applyProtection="1">
      <alignment horizontal="center" vertical="center"/>
      <protection locked="0"/>
    </xf>
    <xf numFmtId="0" fontId="18" fillId="2" borderId="0" xfId="3" applyFont="1" applyFill="1" applyAlignment="1" applyProtection="1">
      <alignment horizontal="left" vertical="center"/>
      <protection locked="0"/>
    </xf>
    <xf numFmtId="0" fontId="37" fillId="0" borderId="0" xfId="3" applyFont="1"/>
    <xf numFmtId="0" fontId="39" fillId="0" borderId="0" xfId="3" applyFont="1"/>
    <xf numFmtId="0" fontId="39" fillId="2" borderId="0" xfId="3" applyFont="1" applyFill="1" applyAlignment="1" applyProtection="1">
      <alignment horizontal="left" vertical="center"/>
      <protection locked="0"/>
    </xf>
    <xf numFmtId="0" fontId="32" fillId="0" borderId="0" xfId="3" applyFont="1"/>
    <xf numFmtId="0" fontId="34" fillId="2" borderId="0" xfId="3" applyFont="1" applyFill="1" applyAlignment="1" applyProtection="1">
      <alignment horizontal="left" vertical="center"/>
      <protection locked="0"/>
    </xf>
    <xf numFmtId="0" fontId="18" fillId="2" borderId="0" xfId="3" applyFont="1" applyFill="1" applyAlignment="1" applyProtection="1">
      <alignment horizontal="left" vertical="center" wrapText="1"/>
      <protection locked="0"/>
    </xf>
    <xf numFmtId="0" fontId="30" fillId="3" borderId="36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/>
    </xf>
    <xf numFmtId="0" fontId="30" fillId="3" borderId="30" xfId="0" applyFont="1" applyFill="1" applyBorder="1"/>
    <xf numFmtId="0" fontId="30" fillId="3" borderId="0" xfId="0" applyFont="1" applyFill="1"/>
    <xf numFmtId="0" fontId="15" fillId="3" borderId="29" xfId="0" applyFont="1" applyFill="1" applyBorder="1" applyAlignment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26" fillId="3" borderId="26" xfId="0" applyFont="1" applyFill="1" applyBorder="1" applyAlignment="1">
      <alignment horizontal="center" vertical="top"/>
    </xf>
    <xf numFmtId="0" fontId="26" fillId="3" borderId="27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/>
    </xf>
    <xf numFmtId="0" fontId="26" fillId="3" borderId="32" xfId="0" applyFont="1" applyFill="1" applyBorder="1" applyAlignment="1">
      <alignment horizontal="center" vertical="center"/>
    </xf>
    <xf numFmtId="0" fontId="26" fillId="3" borderId="40" xfId="0" applyFont="1" applyFill="1" applyBorder="1" applyAlignment="1">
      <alignment horizontal="center" vertical="center"/>
    </xf>
    <xf numFmtId="0" fontId="26" fillId="3" borderId="41" xfId="0" applyFont="1" applyFill="1" applyBorder="1" applyAlignment="1">
      <alignment horizontal="center" vertical="center"/>
    </xf>
    <xf numFmtId="164" fontId="30" fillId="3" borderId="0" xfId="0" applyNumberFormat="1" applyFont="1" applyFill="1"/>
    <xf numFmtId="3" fontId="30" fillId="3" borderId="0" xfId="0" applyNumberFormat="1" applyFont="1" applyFill="1"/>
    <xf numFmtId="0" fontId="15" fillId="3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top"/>
    </xf>
    <xf numFmtId="0" fontId="15" fillId="3" borderId="17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top"/>
    </xf>
    <xf numFmtId="0" fontId="26" fillId="3" borderId="37" xfId="0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horizontal="center" vertical="center"/>
    </xf>
    <xf numFmtId="0" fontId="29" fillId="3" borderId="0" xfId="0" applyFont="1" applyFill="1"/>
    <xf numFmtId="0" fontId="15" fillId="3" borderId="0" xfId="0" applyFont="1" applyFill="1"/>
    <xf numFmtId="0" fontId="15" fillId="3" borderId="37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top"/>
    </xf>
    <xf numFmtId="0" fontId="15" fillId="3" borderId="40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28" fillId="3" borderId="0" xfId="0" applyFont="1" applyFill="1"/>
    <xf numFmtId="0" fontId="26" fillId="3" borderId="3" xfId="0" applyFont="1" applyFill="1" applyBorder="1" applyAlignment="1">
      <alignment horizontal="center" vertical="center"/>
    </xf>
    <xf numFmtId="0" fontId="26" fillId="3" borderId="39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wrapText="1"/>
    </xf>
    <xf numFmtId="0" fontId="26" fillId="3" borderId="1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left" vertical="top"/>
    </xf>
    <xf numFmtId="0" fontId="15" fillId="3" borderId="15" xfId="0" applyFont="1" applyFill="1" applyBorder="1" applyAlignment="1">
      <alignment horizontal="left" vertical="top"/>
    </xf>
    <xf numFmtId="0" fontId="15" fillId="3" borderId="19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left" vertical="center"/>
    </xf>
    <xf numFmtId="0" fontId="27" fillId="3" borderId="26" xfId="0" applyFont="1" applyFill="1" applyBorder="1" applyAlignment="1">
      <alignment horizontal="left" vertical="top"/>
    </xf>
    <xf numFmtId="0" fontId="26" fillId="3" borderId="40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left" vertical="top"/>
    </xf>
    <xf numFmtId="0" fontId="26" fillId="3" borderId="5" xfId="0" applyFont="1" applyFill="1" applyBorder="1" applyAlignment="1">
      <alignment horizontal="center" vertical="center"/>
    </xf>
    <xf numFmtId="0" fontId="26" fillId="3" borderId="41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/>
    </xf>
    <xf numFmtId="0" fontId="27" fillId="3" borderId="41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49" xfId="0" applyFont="1" applyFill="1" applyBorder="1" applyAlignment="1">
      <alignment horizontal="center" vertical="center"/>
    </xf>
    <xf numFmtId="0" fontId="17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left"/>
    </xf>
    <xf numFmtId="0" fontId="25" fillId="3" borderId="0" xfId="0" applyFont="1" applyFill="1"/>
    <xf numFmtId="0" fontId="16" fillId="3" borderId="0" xfId="0" applyFont="1" applyFill="1" applyAlignment="1">
      <alignment vertical="center"/>
    </xf>
    <xf numFmtId="0" fontId="16" fillId="3" borderId="9" xfId="0" applyFont="1" applyFill="1" applyBorder="1"/>
    <xf numFmtId="0" fontId="16" fillId="3" borderId="6" xfId="0" applyFont="1" applyFill="1" applyBorder="1" applyAlignment="1">
      <alignment horizontal="left"/>
    </xf>
    <xf numFmtId="0" fontId="17" fillId="3" borderId="9" xfId="0" applyFont="1" applyFill="1" applyBorder="1"/>
    <xf numFmtId="0" fontId="17" fillId="3" borderId="6" xfId="0" applyFont="1" applyFill="1" applyBorder="1"/>
    <xf numFmtId="0" fontId="16" fillId="3" borderId="9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8" fillId="2" borderId="20" xfId="3" applyFont="1" applyFill="1" applyBorder="1" applyAlignment="1" applyProtection="1">
      <alignment horizontal="left" vertical="top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3" xfId="3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 wrapText="1"/>
    </xf>
    <xf numFmtId="0" fontId="26" fillId="0" borderId="13" xfId="3" applyFont="1" applyBorder="1" applyAlignment="1" applyProtection="1">
      <alignment horizontal="center" vertical="center"/>
      <protection locked="0"/>
    </xf>
    <xf numFmtId="0" fontId="26" fillId="0" borderId="13" xfId="0" applyFont="1" applyBorder="1" applyAlignment="1">
      <alignment horizontal="center" vertical="center"/>
    </xf>
    <xf numFmtId="0" fontId="26" fillId="0" borderId="5" xfId="3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6" fillId="0" borderId="1" xfId="3" applyFont="1" applyBorder="1" applyAlignment="1" applyProtection="1">
      <alignment horizontal="center" vertical="center"/>
      <protection locked="0"/>
    </xf>
    <xf numFmtId="0" fontId="26" fillId="3" borderId="31" xfId="0" applyFont="1" applyFill="1" applyBorder="1" applyAlignment="1">
      <alignment horizontal="left" vertical="top" wrapText="1"/>
    </xf>
    <xf numFmtId="0" fontId="27" fillId="3" borderId="31" xfId="0" applyFont="1" applyFill="1" applyBorder="1" applyAlignment="1">
      <alignment horizontal="left" vertical="top" wrapText="1"/>
    </xf>
    <xf numFmtId="0" fontId="15" fillId="3" borderId="33" xfId="0" applyFont="1" applyFill="1" applyBorder="1" applyAlignment="1">
      <alignment horizontal="left" vertical="top" wrapText="1"/>
    </xf>
    <xf numFmtId="0" fontId="15" fillId="3" borderId="52" xfId="0" applyFont="1" applyFill="1" applyBorder="1" applyAlignment="1">
      <alignment horizontal="left" vertical="top" wrapText="1"/>
    </xf>
    <xf numFmtId="0" fontId="15" fillId="0" borderId="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top"/>
    </xf>
    <xf numFmtId="0" fontId="26" fillId="3" borderId="38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left" vertical="top" wrapText="1"/>
    </xf>
    <xf numFmtId="0" fontId="15" fillId="0" borderId="5" xfId="3" applyFont="1" applyBorder="1" applyAlignment="1" applyProtection="1">
      <alignment horizontal="center" vertical="center"/>
      <protection locked="0"/>
    </xf>
    <xf numFmtId="0" fontId="30" fillId="3" borderId="33" xfId="0" applyFont="1" applyFill="1" applyBorder="1" applyAlignment="1">
      <alignment horizontal="left" vertical="center" wrapText="1"/>
    </xf>
    <xf numFmtId="0" fontId="15" fillId="3" borderId="47" xfId="0" applyFont="1" applyFill="1" applyBorder="1" applyAlignment="1">
      <alignment horizontal="center" vertical="top"/>
    </xf>
    <xf numFmtId="0" fontId="6" fillId="3" borderId="19" xfId="0" applyFont="1" applyFill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164" fontId="5" fillId="3" borderId="39" xfId="0" applyNumberFormat="1" applyFont="1" applyFill="1" applyBorder="1" applyAlignment="1">
      <alignment horizontal="center" vertical="center"/>
    </xf>
    <xf numFmtId="164" fontId="5" fillId="3" borderId="20" xfId="0" applyNumberFormat="1" applyFont="1" applyFill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3" borderId="50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0" fillId="0" borderId="0" xfId="3" applyFont="1" applyAlignment="1" applyProtection="1">
      <alignment horizontal="center" vertical="center"/>
      <protection locked="0"/>
    </xf>
    <xf numFmtId="0" fontId="26" fillId="0" borderId="6" xfId="3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>
      <alignment horizontal="center" vertical="center"/>
    </xf>
    <xf numFmtId="0" fontId="26" fillId="3" borderId="50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top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1" xfId="3" applyFont="1" applyBorder="1" applyAlignment="1" applyProtection="1">
      <alignment horizontal="center" vertical="center"/>
      <protection locked="0"/>
    </xf>
    <xf numFmtId="0" fontId="28" fillId="3" borderId="60" xfId="0" applyFont="1" applyFill="1" applyBorder="1" applyAlignment="1">
      <alignment horizontal="left" vertical="top"/>
    </xf>
    <xf numFmtId="0" fontId="15" fillId="0" borderId="10" xfId="3" applyFont="1" applyBorder="1" applyAlignment="1" applyProtection="1">
      <alignment horizontal="center" vertical="center"/>
      <protection locked="0"/>
    </xf>
    <xf numFmtId="0" fontId="15" fillId="7" borderId="1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16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0" fontId="15" fillId="7" borderId="44" xfId="0" applyFont="1" applyFill="1" applyBorder="1" applyAlignment="1">
      <alignment horizontal="center" vertical="center"/>
    </xf>
    <xf numFmtId="0" fontId="15" fillId="8" borderId="47" xfId="0" applyFont="1" applyFill="1" applyBorder="1" applyAlignment="1">
      <alignment horizontal="center" vertical="center"/>
    </xf>
    <xf numFmtId="0" fontId="15" fillId="9" borderId="44" xfId="0" applyFont="1" applyFill="1" applyBorder="1" applyAlignment="1">
      <alignment horizontal="center" vertical="center"/>
    </xf>
    <xf numFmtId="0" fontId="15" fillId="9" borderId="38" xfId="0" applyFont="1" applyFill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top"/>
    </xf>
    <xf numFmtId="164" fontId="31" fillId="3" borderId="37" xfId="3" applyNumberFormat="1" applyFont="1" applyFill="1" applyBorder="1" applyAlignment="1" applyProtection="1">
      <alignment horizontal="center" vertical="center"/>
      <protection locked="0"/>
    </xf>
    <xf numFmtId="0" fontId="47" fillId="3" borderId="38" xfId="6" applyFont="1" applyFill="1" applyBorder="1" applyAlignment="1">
      <alignment horizontal="center" vertical="center"/>
    </xf>
    <xf numFmtId="0" fontId="47" fillId="3" borderId="4" xfId="6" applyFont="1" applyFill="1" applyBorder="1" applyAlignment="1">
      <alignment horizontal="center" vertical="center"/>
    </xf>
    <xf numFmtId="0" fontId="47" fillId="3" borderId="68" xfId="6" applyFont="1" applyFill="1" applyBorder="1" applyAlignment="1">
      <alignment horizontal="center" vertical="center"/>
    </xf>
    <xf numFmtId="0" fontId="47" fillId="3" borderId="14" xfId="6" applyFont="1" applyFill="1" applyBorder="1" applyAlignment="1">
      <alignment horizontal="center" vertical="center"/>
    </xf>
    <xf numFmtId="0" fontId="47" fillId="3" borderId="17" xfId="6" applyFont="1" applyFill="1" applyBorder="1" applyAlignment="1">
      <alignment horizontal="center" vertical="center"/>
    </xf>
    <xf numFmtId="0" fontId="47" fillId="3" borderId="53" xfId="6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48" fillId="3" borderId="50" xfId="6" applyFont="1" applyFill="1" applyBorder="1" applyAlignment="1">
      <alignment horizontal="center" vertical="center"/>
    </xf>
    <xf numFmtId="0" fontId="48" fillId="3" borderId="7" xfId="6" applyFont="1" applyFill="1" applyBorder="1" applyAlignment="1">
      <alignment horizontal="center" vertical="center"/>
    </xf>
    <xf numFmtId="0" fontId="48" fillId="3" borderId="65" xfId="6" applyFont="1" applyFill="1" applyBorder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41" fillId="3" borderId="63" xfId="9" applyFont="1" applyFill="1" applyBorder="1" applyAlignment="1">
      <alignment horizontal="center" vertical="center"/>
    </xf>
    <xf numFmtId="3" fontId="6" fillId="3" borderId="62" xfId="9" applyNumberFormat="1" applyFont="1" applyFill="1" applyBorder="1" applyAlignment="1">
      <alignment horizontal="center" vertical="center"/>
    </xf>
    <xf numFmtId="0" fontId="6" fillId="3" borderId="53" xfId="9" applyFont="1" applyFill="1" applyBorder="1" applyAlignment="1">
      <alignment horizontal="center" vertical="center"/>
    </xf>
    <xf numFmtId="164" fontId="6" fillId="3" borderId="53" xfId="3" applyNumberFormat="1" applyFont="1" applyFill="1" applyBorder="1" applyAlignment="1" applyProtection="1">
      <alignment horizontal="center" vertical="center"/>
      <protection locked="0"/>
    </xf>
    <xf numFmtId="0" fontId="6" fillId="3" borderId="64" xfId="9" applyFont="1" applyFill="1" applyBorder="1" applyAlignment="1">
      <alignment horizontal="center" vertical="center"/>
    </xf>
    <xf numFmtId="0" fontId="6" fillId="3" borderId="11" xfId="9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textRotation="90" wrapText="1"/>
    </xf>
    <xf numFmtId="164" fontId="6" fillId="3" borderId="14" xfId="3" applyNumberFormat="1" applyFont="1" applyFill="1" applyBorder="1" applyAlignment="1" applyProtection="1">
      <alignment horizontal="center" vertical="center"/>
      <protection locked="0"/>
    </xf>
    <xf numFmtId="0" fontId="6" fillId="3" borderId="68" xfId="9" applyFont="1" applyFill="1" applyBorder="1" applyAlignment="1">
      <alignment horizontal="center" vertical="center"/>
    </xf>
    <xf numFmtId="0" fontId="41" fillId="3" borderId="67" xfId="9" applyFont="1" applyFill="1" applyBorder="1" applyAlignment="1">
      <alignment horizontal="center" vertical="center"/>
    </xf>
    <xf numFmtId="0" fontId="6" fillId="3" borderId="14" xfId="9" applyFont="1" applyFill="1" applyBorder="1" applyAlignment="1">
      <alignment horizontal="center" vertical="center"/>
    </xf>
    <xf numFmtId="0" fontId="6" fillId="3" borderId="38" xfId="9" applyFont="1" applyFill="1" applyBorder="1" applyAlignment="1">
      <alignment horizontal="center" vertical="center"/>
    </xf>
    <xf numFmtId="0" fontId="41" fillId="3" borderId="56" xfId="9" applyFont="1" applyFill="1" applyBorder="1" applyAlignment="1">
      <alignment horizontal="center" vertical="center"/>
    </xf>
    <xf numFmtId="0" fontId="15" fillId="3" borderId="4" xfId="3" applyFont="1" applyFill="1" applyBorder="1" applyAlignment="1" applyProtection="1">
      <alignment horizontal="center" vertical="center"/>
      <protection locked="0"/>
    </xf>
    <xf numFmtId="3" fontId="5" fillId="10" borderId="31" xfId="0" applyNumberFormat="1" applyFont="1" applyFill="1" applyBorder="1" applyAlignment="1">
      <alignment horizontal="center" vertical="center"/>
    </xf>
    <xf numFmtId="0" fontId="26" fillId="10" borderId="31" xfId="3" applyFont="1" applyFill="1" applyBorder="1" applyAlignment="1" applyProtection="1">
      <alignment horizontal="center" vertical="center"/>
      <protection locked="0"/>
    </xf>
    <xf numFmtId="0" fontId="15" fillId="10" borderId="33" xfId="0" applyFont="1" applyFill="1" applyBorder="1" applyAlignment="1">
      <alignment horizontal="center" vertical="center" wrapText="1"/>
    </xf>
    <xf numFmtId="0" fontId="26" fillId="10" borderId="31" xfId="0" applyFont="1" applyFill="1" applyBorder="1" applyAlignment="1">
      <alignment horizontal="center" vertical="center"/>
    </xf>
    <xf numFmtId="0" fontId="15" fillId="10" borderId="36" xfId="0" applyFont="1" applyFill="1" applyBorder="1" applyAlignment="1">
      <alignment horizontal="center" vertical="center" wrapText="1"/>
    </xf>
    <xf numFmtId="0" fontId="15" fillId="10" borderId="52" xfId="0" applyFont="1" applyFill="1" applyBorder="1" applyAlignment="1">
      <alignment horizontal="center" vertical="center"/>
    </xf>
    <xf numFmtId="0" fontId="15" fillId="10" borderId="36" xfId="0" applyFont="1" applyFill="1" applyBorder="1" applyAlignment="1">
      <alignment horizontal="center" vertical="center"/>
    </xf>
    <xf numFmtId="3" fontId="6" fillId="3" borderId="66" xfId="9" applyNumberFormat="1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 wrapText="1"/>
    </xf>
    <xf numFmtId="0" fontId="15" fillId="3" borderId="66" xfId="0" applyFont="1" applyFill="1" applyBorder="1" applyAlignment="1">
      <alignment horizontal="center" vertical="center" wrapText="1"/>
    </xf>
    <xf numFmtId="3" fontId="6" fillId="3" borderId="61" xfId="9" applyNumberFormat="1" applyFont="1" applyFill="1" applyBorder="1" applyAlignment="1">
      <alignment horizontal="center" vertical="center"/>
    </xf>
    <xf numFmtId="0" fontId="42" fillId="3" borderId="33" xfId="9" applyFont="1" applyFill="1" applyBorder="1" applyAlignment="1">
      <alignment horizontal="center" vertical="center"/>
    </xf>
    <xf numFmtId="0" fontId="42" fillId="3" borderId="36" xfId="9" applyFont="1" applyFill="1" applyBorder="1" applyAlignment="1">
      <alignment horizontal="center" vertical="center"/>
    </xf>
    <xf numFmtId="164" fontId="43" fillId="3" borderId="33" xfId="9" applyNumberFormat="1" applyFont="1" applyFill="1" applyBorder="1" applyAlignment="1">
      <alignment horizontal="center" vertical="center"/>
    </xf>
    <xf numFmtId="0" fontId="44" fillId="0" borderId="36" xfId="9" applyFont="1" applyBorder="1" applyAlignment="1">
      <alignment horizontal="center" vertical="center"/>
    </xf>
    <xf numFmtId="0" fontId="44" fillId="0" borderId="33" xfId="9" applyFont="1" applyBorder="1" applyAlignment="1">
      <alignment horizontal="center" vertical="center"/>
    </xf>
    <xf numFmtId="0" fontId="15" fillId="3" borderId="33" xfId="3" applyFont="1" applyFill="1" applyBorder="1" applyAlignment="1" applyProtection="1">
      <alignment horizontal="center" vertical="center"/>
      <protection locked="0"/>
    </xf>
    <xf numFmtId="0" fontId="26" fillId="3" borderId="33" xfId="3" applyFont="1" applyFill="1" applyBorder="1" applyAlignment="1" applyProtection="1">
      <alignment horizontal="center" vertical="center"/>
      <protection locked="0"/>
    </xf>
    <xf numFmtId="0" fontId="27" fillId="3" borderId="31" xfId="0" applyFont="1" applyFill="1" applyBorder="1" applyAlignment="1">
      <alignment horizontal="center" vertical="center"/>
    </xf>
    <xf numFmtId="0" fontId="26" fillId="10" borderId="44" xfId="0" applyFont="1" applyFill="1" applyBorder="1" applyAlignment="1">
      <alignment horizontal="center" textRotation="90" wrapText="1"/>
    </xf>
    <xf numFmtId="0" fontId="26" fillId="3" borderId="58" xfId="0" applyFont="1" applyFill="1" applyBorder="1" applyAlignment="1">
      <alignment horizontal="center" textRotation="90" wrapText="1"/>
    </xf>
    <xf numFmtId="0" fontId="26" fillId="3" borderId="46" xfId="0" applyFont="1" applyFill="1" applyBorder="1" applyAlignment="1">
      <alignment horizontal="center" textRotation="90" wrapText="1"/>
    </xf>
    <xf numFmtId="0" fontId="26" fillId="3" borderId="72" xfId="0" applyFont="1" applyFill="1" applyBorder="1" applyAlignment="1">
      <alignment horizontal="center" textRotation="90" wrapText="1"/>
    </xf>
    <xf numFmtId="0" fontId="26" fillId="3" borderId="47" xfId="0" applyFont="1" applyFill="1" applyBorder="1" applyAlignment="1">
      <alignment horizontal="center" textRotation="90" wrapText="1"/>
    </xf>
    <xf numFmtId="0" fontId="15" fillId="3" borderId="49" xfId="0" applyFont="1" applyFill="1" applyBorder="1" applyAlignment="1">
      <alignment horizontal="center" vertical="center" wrapText="1"/>
    </xf>
    <xf numFmtId="0" fontId="15" fillId="3" borderId="57" xfId="0" applyFont="1" applyFill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textRotation="90" wrapText="1"/>
    </xf>
    <xf numFmtId="0" fontId="15" fillId="3" borderId="44" xfId="0" applyFont="1" applyFill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textRotation="90" wrapText="1"/>
    </xf>
    <xf numFmtId="0" fontId="15" fillId="3" borderId="47" xfId="0" applyFont="1" applyFill="1" applyBorder="1" applyAlignment="1">
      <alignment horizontal="center" vertical="center" wrapText="1"/>
    </xf>
    <xf numFmtId="0" fontId="26" fillId="3" borderId="40" xfId="0" applyFont="1" applyFill="1" applyBorder="1" applyAlignment="1">
      <alignment horizontal="center" textRotation="90" wrapText="1"/>
    </xf>
    <xf numFmtId="0" fontId="26" fillId="3" borderId="2" xfId="0" applyFont="1" applyFill="1" applyBorder="1" applyAlignment="1">
      <alignment horizontal="center" textRotation="90" wrapText="1"/>
    </xf>
    <xf numFmtId="0" fontId="26" fillId="3" borderId="41" xfId="0" applyFont="1" applyFill="1" applyBorder="1" applyAlignment="1">
      <alignment horizontal="center" textRotation="90" wrapText="1"/>
    </xf>
    <xf numFmtId="0" fontId="5" fillId="3" borderId="47" xfId="0" applyFont="1" applyFill="1" applyBorder="1" applyAlignment="1">
      <alignment horizontal="center" textRotation="90" wrapText="1"/>
    </xf>
    <xf numFmtId="0" fontId="5" fillId="5" borderId="40" xfId="0" applyFont="1" applyFill="1" applyBorder="1" applyAlignment="1">
      <alignment horizontal="center" textRotation="90" wrapText="1"/>
    </xf>
    <xf numFmtId="0" fontId="5" fillId="5" borderId="2" xfId="0" applyFont="1" applyFill="1" applyBorder="1" applyAlignment="1">
      <alignment horizontal="center" textRotation="90" wrapText="1"/>
    </xf>
    <xf numFmtId="0" fontId="5" fillId="5" borderId="41" xfId="0" applyFont="1" applyFill="1" applyBorder="1" applyAlignment="1">
      <alignment horizontal="center" textRotation="90" wrapText="1"/>
    </xf>
    <xf numFmtId="0" fontId="15" fillId="3" borderId="31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15" fillId="5" borderId="35" xfId="0" applyFont="1" applyFill="1" applyBorder="1" applyAlignment="1">
      <alignment horizontal="center" vertical="center"/>
    </xf>
    <xf numFmtId="0" fontId="15" fillId="5" borderId="41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47" fillId="0" borderId="14" xfId="6" applyFont="1" applyBorder="1" applyAlignment="1">
      <alignment horizontal="center" vertical="center"/>
    </xf>
    <xf numFmtId="0" fontId="47" fillId="0" borderId="17" xfId="6" applyFont="1" applyBorder="1" applyAlignment="1">
      <alignment horizontal="center" vertical="center"/>
    </xf>
    <xf numFmtId="0" fontId="47" fillId="0" borderId="53" xfId="6" applyFont="1" applyBorder="1" applyAlignment="1">
      <alignment horizontal="center" vertical="center"/>
    </xf>
    <xf numFmtId="0" fontId="42" fillId="0" borderId="36" xfId="9" applyFont="1" applyBorder="1" applyAlignment="1">
      <alignment horizontal="center" vertical="center"/>
    </xf>
    <xf numFmtId="3" fontId="6" fillId="0" borderId="62" xfId="9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9" applyFont="1" applyBorder="1" applyAlignment="1">
      <alignment horizontal="center" vertical="center"/>
    </xf>
    <xf numFmtId="0" fontId="6" fillId="0" borderId="53" xfId="9" applyFont="1" applyBorder="1" applyAlignment="1">
      <alignment horizontal="center" vertical="center"/>
    </xf>
    <xf numFmtId="0" fontId="6" fillId="0" borderId="37" xfId="9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16" xfId="6" applyFont="1" applyBorder="1" applyAlignment="1">
      <alignment horizontal="center" vertical="center"/>
    </xf>
    <xf numFmtId="164" fontId="6" fillId="0" borderId="14" xfId="3" applyNumberFormat="1" applyFont="1" applyBorder="1" applyAlignment="1" applyProtection="1">
      <alignment horizontal="center" vertical="center"/>
      <protection locked="0"/>
    </xf>
    <xf numFmtId="164" fontId="6" fillId="0" borderId="68" xfId="3" applyNumberFormat="1" applyFont="1" applyBorder="1" applyAlignment="1" applyProtection="1">
      <alignment horizontal="center" vertical="center"/>
      <protection locked="0"/>
    </xf>
    <xf numFmtId="0" fontId="46" fillId="0" borderId="38" xfId="6" applyFont="1" applyBorder="1" applyAlignment="1">
      <alignment horizontal="center" vertical="center"/>
    </xf>
    <xf numFmtId="0" fontId="46" fillId="0" borderId="13" xfId="6" applyFont="1" applyBorder="1" applyAlignment="1">
      <alignment horizontal="center" vertical="center"/>
    </xf>
    <xf numFmtId="0" fontId="46" fillId="0" borderId="39" xfId="6" applyFont="1" applyBorder="1" applyAlignment="1">
      <alignment horizontal="center" vertical="center"/>
    </xf>
    <xf numFmtId="164" fontId="42" fillId="0" borderId="33" xfId="9" applyNumberFormat="1" applyFont="1" applyBorder="1" applyAlignment="1">
      <alignment horizontal="center" vertical="center"/>
    </xf>
    <xf numFmtId="164" fontId="6" fillId="0" borderId="39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0" fontId="6" fillId="0" borderId="38" xfId="9" applyFont="1" applyBorder="1" applyAlignment="1">
      <alignment horizontal="center" vertical="center"/>
    </xf>
    <xf numFmtId="0" fontId="6" fillId="0" borderId="68" xfId="9" applyFont="1" applyBorder="1" applyAlignment="1">
      <alignment horizontal="center" vertical="center"/>
    </xf>
    <xf numFmtId="0" fontId="15" fillId="0" borderId="3" xfId="0" applyFont="1" applyBorder="1" applyAlignment="1">
      <alignment wrapText="1"/>
    </xf>
    <xf numFmtId="0" fontId="15" fillId="0" borderId="51" xfId="0" applyFont="1" applyBorder="1" applyAlignment="1">
      <alignment horizontal="left" vertical="center" wrapText="1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33" xfId="3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>
      <alignment horizontal="center" vertical="center"/>
    </xf>
    <xf numFmtId="0" fontId="15" fillId="0" borderId="39" xfId="3" applyFont="1" applyBorder="1" applyAlignment="1" applyProtection="1">
      <alignment horizontal="center" vertical="center"/>
      <protection locked="0"/>
    </xf>
    <xf numFmtId="0" fontId="15" fillId="0" borderId="38" xfId="3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>
      <alignment horizontal="left" vertical="center" wrapText="1"/>
    </xf>
    <xf numFmtId="0" fontId="15" fillId="0" borderId="15" xfId="0" applyFont="1" applyBorder="1" applyAlignment="1">
      <alignment wrapText="1"/>
    </xf>
    <xf numFmtId="0" fontId="30" fillId="0" borderId="36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15" fillId="3" borderId="66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5" fillId="0" borderId="5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30" fillId="0" borderId="36" xfId="0" applyFont="1" applyBorder="1"/>
    <xf numFmtId="0" fontId="15" fillId="0" borderId="59" xfId="0" applyFont="1" applyBorder="1" applyAlignment="1">
      <alignment horizontal="left" vertical="center" wrapText="1"/>
    </xf>
    <xf numFmtId="0" fontId="26" fillId="3" borderId="1" xfId="3" applyFont="1" applyFill="1" applyBorder="1" applyAlignment="1" applyProtection="1">
      <alignment horizontal="center" vertical="center"/>
      <protection locked="0"/>
    </xf>
    <xf numFmtId="0" fontId="15" fillId="8" borderId="49" xfId="0" applyFont="1" applyFill="1" applyBorder="1" applyAlignment="1">
      <alignment horizontal="center" vertical="center" wrapText="1"/>
    </xf>
    <xf numFmtId="0" fontId="26" fillId="0" borderId="44" xfId="3" applyFont="1" applyBorder="1" applyAlignment="1" applyProtection="1">
      <alignment horizontal="center" vertical="center"/>
      <protection locked="0"/>
    </xf>
    <xf numFmtId="0" fontId="26" fillId="0" borderId="44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/>
    </xf>
    <xf numFmtId="3" fontId="26" fillId="3" borderId="40" xfId="0" applyNumberFormat="1" applyFont="1" applyFill="1" applyBorder="1" applyAlignment="1">
      <alignment horizontal="center" vertical="center"/>
    </xf>
    <xf numFmtId="0" fontId="47" fillId="0" borderId="13" xfId="6" applyFont="1" applyBorder="1" applyAlignment="1">
      <alignment horizontal="center" vertical="center"/>
    </xf>
    <xf numFmtId="0" fontId="28" fillId="3" borderId="36" xfId="0" applyFont="1" applyFill="1" applyBorder="1" applyAlignment="1">
      <alignment horizontal="left" vertical="top" wrapText="1"/>
    </xf>
    <xf numFmtId="0" fontId="15" fillId="3" borderId="59" xfId="0" applyFont="1" applyFill="1" applyBorder="1" applyAlignment="1">
      <alignment horizontal="left" vertical="top" wrapText="1"/>
    </xf>
    <xf numFmtId="0" fontId="26" fillId="3" borderId="49" xfId="0" applyFont="1" applyFill="1" applyBorder="1" applyAlignment="1">
      <alignment horizontal="center" vertical="center"/>
    </xf>
    <xf numFmtId="0" fontId="26" fillId="3" borderId="47" xfId="0" applyFont="1" applyFill="1" applyBorder="1" applyAlignment="1">
      <alignment horizontal="center" vertical="center"/>
    </xf>
    <xf numFmtId="0" fontId="15" fillId="3" borderId="20" xfId="3" applyFont="1" applyFill="1" applyBorder="1" applyAlignment="1" applyProtection="1">
      <alignment horizontal="center" vertical="center"/>
      <protection locked="0"/>
    </xf>
    <xf numFmtId="0" fontId="15" fillId="3" borderId="19" xfId="3" applyFont="1" applyFill="1" applyBorder="1" applyAlignment="1" applyProtection="1">
      <alignment horizontal="center" vertical="center"/>
      <protection locked="0"/>
    </xf>
    <xf numFmtId="0" fontId="15" fillId="3" borderId="68" xfId="0" applyFont="1" applyFill="1" applyBorder="1" applyAlignment="1">
      <alignment horizontal="center" vertical="center"/>
    </xf>
    <xf numFmtId="0" fontId="15" fillId="3" borderId="53" xfId="0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15" fillId="3" borderId="59" xfId="0" applyFont="1" applyFill="1" applyBorder="1" applyAlignment="1">
      <alignment horizontal="center" vertical="center"/>
    </xf>
    <xf numFmtId="164" fontId="31" fillId="3" borderId="38" xfId="3" applyNumberFormat="1" applyFont="1" applyFill="1" applyBorder="1" applyAlignment="1" applyProtection="1">
      <alignment horizontal="center" vertical="center"/>
      <protection locked="0"/>
    </xf>
    <xf numFmtId="0" fontId="26" fillId="3" borderId="11" xfId="0" applyFont="1" applyFill="1" applyBorder="1" applyAlignment="1">
      <alignment horizontal="center" vertical="center"/>
    </xf>
    <xf numFmtId="0" fontId="26" fillId="3" borderId="43" xfId="0" applyFont="1" applyFill="1" applyBorder="1" applyAlignment="1">
      <alignment horizontal="center" vertical="center"/>
    </xf>
    <xf numFmtId="0" fontId="26" fillId="3" borderId="36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/>
    </xf>
    <xf numFmtId="0" fontId="15" fillId="10" borderId="66" xfId="0" applyFont="1" applyFill="1" applyBorder="1" applyAlignment="1">
      <alignment horizontal="center" vertical="center" wrapText="1"/>
    </xf>
    <xf numFmtId="0" fontId="6" fillId="0" borderId="75" xfId="9" applyFont="1" applyBorder="1" applyAlignment="1">
      <alignment horizontal="center" vertical="center"/>
    </xf>
    <xf numFmtId="0" fontId="6" fillId="0" borderId="76" xfId="9" applyFont="1" applyBorder="1" applyAlignment="1">
      <alignment horizontal="center" vertical="center"/>
    </xf>
    <xf numFmtId="0" fontId="6" fillId="0" borderId="15" xfId="9" applyFont="1" applyBorder="1" applyAlignment="1">
      <alignment horizontal="center" vertical="center"/>
    </xf>
    <xf numFmtId="0" fontId="6" fillId="0" borderId="77" xfId="9" applyFont="1" applyBorder="1" applyAlignment="1">
      <alignment horizontal="center" vertical="center"/>
    </xf>
    <xf numFmtId="0" fontId="6" fillId="0" borderId="78" xfId="9" applyFont="1" applyBorder="1" applyAlignment="1">
      <alignment horizontal="center" vertical="center"/>
    </xf>
    <xf numFmtId="0" fontId="6" fillId="0" borderId="3" xfId="9" applyFont="1" applyBorder="1" applyAlignment="1">
      <alignment horizontal="center" vertical="center"/>
    </xf>
    <xf numFmtId="0" fontId="6" fillId="0" borderId="20" xfId="9" applyFont="1" applyBorder="1" applyAlignment="1">
      <alignment horizontal="center" vertical="center"/>
    </xf>
    <xf numFmtId="0" fontId="41" fillId="3" borderId="0" xfId="9" applyFont="1" applyFill="1" applyAlignment="1">
      <alignment horizontal="center" vertical="center"/>
    </xf>
    <xf numFmtId="0" fontId="5" fillId="3" borderId="33" xfId="6" applyFont="1" applyFill="1" applyBorder="1" applyAlignment="1">
      <alignment horizontal="center" vertical="center"/>
    </xf>
    <xf numFmtId="0" fontId="5" fillId="3" borderId="36" xfId="6" applyFont="1" applyFill="1" applyBorder="1" applyAlignment="1">
      <alignment horizontal="center" vertical="center"/>
    </xf>
    <xf numFmtId="0" fontId="5" fillId="0" borderId="36" xfId="6" applyFont="1" applyBorder="1" applyAlignment="1">
      <alignment horizontal="center" vertical="center"/>
    </xf>
    <xf numFmtId="0" fontId="6" fillId="0" borderId="79" xfId="6" applyFont="1" applyBorder="1" applyAlignment="1">
      <alignment horizontal="center" vertical="center"/>
    </xf>
    <xf numFmtId="0" fontId="5" fillId="0" borderId="33" xfId="9" applyFont="1" applyBorder="1" applyAlignment="1">
      <alignment horizontal="center" vertical="center"/>
    </xf>
    <xf numFmtId="0" fontId="5" fillId="3" borderId="36" xfId="9" applyFont="1" applyFill="1" applyBorder="1" applyAlignment="1">
      <alignment horizontal="center" vertical="center"/>
    </xf>
    <xf numFmtId="0" fontId="49" fillId="3" borderId="74" xfId="6" applyFont="1" applyFill="1" applyBorder="1" applyAlignment="1">
      <alignment horizontal="center" vertical="center"/>
    </xf>
    <xf numFmtId="0" fontId="15" fillId="3" borderId="53" xfId="0" applyFont="1" applyFill="1" applyBorder="1" applyAlignment="1">
      <alignment horizontal="left" vertical="center"/>
    </xf>
    <xf numFmtId="0" fontId="15" fillId="3" borderId="53" xfId="0" applyFont="1" applyFill="1" applyBorder="1" applyAlignment="1">
      <alignment horizontal="left" vertical="center" wrapText="1"/>
    </xf>
    <xf numFmtId="0" fontId="6" fillId="3" borderId="36" xfId="0" applyFont="1" applyFill="1" applyBorder="1" applyAlignment="1">
      <alignment horizontal="center" vertical="center"/>
    </xf>
    <xf numFmtId="0" fontId="6" fillId="11" borderId="36" xfId="0" applyFont="1" applyFill="1" applyBorder="1" applyAlignment="1">
      <alignment horizontal="center" vertical="center"/>
    </xf>
    <xf numFmtId="0" fontId="6" fillId="11" borderId="19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left" vertical="center"/>
    </xf>
    <xf numFmtId="0" fontId="15" fillId="3" borderId="68" xfId="0" applyFont="1" applyFill="1" applyBorder="1" applyAlignment="1">
      <alignment horizontal="left" vertical="center"/>
    </xf>
    <xf numFmtId="164" fontId="5" fillId="3" borderId="33" xfId="0" applyNumberFormat="1" applyFont="1" applyFill="1" applyBorder="1" applyAlignment="1">
      <alignment horizontal="center" vertical="center"/>
    </xf>
    <xf numFmtId="0" fontId="41" fillId="3" borderId="19" xfId="0" applyFont="1" applyFill="1" applyBorder="1" applyAlignment="1">
      <alignment horizontal="center" vertical="center"/>
    </xf>
    <xf numFmtId="0" fontId="41" fillId="3" borderId="5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left" vertical="center" wrapText="1"/>
    </xf>
    <xf numFmtId="0" fontId="6" fillId="0" borderId="70" xfId="9" applyFont="1" applyBorder="1" applyAlignment="1">
      <alignment horizontal="center" vertical="center"/>
    </xf>
    <xf numFmtId="0" fontId="15" fillId="0" borderId="53" xfId="0" applyFont="1" applyBorder="1" applyAlignment="1">
      <alignment horizontal="left" vertical="center"/>
    </xf>
    <xf numFmtId="0" fontId="15" fillId="3" borderId="80" xfId="0" applyFont="1" applyFill="1" applyBorder="1" applyAlignment="1">
      <alignment horizontal="left" vertical="top" wrapText="1"/>
    </xf>
    <xf numFmtId="0" fontId="15" fillId="8" borderId="1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top"/>
    </xf>
    <xf numFmtId="0" fontId="15" fillId="3" borderId="80" xfId="0" applyFont="1" applyFill="1" applyBorder="1" applyAlignment="1">
      <alignment horizontal="left" vertical="top"/>
    </xf>
    <xf numFmtId="0" fontId="15" fillId="3" borderId="72" xfId="0" applyFont="1" applyFill="1" applyBorder="1" applyAlignment="1">
      <alignment horizontal="left" vertical="top"/>
    </xf>
    <xf numFmtId="0" fontId="26" fillId="0" borderId="14" xfId="0" applyFont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/>
    </xf>
    <xf numFmtId="0" fontId="15" fillId="10" borderId="19" xfId="0" applyFont="1" applyFill="1" applyBorder="1" applyAlignment="1">
      <alignment horizontal="center" vertical="center"/>
    </xf>
    <xf numFmtId="0" fontId="26" fillId="3" borderId="42" xfId="0" applyFont="1" applyFill="1" applyBorder="1" applyAlignment="1">
      <alignment horizontal="center" vertical="center"/>
    </xf>
    <xf numFmtId="0" fontId="26" fillId="3" borderId="45" xfId="0" applyFont="1" applyFill="1" applyBorder="1" applyAlignment="1">
      <alignment horizontal="center" vertical="center"/>
    </xf>
    <xf numFmtId="0" fontId="26" fillId="3" borderId="59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left" vertical="top" wrapText="1"/>
    </xf>
    <xf numFmtId="0" fontId="47" fillId="11" borderId="38" xfId="6" applyFont="1" applyFill="1" applyBorder="1" applyAlignment="1">
      <alignment horizontal="center" vertical="center"/>
    </xf>
    <xf numFmtId="0" fontId="47" fillId="11" borderId="14" xfId="6" applyFont="1" applyFill="1" applyBorder="1" applyAlignment="1">
      <alignment horizontal="center" vertical="center"/>
    </xf>
    <xf numFmtId="0" fontId="6" fillId="11" borderId="14" xfId="6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15" fillId="3" borderId="56" xfId="0" applyFont="1" applyFill="1" applyBorder="1" applyAlignment="1">
      <alignment horizontal="center" vertical="center"/>
    </xf>
    <xf numFmtId="0" fontId="15" fillId="3" borderId="81" xfId="0" applyFont="1" applyFill="1" applyBorder="1" applyAlignment="1">
      <alignment horizontal="center" vertical="center"/>
    </xf>
    <xf numFmtId="0" fontId="15" fillId="3" borderId="82" xfId="0" applyFont="1" applyFill="1" applyBorder="1" applyAlignment="1">
      <alignment horizontal="center" vertical="top"/>
    </xf>
    <xf numFmtId="0" fontId="26" fillId="3" borderId="9" xfId="0" applyFont="1" applyFill="1" applyBorder="1" applyAlignment="1">
      <alignment horizontal="center" vertical="center"/>
    </xf>
    <xf numFmtId="0" fontId="26" fillId="3" borderId="56" xfId="0" applyFont="1" applyFill="1" applyBorder="1" applyAlignment="1">
      <alignment horizontal="center" vertical="center"/>
    </xf>
    <xf numFmtId="0" fontId="15" fillId="3" borderId="82" xfId="0" applyFont="1" applyFill="1" applyBorder="1" applyAlignment="1">
      <alignment horizontal="center" vertical="center"/>
    </xf>
    <xf numFmtId="0" fontId="15" fillId="3" borderId="74" xfId="0" applyFont="1" applyFill="1" applyBorder="1" applyAlignment="1">
      <alignment horizontal="center" vertical="center"/>
    </xf>
    <xf numFmtId="0" fontId="15" fillId="3" borderId="71" xfId="0" applyFont="1" applyFill="1" applyBorder="1" applyAlignment="1">
      <alignment horizontal="center" vertical="center"/>
    </xf>
    <xf numFmtId="0" fontId="15" fillId="10" borderId="20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26" fillId="3" borderId="36" xfId="3" applyFont="1" applyFill="1" applyBorder="1" applyAlignment="1" applyProtection="1">
      <alignment horizontal="center" vertical="center"/>
      <protection locked="0"/>
    </xf>
    <xf numFmtId="0" fontId="26" fillId="3" borderId="74" xfId="3" applyFont="1" applyFill="1" applyBorder="1" applyAlignment="1" applyProtection="1">
      <alignment horizontal="center" vertical="center"/>
      <protection locked="0"/>
    </xf>
    <xf numFmtId="0" fontId="28" fillId="3" borderId="69" xfId="0" applyFont="1" applyFill="1" applyBorder="1" applyAlignment="1">
      <alignment horizontal="left" vertical="top" wrapText="1"/>
    </xf>
    <xf numFmtId="0" fontId="15" fillId="3" borderId="66" xfId="0" applyFont="1" applyFill="1" applyBorder="1" applyAlignment="1">
      <alignment horizontal="left" vertical="top" wrapText="1"/>
    </xf>
    <xf numFmtId="0" fontId="26" fillId="0" borderId="81" xfId="3" applyFont="1" applyBorder="1" applyAlignment="1" applyProtection="1">
      <alignment horizontal="center" vertical="center"/>
      <protection locked="0"/>
    </xf>
    <xf numFmtId="0" fontId="26" fillId="0" borderId="81" xfId="0" applyFont="1" applyBorder="1" applyAlignment="1">
      <alignment horizontal="center" vertical="center"/>
    </xf>
    <xf numFmtId="0" fontId="26" fillId="3" borderId="82" xfId="0" applyFont="1" applyFill="1" applyBorder="1" applyAlignment="1">
      <alignment horizontal="center" vertical="center"/>
    </xf>
    <xf numFmtId="0" fontId="15" fillId="13" borderId="16" xfId="0" applyFont="1" applyFill="1" applyBorder="1" applyAlignment="1">
      <alignment horizontal="center" vertical="center"/>
    </xf>
    <xf numFmtId="0" fontId="15" fillId="13" borderId="47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15" fillId="12" borderId="44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5" fillId="13" borderId="38" xfId="0" applyFont="1" applyFill="1" applyBorder="1" applyAlignment="1">
      <alignment horizontal="center" vertical="center"/>
    </xf>
    <xf numFmtId="0" fontId="15" fillId="13" borderId="13" xfId="0" applyFont="1" applyFill="1" applyBorder="1" applyAlignment="1">
      <alignment horizontal="center" vertical="center"/>
    </xf>
    <xf numFmtId="0" fontId="15" fillId="13" borderId="39" xfId="0" applyFont="1" applyFill="1" applyBorder="1" applyAlignment="1">
      <alignment horizontal="center" vertical="center"/>
    </xf>
    <xf numFmtId="0" fontId="15" fillId="13" borderId="37" xfId="0" applyFont="1" applyFill="1" applyBorder="1" applyAlignment="1">
      <alignment horizontal="center" vertical="center"/>
    </xf>
    <xf numFmtId="0" fontId="15" fillId="13" borderId="5" xfId="0" applyFont="1" applyFill="1" applyBorder="1" applyAlignment="1">
      <alignment horizontal="center" vertical="center"/>
    </xf>
    <xf numFmtId="0" fontId="15" fillId="13" borderId="48" xfId="0" applyFont="1" applyFill="1" applyBorder="1" applyAlignment="1">
      <alignment horizontal="center" vertical="center"/>
    </xf>
    <xf numFmtId="0" fontId="15" fillId="13" borderId="7" xfId="0" applyFont="1" applyFill="1" applyBorder="1" applyAlignment="1">
      <alignment horizontal="center" vertical="center"/>
    </xf>
    <xf numFmtId="0" fontId="15" fillId="13" borderId="6" xfId="0" applyFont="1" applyFill="1" applyBorder="1" applyAlignment="1">
      <alignment horizontal="center" vertical="center"/>
    </xf>
    <xf numFmtId="0" fontId="15" fillId="13" borderId="9" xfId="0" applyFont="1" applyFill="1" applyBorder="1" applyAlignment="1">
      <alignment horizontal="center" vertical="center"/>
    </xf>
    <xf numFmtId="0" fontId="15" fillId="3" borderId="83" xfId="0" applyFont="1" applyFill="1" applyBorder="1" applyAlignment="1">
      <alignment horizontal="center" vertical="center" wrapText="1"/>
    </xf>
    <xf numFmtId="0" fontId="15" fillId="3" borderId="34" xfId="3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8" xfId="3" applyFont="1" applyFill="1" applyBorder="1" applyAlignment="1" applyProtection="1">
      <alignment horizontal="center" vertical="center"/>
      <protection locked="0"/>
    </xf>
    <xf numFmtId="0" fontId="15" fillId="13" borderId="4" xfId="0" applyFont="1" applyFill="1" applyBorder="1" applyAlignment="1">
      <alignment horizontal="center" vertical="center"/>
    </xf>
    <xf numFmtId="0" fontId="15" fillId="13" borderId="3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12" borderId="5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8" borderId="48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44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15" fillId="3" borderId="58" xfId="0" applyFont="1" applyFill="1" applyBorder="1" applyAlignment="1">
      <alignment horizontal="center" vertical="center"/>
    </xf>
    <xf numFmtId="0" fontId="28" fillId="3" borderId="1" xfId="0" applyFont="1" applyFill="1" applyBorder="1"/>
    <xf numFmtId="0" fontId="15" fillId="3" borderId="1" xfId="0" applyFont="1" applyFill="1" applyBorder="1"/>
    <xf numFmtId="0" fontId="15" fillId="3" borderId="11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top"/>
    </xf>
    <xf numFmtId="0" fontId="30" fillId="3" borderId="1" xfId="0" applyFont="1" applyFill="1" applyBorder="1"/>
    <xf numFmtId="0" fontId="30" fillId="3" borderId="16" xfId="0" applyFont="1" applyFill="1" applyBorder="1"/>
    <xf numFmtId="0" fontId="29" fillId="0" borderId="48" xfId="0" applyFont="1" applyBorder="1" applyAlignment="1">
      <alignment horizontal="center" vertical="center"/>
    </xf>
    <xf numFmtId="0" fontId="26" fillId="13" borderId="13" xfId="0" applyFont="1" applyFill="1" applyBorder="1" applyAlignment="1">
      <alignment horizontal="center" vertical="center"/>
    </xf>
    <xf numFmtId="0" fontId="15" fillId="12" borderId="38" xfId="0" applyFont="1" applyFill="1" applyBorder="1" applyAlignment="1">
      <alignment horizontal="center" vertical="center"/>
    </xf>
    <xf numFmtId="0" fontId="15" fillId="12" borderId="14" xfId="0" applyFont="1" applyFill="1" applyBorder="1" applyAlignment="1">
      <alignment horizontal="center" vertical="center"/>
    </xf>
    <xf numFmtId="0" fontId="15" fillId="12" borderId="15" xfId="0" applyFont="1" applyFill="1" applyBorder="1" applyAlignment="1">
      <alignment horizontal="center" vertical="center"/>
    </xf>
    <xf numFmtId="0" fontId="15" fillId="12" borderId="13" xfId="0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  <xf numFmtId="0" fontId="15" fillId="14" borderId="14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/>
    </xf>
    <xf numFmtId="0" fontId="15" fillId="15" borderId="13" xfId="0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16" borderId="38" xfId="0" applyFont="1" applyFill="1" applyBorder="1" applyAlignment="1">
      <alignment horizontal="center" vertical="center" wrapText="1"/>
    </xf>
    <xf numFmtId="0" fontId="15" fillId="16" borderId="37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 wrapText="1"/>
    </xf>
    <xf numFmtId="0" fontId="15" fillId="16" borderId="5" xfId="0" applyFont="1" applyFill="1" applyBorder="1" applyAlignment="1">
      <alignment horizontal="center" vertical="center" wrapText="1"/>
    </xf>
    <xf numFmtId="0" fontId="15" fillId="16" borderId="16" xfId="0" applyFont="1" applyFill="1" applyBorder="1" applyAlignment="1">
      <alignment horizontal="center" vertical="center" wrapText="1"/>
    </xf>
    <xf numFmtId="0" fontId="15" fillId="16" borderId="48" xfId="0" applyFont="1" applyFill="1" applyBorder="1" applyAlignment="1">
      <alignment horizontal="center" vertical="center" wrapText="1"/>
    </xf>
    <xf numFmtId="0" fontId="15" fillId="16" borderId="47" xfId="0" applyFont="1" applyFill="1" applyBorder="1" applyAlignment="1">
      <alignment horizontal="center" vertical="center"/>
    </xf>
    <xf numFmtId="0" fontId="50" fillId="0" borderId="13" xfId="0" applyFont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 wrapText="1"/>
    </xf>
    <xf numFmtId="0" fontId="26" fillId="8" borderId="56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15" fillId="8" borderId="38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14" borderId="15" xfId="0" applyFont="1" applyFill="1" applyBorder="1" applyAlignment="1">
      <alignment horizontal="center" vertical="center" wrapText="1"/>
    </xf>
    <xf numFmtId="0" fontId="15" fillId="14" borderId="29" xfId="0" applyFont="1" applyFill="1" applyBorder="1" applyAlignment="1">
      <alignment horizontal="center" vertical="center" wrapText="1"/>
    </xf>
    <xf numFmtId="0" fontId="15" fillId="14" borderId="46" xfId="0" applyFont="1" applyFill="1" applyBorder="1" applyAlignment="1">
      <alignment horizontal="center" vertical="center"/>
    </xf>
    <xf numFmtId="0" fontId="6" fillId="10" borderId="55" xfId="9" applyFont="1" applyFill="1" applyBorder="1" applyAlignment="1">
      <alignment horizontal="center" vertical="center"/>
    </xf>
    <xf numFmtId="0" fontId="6" fillId="10" borderId="36" xfId="9" applyFont="1" applyFill="1" applyBorder="1" applyAlignment="1">
      <alignment horizontal="center" vertical="center"/>
    </xf>
    <xf numFmtId="0" fontId="6" fillId="10" borderId="74" xfId="9" applyFont="1" applyFill="1" applyBorder="1" applyAlignment="1">
      <alignment horizontal="center" vertical="center"/>
    </xf>
    <xf numFmtId="0" fontId="15" fillId="0" borderId="83" xfId="3" applyFont="1" applyBorder="1" applyAlignment="1" applyProtection="1">
      <alignment horizontal="center" vertical="center"/>
      <protection locked="0"/>
    </xf>
    <xf numFmtId="0" fontId="15" fillId="3" borderId="18" xfId="3" applyFont="1" applyFill="1" applyBorder="1" applyAlignment="1" applyProtection="1">
      <alignment horizontal="center" vertical="center"/>
      <protection locked="0"/>
    </xf>
    <xf numFmtId="0" fontId="15" fillId="3" borderId="66" xfId="3" applyFont="1" applyFill="1" applyBorder="1" applyAlignment="1" applyProtection="1">
      <alignment horizontal="center" vertical="center"/>
      <protection locked="0"/>
    </xf>
    <xf numFmtId="0" fontId="26" fillId="0" borderId="68" xfId="0" applyFont="1" applyBorder="1" applyAlignment="1">
      <alignment horizontal="center" vertical="center"/>
    </xf>
    <xf numFmtId="0" fontId="26" fillId="3" borderId="53" xfId="0" applyFont="1" applyFill="1" applyBorder="1" applyAlignment="1">
      <alignment horizontal="center" vertical="center"/>
    </xf>
    <xf numFmtId="0" fontId="26" fillId="3" borderId="68" xfId="0" applyFont="1" applyFill="1" applyBorder="1" applyAlignment="1">
      <alignment horizontal="center" vertical="center"/>
    </xf>
    <xf numFmtId="0" fontId="15" fillId="0" borderId="69" xfId="3" applyFont="1" applyBorder="1" applyAlignment="1" applyProtection="1">
      <alignment horizontal="center" vertical="center"/>
      <protection locked="0"/>
    </xf>
    <xf numFmtId="0" fontId="15" fillId="3" borderId="72" xfId="3" applyFont="1" applyFill="1" applyBorder="1" applyAlignment="1" applyProtection="1">
      <alignment horizontal="center" vertical="center"/>
      <protection locked="0"/>
    </xf>
    <xf numFmtId="0" fontId="26" fillId="0" borderId="70" xfId="0" applyFont="1" applyBorder="1" applyAlignment="1">
      <alignment horizontal="center" vertical="center"/>
    </xf>
    <xf numFmtId="0" fontId="26" fillId="3" borderId="57" xfId="0" applyFont="1" applyFill="1" applyBorder="1" applyAlignment="1">
      <alignment horizontal="center" vertical="center"/>
    </xf>
    <xf numFmtId="0" fontId="15" fillId="0" borderId="55" xfId="3" applyFont="1" applyBorder="1" applyAlignment="1" applyProtection="1">
      <alignment horizontal="center" vertical="center"/>
      <protection locked="0"/>
    </xf>
    <xf numFmtId="0" fontId="15" fillId="0" borderId="36" xfId="3" applyFont="1" applyBorder="1" applyAlignment="1" applyProtection="1">
      <alignment horizontal="center" vertical="center"/>
      <protection locked="0"/>
    </xf>
    <xf numFmtId="0" fontId="15" fillId="0" borderId="74" xfId="3" applyFont="1" applyBorder="1" applyAlignment="1" applyProtection="1">
      <alignment horizontal="center" vertical="center"/>
      <protection locked="0"/>
    </xf>
    <xf numFmtId="0" fontId="15" fillId="3" borderId="46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13" borderId="84" xfId="0" applyFont="1" applyFill="1" applyBorder="1" applyAlignment="1">
      <alignment horizontal="center" vertical="center"/>
    </xf>
    <xf numFmtId="0" fontId="26" fillId="13" borderId="22" xfId="0" applyFont="1" applyFill="1" applyBorder="1" applyAlignment="1">
      <alignment horizontal="center" vertical="center"/>
    </xf>
    <xf numFmtId="0" fontId="26" fillId="13" borderId="85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13" borderId="38" xfId="0" applyFont="1" applyFill="1" applyBorder="1" applyAlignment="1">
      <alignment horizontal="center" vertical="center"/>
    </xf>
    <xf numFmtId="0" fontId="26" fillId="13" borderId="39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13" borderId="49" xfId="0" applyFont="1" applyFill="1" applyBorder="1" applyAlignment="1">
      <alignment horizontal="center" vertical="center" wrapText="1"/>
    </xf>
    <xf numFmtId="0" fontId="15" fillId="13" borderId="44" xfId="0" applyFont="1" applyFill="1" applyBorder="1" applyAlignment="1">
      <alignment horizontal="center" vertical="center" wrapText="1"/>
    </xf>
    <xf numFmtId="0" fontId="15" fillId="13" borderId="47" xfId="0" applyFont="1" applyFill="1" applyBorder="1" applyAlignment="1">
      <alignment horizontal="center" vertical="center" wrapText="1"/>
    </xf>
    <xf numFmtId="0" fontId="28" fillId="3" borderId="69" xfId="0" applyFont="1" applyFill="1" applyBorder="1" applyAlignment="1">
      <alignment horizontal="left" vertical="top"/>
    </xf>
    <xf numFmtId="0" fontId="28" fillId="3" borderId="51" xfId="0" applyFont="1" applyFill="1" applyBorder="1" applyAlignment="1">
      <alignment horizontal="left" vertical="top" wrapText="1"/>
    </xf>
    <xf numFmtId="0" fontId="26" fillId="14" borderId="11" xfId="0" applyFont="1" applyFill="1" applyBorder="1" applyAlignment="1">
      <alignment horizontal="center" vertical="center" wrapText="1"/>
    </xf>
    <xf numFmtId="0" fontId="26" fillId="3" borderId="10" xfId="3" applyFont="1" applyFill="1" applyBorder="1" applyAlignment="1" applyProtection="1">
      <alignment horizontal="center" vertical="center"/>
      <protection locked="0"/>
    </xf>
    <xf numFmtId="0" fontId="28" fillId="3" borderId="18" xfId="0" applyFont="1" applyFill="1" applyBorder="1" applyAlignment="1">
      <alignment horizontal="left" vertical="top"/>
    </xf>
    <xf numFmtId="0" fontId="15" fillId="3" borderId="66" xfId="0" applyFont="1" applyFill="1" applyBorder="1" applyAlignment="1">
      <alignment horizontal="left" vertical="top"/>
    </xf>
    <xf numFmtId="0" fontId="15" fillId="3" borderId="18" xfId="0" applyFont="1" applyFill="1" applyBorder="1" applyAlignment="1">
      <alignment horizontal="left" vertical="top"/>
    </xf>
    <xf numFmtId="0" fontId="15" fillId="8" borderId="13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15" fillId="0" borderId="81" xfId="0" applyFont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12" borderId="12" xfId="0" applyFont="1" applyFill="1" applyBorder="1" applyAlignment="1">
      <alignment horizontal="center" vertical="center"/>
    </xf>
    <xf numFmtId="0" fontId="5" fillId="10" borderId="26" xfId="0" applyFont="1" applyFill="1" applyBorder="1" applyAlignment="1">
      <alignment horizontal="left" vertical="center"/>
    </xf>
    <xf numFmtId="0" fontId="5" fillId="10" borderId="31" xfId="0" applyFont="1" applyFill="1" applyBorder="1" applyAlignment="1">
      <alignment horizontal="left" vertical="top"/>
    </xf>
    <xf numFmtId="0" fontId="5" fillId="10" borderId="40" xfId="0" applyFont="1" applyFill="1" applyBorder="1" applyAlignment="1">
      <alignment horizontal="center" vertical="top"/>
    </xf>
    <xf numFmtId="0" fontId="5" fillId="10" borderId="2" xfId="0" applyFont="1" applyFill="1" applyBorder="1" applyAlignment="1">
      <alignment horizontal="center" vertical="top"/>
    </xf>
    <xf numFmtId="0" fontId="5" fillId="10" borderId="2" xfId="0" applyFont="1" applyFill="1" applyBorder="1" applyAlignment="1">
      <alignment horizontal="center" vertical="center"/>
    </xf>
    <xf numFmtId="0" fontId="5" fillId="10" borderId="41" xfId="0" applyFont="1" applyFill="1" applyBorder="1" applyAlignment="1">
      <alignment horizontal="center" vertical="center"/>
    </xf>
    <xf numFmtId="3" fontId="5" fillId="10" borderId="32" xfId="0" applyNumberFormat="1" applyFont="1" applyFill="1" applyBorder="1" applyAlignment="1">
      <alignment horizontal="center" vertical="center"/>
    </xf>
    <xf numFmtId="0" fontId="27" fillId="10" borderId="26" xfId="0" applyFont="1" applyFill="1" applyBorder="1" applyAlignment="1">
      <alignment horizontal="left" vertical="top"/>
    </xf>
    <xf numFmtId="0" fontId="27" fillId="10" borderId="55" xfId="0" applyFont="1" applyFill="1" applyBorder="1" applyAlignment="1">
      <alignment horizontal="left" vertical="top" wrapText="1"/>
    </xf>
    <xf numFmtId="0" fontId="26" fillId="10" borderId="40" xfId="0" applyFont="1" applyFill="1" applyBorder="1" applyAlignment="1">
      <alignment horizontal="center" vertical="center"/>
    </xf>
    <xf numFmtId="0" fontId="26" fillId="10" borderId="2" xfId="0" applyFont="1" applyFill="1" applyBorder="1" applyAlignment="1">
      <alignment horizontal="center" vertical="center"/>
    </xf>
    <xf numFmtId="0" fontId="26" fillId="10" borderId="2" xfId="3" applyFont="1" applyFill="1" applyBorder="1" applyAlignment="1" applyProtection="1">
      <alignment horizontal="center" vertical="center"/>
      <protection locked="0"/>
    </xf>
    <xf numFmtId="0" fontId="26" fillId="10" borderId="41" xfId="0" applyFont="1" applyFill="1" applyBorder="1" applyAlignment="1">
      <alignment horizontal="center" vertical="center"/>
    </xf>
    <xf numFmtId="0" fontId="26" fillId="10" borderId="32" xfId="3" applyFont="1" applyFill="1" applyBorder="1" applyAlignment="1" applyProtection="1">
      <alignment horizontal="center" vertical="center"/>
      <protection locked="0"/>
    </xf>
    <xf numFmtId="0" fontId="27" fillId="10" borderId="26" xfId="0" applyFont="1" applyFill="1" applyBorder="1" applyAlignment="1">
      <alignment horizontal="left" vertical="center"/>
    </xf>
    <xf numFmtId="0" fontId="27" fillId="10" borderId="31" xfId="0" applyFont="1" applyFill="1" applyBorder="1" applyAlignment="1">
      <alignment horizontal="left" vertical="center" wrapText="1"/>
    </xf>
    <xf numFmtId="0" fontId="26" fillId="10" borderId="35" xfId="0" applyFont="1" applyFill="1" applyBorder="1" applyAlignment="1">
      <alignment horizontal="center" vertical="center"/>
    </xf>
    <xf numFmtId="0" fontId="26" fillId="17" borderId="26" xfId="0" applyFont="1" applyFill="1" applyBorder="1" applyAlignment="1">
      <alignment horizontal="left" vertical="center"/>
    </xf>
    <xf numFmtId="0" fontId="26" fillId="17" borderId="31" xfId="0" applyFont="1" applyFill="1" applyBorder="1" applyAlignment="1">
      <alignment horizontal="left" vertical="top" wrapText="1"/>
    </xf>
    <xf numFmtId="0" fontId="26" fillId="17" borderId="40" xfId="0" applyFont="1" applyFill="1" applyBorder="1" applyAlignment="1">
      <alignment horizontal="center" vertical="center"/>
    </xf>
    <xf numFmtId="0" fontId="26" fillId="17" borderId="2" xfId="3" applyFont="1" applyFill="1" applyBorder="1" applyAlignment="1" applyProtection="1">
      <alignment horizontal="center" vertical="center"/>
      <protection locked="0"/>
    </xf>
    <xf numFmtId="0" fontId="26" fillId="17" borderId="2" xfId="0" applyFont="1" applyFill="1" applyBorder="1" applyAlignment="1">
      <alignment horizontal="center" vertical="center"/>
    </xf>
    <xf numFmtId="0" fontId="26" fillId="17" borderId="41" xfId="0" applyFont="1" applyFill="1" applyBorder="1" applyAlignment="1">
      <alignment horizontal="center" vertical="center"/>
    </xf>
    <xf numFmtId="0" fontId="26" fillId="17" borderId="26" xfId="3" applyFont="1" applyFill="1" applyBorder="1" applyAlignment="1" applyProtection="1">
      <alignment horizontal="center" vertical="center"/>
      <protection locked="0"/>
    </xf>
    <xf numFmtId="0" fontId="26" fillId="17" borderId="31" xfId="3" applyFont="1" applyFill="1" applyBorder="1" applyAlignment="1" applyProtection="1">
      <alignment horizontal="center" vertical="center"/>
      <protection locked="0"/>
    </xf>
    <xf numFmtId="0" fontId="26" fillId="17" borderId="31" xfId="0" applyFont="1" applyFill="1" applyBorder="1" applyAlignment="1">
      <alignment horizontal="left" vertical="top"/>
    </xf>
    <xf numFmtId="0" fontId="26" fillId="17" borderId="40" xfId="0" applyFont="1" applyFill="1" applyBorder="1" applyAlignment="1">
      <alignment horizontal="center" vertical="center" wrapText="1"/>
    </xf>
    <xf numFmtId="0" fontId="26" fillId="17" borderId="2" xfId="0" applyFont="1" applyFill="1" applyBorder="1" applyAlignment="1">
      <alignment horizontal="center" vertical="center" wrapText="1"/>
    </xf>
    <xf numFmtId="0" fontId="26" fillId="17" borderId="54" xfId="3" applyFont="1" applyFill="1" applyBorder="1" applyAlignment="1" applyProtection="1">
      <alignment horizontal="center" vertical="center"/>
      <protection locked="0"/>
    </xf>
    <xf numFmtId="0" fontId="27" fillId="17" borderId="26" xfId="0" applyFont="1" applyFill="1" applyBorder="1" applyAlignment="1">
      <alignment horizontal="left" vertical="top"/>
    </xf>
    <xf numFmtId="0" fontId="27" fillId="17" borderId="31" xfId="0" applyFont="1" applyFill="1" applyBorder="1" applyAlignment="1">
      <alignment horizontal="left" vertical="top" wrapText="1"/>
    </xf>
    <xf numFmtId="0" fontId="26" fillId="17" borderId="35" xfId="0" applyFont="1" applyFill="1" applyBorder="1" applyAlignment="1">
      <alignment horizontal="center" vertical="center"/>
    </xf>
    <xf numFmtId="0" fontId="26" fillId="17" borderId="26" xfId="0" applyFont="1" applyFill="1" applyBorder="1" applyAlignment="1">
      <alignment horizontal="center" vertical="center"/>
    </xf>
    <xf numFmtId="0" fontId="26" fillId="17" borderId="31" xfId="0" applyFont="1" applyFill="1" applyBorder="1" applyAlignment="1">
      <alignment horizontal="center" vertical="center"/>
    </xf>
    <xf numFmtId="0" fontId="26" fillId="17" borderId="32" xfId="0" applyFont="1" applyFill="1" applyBorder="1" applyAlignment="1">
      <alignment horizontal="center" vertical="center"/>
    </xf>
    <xf numFmtId="0" fontId="26" fillId="17" borderId="27" xfId="0" applyFont="1" applyFill="1" applyBorder="1" applyAlignment="1">
      <alignment horizontal="center" vertical="center"/>
    </xf>
    <xf numFmtId="0" fontId="27" fillId="17" borderId="54" xfId="0" applyFont="1" applyFill="1" applyBorder="1" applyAlignment="1">
      <alignment horizontal="left" vertical="center"/>
    </xf>
    <xf numFmtId="0" fontId="27" fillId="17" borderId="55" xfId="0" applyFont="1" applyFill="1" applyBorder="1" applyAlignment="1">
      <alignment horizontal="left" vertical="top" wrapText="1"/>
    </xf>
    <xf numFmtId="0" fontId="15" fillId="17" borderId="2" xfId="0" applyFont="1" applyFill="1" applyBorder="1" applyAlignment="1">
      <alignment horizontal="center" vertical="center" wrapText="1"/>
    </xf>
    <xf numFmtId="0" fontId="26" fillId="17" borderId="41" xfId="0" applyFont="1" applyFill="1" applyBorder="1" applyAlignment="1">
      <alignment horizontal="center" vertical="center" wrapText="1"/>
    </xf>
    <xf numFmtId="0" fontId="27" fillId="17" borderId="31" xfId="0" applyFont="1" applyFill="1" applyBorder="1" applyAlignment="1">
      <alignment horizontal="center" vertical="center"/>
    </xf>
    <xf numFmtId="0" fontId="27" fillId="17" borderId="35" xfId="0" applyFont="1" applyFill="1" applyBorder="1" applyAlignment="1">
      <alignment horizontal="center" vertical="center"/>
    </xf>
    <xf numFmtId="0" fontId="27" fillId="17" borderId="40" xfId="0" applyFont="1" applyFill="1" applyBorder="1" applyAlignment="1">
      <alignment horizontal="center" vertical="center"/>
    </xf>
    <xf numFmtId="0" fontId="27" fillId="17" borderId="41" xfId="0" applyFont="1" applyFill="1" applyBorder="1" applyAlignment="1">
      <alignment horizontal="center" vertical="center"/>
    </xf>
    <xf numFmtId="0" fontId="27" fillId="17" borderId="32" xfId="0" applyFont="1" applyFill="1" applyBorder="1" applyAlignment="1">
      <alignment horizontal="center" vertical="center"/>
    </xf>
    <xf numFmtId="0" fontId="28" fillId="17" borderId="40" xfId="0" applyFont="1" applyFill="1" applyBorder="1" applyAlignment="1">
      <alignment horizontal="center" vertical="center"/>
    </xf>
    <xf numFmtId="0" fontId="28" fillId="17" borderId="41" xfId="0" applyFont="1" applyFill="1" applyBorder="1" applyAlignment="1">
      <alignment horizontal="center" vertical="center"/>
    </xf>
    <xf numFmtId="0" fontId="28" fillId="17" borderId="27" xfId="0" applyFont="1" applyFill="1" applyBorder="1" applyAlignment="1">
      <alignment horizontal="center" vertical="center"/>
    </xf>
    <xf numFmtId="0" fontId="15" fillId="17" borderId="2" xfId="0" applyFont="1" applyFill="1" applyBorder="1" applyAlignment="1">
      <alignment horizontal="center" vertical="center"/>
    </xf>
    <xf numFmtId="0" fontId="15" fillId="17" borderId="35" xfId="0" applyFont="1" applyFill="1" applyBorder="1" applyAlignment="1">
      <alignment horizontal="center" vertical="center"/>
    </xf>
    <xf numFmtId="0" fontId="15" fillId="17" borderId="40" xfId="0" applyFont="1" applyFill="1" applyBorder="1" applyAlignment="1">
      <alignment horizontal="center" vertical="center"/>
    </xf>
    <xf numFmtId="0" fontId="15" fillId="0" borderId="51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40" fillId="0" borderId="74" xfId="0" applyFont="1" applyBorder="1" applyAlignment="1">
      <alignment horizontal="left" vertical="center"/>
    </xf>
    <xf numFmtId="0" fontId="15" fillId="3" borderId="32" xfId="0" applyFont="1" applyFill="1" applyBorder="1" applyAlignment="1">
      <alignment horizontal="center" vertical="center"/>
    </xf>
    <xf numFmtId="0" fontId="15" fillId="10" borderId="32" xfId="0" applyFont="1" applyFill="1" applyBorder="1" applyAlignment="1">
      <alignment horizontal="center" vertical="center"/>
    </xf>
    <xf numFmtId="0" fontId="30" fillId="3" borderId="32" xfId="0" applyFont="1" applyFill="1" applyBorder="1" applyAlignment="1">
      <alignment horizontal="center"/>
    </xf>
    <xf numFmtId="0" fontId="30" fillId="3" borderId="35" xfId="0" applyFont="1" applyFill="1" applyBorder="1" applyAlignment="1">
      <alignment horizontal="center"/>
    </xf>
    <xf numFmtId="3" fontId="26" fillId="3" borderId="31" xfId="0" applyNumberFormat="1" applyFont="1" applyFill="1" applyBorder="1" applyAlignment="1">
      <alignment horizontal="center" vertical="center"/>
    </xf>
    <xf numFmtId="3" fontId="26" fillId="18" borderId="40" xfId="0" applyNumberFormat="1" applyFont="1" applyFill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18" borderId="33" xfId="0" applyFont="1" applyFill="1" applyBorder="1" applyAlignment="1">
      <alignment horizontal="center" vertical="center"/>
    </xf>
    <xf numFmtId="0" fontId="26" fillId="18" borderId="74" xfId="0" applyFont="1" applyFill="1" applyBorder="1" applyAlignment="1">
      <alignment horizontal="center" vertical="center"/>
    </xf>
    <xf numFmtId="0" fontId="26" fillId="3" borderId="66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18" borderId="36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26" fillId="3" borderId="58" xfId="0" applyFont="1" applyFill="1" applyBorder="1" applyAlignment="1">
      <alignment horizontal="center" vertical="center"/>
    </xf>
    <xf numFmtId="0" fontId="26" fillId="3" borderId="33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6" fillId="14" borderId="16" xfId="0" applyFont="1" applyFill="1" applyBorder="1" applyAlignment="1">
      <alignment horizontal="center" vertical="center"/>
    </xf>
    <xf numFmtId="0" fontId="15" fillId="7" borderId="39" xfId="0" applyFont="1" applyFill="1" applyBorder="1" applyAlignment="1">
      <alignment horizontal="center" vertical="center"/>
    </xf>
    <xf numFmtId="0" fontId="40" fillId="3" borderId="36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 wrapText="1"/>
    </xf>
    <xf numFmtId="164" fontId="26" fillId="3" borderId="40" xfId="0" applyNumberFormat="1" applyFont="1" applyFill="1" applyBorder="1" applyAlignment="1">
      <alignment horizontal="center" vertical="center"/>
    </xf>
    <xf numFmtId="164" fontId="26" fillId="3" borderId="41" xfId="0" applyNumberFormat="1" applyFont="1" applyFill="1" applyBorder="1" applyAlignment="1">
      <alignment horizontal="center" vertical="center"/>
    </xf>
    <xf numFmtId="164" fontId="26" fillId="3" borderId="2" xfId="0" applyNumberFormat="1" applyFont="1" applyFill="1" applyBorder="1" applyAlignment="1">
      <alignment horizontal="center" vertical="center"/>
    </xf>
    <xf numFmtId="164" fontId="26" fillId="3" borderId="35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27" fillId="19" borderId="54" xfId="0" applyFont="1" applyFill="1" applyBorder="1" applyAlignment="1">
      <alignment horizontal="left" vertical="top"/>
    </xf>
    <xf numFmtId="0" fontId="27" fillId="19" borderId="55" xfId="0" applyFont="1" applyFill="1" applyBorder="1" applyAlignment="1">
      <alignment horizontal="left" vertical="top" wrapText="1"/>
    </xf>
    <xf numFmtId="0" fontId="26" fillId="19" borderId="40" xfId="0" applyFont="1" applyFill="1" applyBorder="1" applyAlignment="1">
      <alignment horizontal="center" vertical="center" wrapText="1"/>
    </xf>
    <xf numFmtId="0" fontId="26" fillId="19" borderId="2" xfId="3" applyFont="1" applyFill="1" applyBorder="1" applyAlignment="1" applyProtection="1">
      <alignment horizontal="center" vertical="center"/>
      <protection locked="0"/>
    </xf>
    <xf numFmtId="0" fontId="26" fillId="19" borderId="2" xfId="0" applyFont="1" applyFill="1" applyBorder="1" applyAlignment="1">
      <alignment horizontal="center" vertical="center" wrapText="1"/>
    </xf>
    <xf numFmtId="0" fontId="26" fillId="19" borderId="2" xfId="0" applyFont="1" applyFill="1" applyBorder="1" applyAlignment="1">
      <alignment horizontal="center" vertical="center"/>
    </xf>
    <xf numFmtId="0" fontId="26" fillId="19" borderId="35" xfId="0" applyFont="1" applyFill="1" applyBorder="1" applyAlignment="1">
      <alignment horizontal="center" vertical="center"/>
    </xf>
    <xf numFmtId="0" fontId="26" fillId="19" borderId="26" xfId="0" applyFont="1" applyFill="1" applyBorder="1" applyAlignment="1">
      <alignment horizontal="center" vertical="center"/>
    </xf>
    <xf numFmtId="0" fontId="26" fillId="19" borderId="31" xfId="0" applyFont="1" applyFill="1" applyBorder="1" applyAlignment="1">
      <alignment horizontal="center" vertical="center"/>
    </xf>
    <xf numFmtId="0" fontId="26" fillId="19" borderId="32" xfId="0" applyFont="1" applyFill="1" applyBorder="1" applyAlignment="1">
      <alignment horizontal="center" vertical="center"/>
    </xf>
    <xf numFmtId="0" fontId="26" fillId="19" borderId="73" xfId="0" applyFont="1" applyFill="1" applyBorder="1" applyAlignment="1">
      <alignment horizontal="center" vertical="center"/>
    </xf>
    <xf numFmtId="0" fontId="36" fillId="2" borderId="0" xfId="3" applyFont="1" applyFill="1" applyAlignment="1" applyProtection="1">
      <alignment horizontal="center" vertical="top"/>
      <protection locked="0"/>
    </xf>
    <xf numFmtId="0" fontId="34" fillId="0" borderId="0" xfId="3" applyFont="1" applyAlignment="1" applyProtection="1">
      <alignment horizontal="center" vertical="center"/>
      <protection locked="0"/>
    </xf>
    <xf numFmtId="0" fontId="32" fillId="0" borderId="0" xfId="3" applyFont="1" applyAlignment="1" applyProtection="1">
      <alignment horizontal="center" vertical="top"/>
      <protection locked="0"/>
    </xf>
    <xf numFmtId="0" fontId="32" fillId="0" borderId="0" xfId="3" applyFont="1" applyAlignment="1" applyProtection="1">
      <alignment horizontal="center" vertical="center"/>
      <protection locked="0"/>
    </xf>
    <xf numFmtId="49" fontId="8" fillId="2" borderId="20" xfId="3" applyNumberFormat="1" applyFont="1" applyFill="1" applyBorder="1" applyAlignment="1" applyProtection="1">
      <alignment horizontal="center" vertical="center"/>
      <protection locked="0"/>
    </xf>
    <xf numFmtId="49" fontId="7" fillId="6" borderId="20" xfId="3" applyNumberFormat="1" applyFont="1" applyFill="1" applyBorder="1" applyAlignment="1" applyProtection="1">
      <alignment horizontal="left" vertical="center"/>
      <protection locked="0"/>
    </xf>
    <xf numFmtId="49" fontId="7" fillId="2" borderId="20" xfId="3" applyNumberFormat="1" applyFont="1" applyFill="1" applyBorder="1" applyAlignment="1" applyProtection="1">
      <alignment horizontal="left" vertical="center"/>
      <protection locked="0"/>
    </xf>
    <xf numFmtId="0" fontId="38" fillId="2" borderId="0" xfId="3" applyFont="1" applyFill="1" applyAlignment="1" applyProtection="1">
      <alignment horizontal="left" vertical="center"/>
      <protection locked="0"/>
    </xf>
    <xf numFmtId="49" fontId="32" fillId="2" borderId="20" xfId="3" applyNumberFormat="1" applyFont="1" applyFill="1" applyBorder="1" applyAlignment="1" applyProtection="1">
      <alignment horizontal="left" vertical="center"/>
      <protection locked="0"/>
    </xf>
    <xf numFmtId="0" fontId="34" fillId="2" borderId="0" xfId="3" applyFont="1" applyFill="1" applyAlignment="1" applyProtection="1">
      <alignment horizontal="left" vertical="center"/>
      <protection locked="0"/>
    </xf>
    <xf numFmtId="0" fontId="18" fillId="2" borderId="20" xfId="3" applyFont="1" applyFill="1" applyBorder="1" applyAlignment="1" applyProtection="1">
      <alignment horizontal="left" vertical="center" wrapText="1"/>
      <protection locked="0"/>
    </xf>
    <xf numFmtId="0" fontId="36" fillId="0" borderId="0" xfId="3" applyFont="1" applyAlignment="1" applyProtection="1">
      <alignment horizontal="left" vertical="top"/>
      <protection locked="0"/>
    </xf>
    <xf numFmtId="14" fontId="7" fillId="2" borderId="20" xfId="3" applyNumberFormat="1" applyFont="1" applyFill="1" applyBorder="1" applyAlignment="1" applyProtection="1">
      <alignment horizontal="left" vertical="center"/>
      <protection locked="0"/>
    </xf>
    <xf numFmtId="0" fontId="7" fillId="2" borderId="20" xfId="3" applyFont="1" applyFill="1" applyBorder="1" applyAlignment="1" applyProtection="1">
      <alignment horizontal="left" vertical="center"/>
      <protection locked="0"/>
    </xf>
    <xf numFmtId="0" fontId="32" fillId="2" borderId="0" xfId="3" applyFont="1" applyFill="1" applyAlignment="1" applyProtection="1">
      <alignment horizontal="right" vertical="center"/>
      <protection locked="0"/>
    </xf>
    <xf numFmtId="0" fontId="1" fillId="0" borderId="0" xfId="3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Alignment="1" applyProtection="1">
      <alignment horizontal="left" vertical="top" wrapText="1"/>
      <protection locked="0"/>
    </xf>
    <xf numFmtId="0" fontId="24" fillId="2" borderId="1" xfId="3" applyFont="1" applyFill="1" applyBorder="1" applyAlignment="1" applyProtection="1">
      <alignment horizontal="center" vertical="center"/>
      <protection locked="0"/>
    </xf>
    <xf numFmtId="0" fontId="14" fillId="2" borderId="1" xfId="3" applyFont="1" applyFill="1" applyBorder="1" applyAlignment="1" applyProtection="1">
      <alignment horizontal="center" vertical="center"/>
      <protection locked="0"/>
    </xf>
    <xf numFmtId="0" fontId="14" fillId="2" borderId="15" xfId="3" applyFont="1" applyFill="1" applyBorder="1" applyAlignment="1" applyProtection="1">
      <alignment horizontal="center" vertical="center"/>
      <protection locked="0"/>
    </xf>
    <xf numFmtId="0" fontId="14" fillId="2" borderId="19" xfId="3" applyFont="1" applyFill="1" applyBorder="1" applyAlignment="1" applyProtection="1">
      <alignment horizontal="center" vertical="center"/>
      <protection locked="0"/>
    </xf>
    <xf numFmtId="0" fontId="14" fillId="2" borderId="17" xfId="3" applyFont="1" applyFill="1" applyBorder="1" applyAlignment="1" applyProtection="1">
      <alignment horizontal="center" vertical="center"/>
      <protection locked="0"/>
    </xf>
    <xf numFmtId="0" fontId="22" fillId="2" borderId="1" xfId="3" applyFont="1" applyFill="1" applyBorder="1" applyAlignment="1" applyProtection="1">
      <alignment horizontal="center" vertical="center"/>
      <protection locked="0"/>
    </xf>
    <xf numFmtId="0" fontId="11" fillId="2" borderId="1" xfId="3" applyFont="1" applyFill="1" applyBorder="1" applyAlignment="1" applyProtection="1">
      <alignment horizontal="center" vertical="center"/>
      <protection locked="0"/>
    </xf>
    <xf numFmtId="0" fontId="23" fillId="0" borderId="1" xfId="3" applyFont="1" applyBorder="1" applyAlignment="1" applyProtection="1">
      <alignment horizontal="center" vertical="center"/>
      <protection locked="0"/>
    </xf>
    <xf numFmtId="0" fontId="22" fillId="0" borderId="1" xfId="3" applyFont="1" applyBorder="1" applyAlignment="1" applyProtection="1">
      <alignment horizontal="center" vertical="center" wrapText="1"/>
      <protection locked="0"/>
    </xf>
    <xf numFmtId="0" fontId="23" fillId="0" borderId="1" xfId="3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/>
    </xf>
    <xf numFmtId="0" fontId="10" fillId="0" borderId="7" xfId="0" applyFont="1" applyBorder="1" applyAlignment="1">
      <alignment horizontal="center" vertical="center" textRotation="90"/>
    </xf>
    <xf numFmtId="0" fontId="21" fillId="0" borderId="0" xfId="3" applyFont="1" applyAlignment="1" applyProtection="1">
      <alignment horizontal="left" vertical="top"/>
      <protection locked="0"/>
    </xf>
    <xf numFmtId="0" fontId="19" fillId="0" borderId="0" xfId="3" applyFont="1" applyAlignment="1" applyProtection="1">
      <alignment horizontal="left" vertical="top"/>
      <protection locked="0"/>
    </xf>
    <xf numFmtId="0" fontId="22" fillId="0" borderId="1" xfId="3" applyFont="1" applyBorder="1" applyAlignment="1" applyProtection="1">
      <alignment horizontal="center" vertical="center"/>
      <protection locked="0"/>
    </xf>
    <xf numFmtId="0" fontId="22" fillId="0" borderId="0" xfId="3" applyFont="1"/>
    <xf numFmtId="0" fontId="1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textRotation="90"/>
    </xf>
    <xf numFmtId="0" fontId="23" fillId="0" borderId="15" xfId="3" applyFont="1" applyBorder="1" applyAlignment="1" applyProtection="1">
      <alignment horizontal="center" vertical="center"/>
      <protection locked="0"/>
    </xf>
    <xf numFmtId="0" fontId="23" fillId="0" borderId="19" xfId="3" applyFont="1" applyBorder="1" applyAlignment="1" applyProtection="1">
      <alignment horizontal="center" vertical="center"/>
      <protection locked="0"/>
    </xf>
    <xf numFmtId="0" fontId="23" fillId="0" borderId="17" xfId="3" applyFont="1" applyBorder="1" applyAlignment="1" applyProtection="1">
      <alignment horizontal="center" vertical="center"/>
      <protection locked="0"/>
    </xf>
    <xf numFmtId="0" fontId="22" fillId="2" borderId="15" xfId="3" applyFont="1" applyFill="1" applyBorder="1" applyAlignment="1" applyProtection="1">
      <alignment horizontal="center" vertical="center"/>
      <protection locked="0"/>
    </xf>
    <xf numFmtId="0" fontId="22" fillId="2" borderId="19" xfId="3" applyFont="1" applyFill="1" applyBorder="1" applyAlignment="1" applyProtection="1">
      <alignment horizontal="center" vertical="center"/>
      <protection locked="0"/>
    </xf>
    <xf numFmtId="0" fontId="22" fillId="2" borderId="17" xfId="3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textRotation="90" wrapText="1"/>
    </xf>
    <xf numFmtId="0" fontId="12" fillId="0" borderId="0" xfId="0" applyFont="1" applyAlignment="1">
      <alignment horizontal="center" textRotation="90"/>
    </xf>
    <xf numFmtId="0" fontId="11" fillId="0" borderId="0" xfId="0" applyFont="1" applyAlignment="1">
      <alignment horizontal="center" textRotation="90" wrapText="1" shrinkToFit="1"/>
    </xf>
    <xf numFmtId="0" fontId="24" fillId="2" borderId="15" xfId="3" applyFont="1" applyFill="1" applyBorder="1" applyAlignment="1" applyProtection="1">
      <alignment horizontal="center" vertical="center"/>
      <protection locked="0"/>
    </xf>
    <xf numFmtId="0" fontId="24" fillId="2" borderId="19" xfId="3" applyFont="1" applyFill="1" applyBorder="1" applyAlignment="1" applyProtection="1">
      <alignment horizontal="center" vertical="center"/>
      <protection locked="0"/>
    </xf>
    <xf numFmtId="0" fontId="24" fillId="2" borderId="17" xfId="3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5" fillId="0" borderId="2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distributed" textRotation="90"/>
    </xf>
    <xf numFmtId="0" fontId="10" fillId="0" borderId="14" xfId="0" applyFont="1" applyBorder="1" applyAlignment="1">
      <alignment horizontal="center" vertical="distributed" textRotation="90"/>
    </xf>
    <xf numFmtId="0" fontId="10" fillId="0" borderId="37" xfId="0" applyFont="1" applyBorder="1" applyAlignment="1">
      <alignment horizontal="center" vertical="distributed" textRotation="90"/>
    </xf>
    <xf numFmtId="0" fontId="22" fillId="0" borderId="29" xfId="3" applyFont="1" applyBorder="1" applyAlignment="1" applyProtection="1">
      <alignment horizontal="center" vertical="center"/>
      <protection locked="0"/>
    </xf>
    <xf numFmtId="0" fontId="22" fillId="0" borderId="30" xfId="3" applyFont="1" applyBorder="1" applyAlignment="1" applyProtection="1">
      <alignment horizontal="center" vertical="center"/>
      <protection locked="0"/>
    </xf>
    <xf numFmtId="0" fontId="22" fillId="0" borderId="28" xfId="3" applyFont="1" applyBorder="1" applyAlignment="1" applyProtection="1">
      <alignment horizontal="center" vertical="center"/>
      <protection locked="0"/>
    </xf>
    <xf numFmtId="0" fontId="22" fillId="0" borderId="9" xfId="3" applyFont="1" applyBorder="1" applyAlignment="1" applyProtection="1">
      <alignment horizontal="center" vertical="center"/>
      <protection locked="0"/>
    </xf>
    <xf numFmtId="0" fontId="22" fillId="0" borderId="0" xfId="3" applyFont="1" applyAlignment="1" applyProtection="1">
      <alignment horizontal="center" vertical="center"/>
      <protection locked="0"/>
    </xf>
    <xf numFmtId="0" fontId="22" fillId="0" borderId="7" xfId="3" applyFont="1" applyBorder="1" applyAlignment="1" applyProtection="1">
      <alignment horizontal="center" vertical="center"/>
      <protection locked="0"/>
    </xf>
    <xf numFmtId="0" fontId="22" fillId="0" borderId="3" xfId="3" applyFont="1" applyBorder="1" applyAlignment="1" applyProtection="1">
      <alignment horizontal="center" vertical="center"/>
      <protection locked="0"/>
    </xf>
    <xf numFmtId="0" fontId="22" fillId="0" borderId="20" xfId="3" applyFont="1" applyBorder="1" applyAlignment="1" applyProtection="1">
      <alignment horizontal="center" vertical="center"/>
      <protection locked="0"/>
    </xf>
    <xf numFmtId="0" fontId="22" fillId="0" borderId="4" xfId="3" applyFont="1" applyBorder="1" applyAlignment="1" applyProtection="1">
      <alignment horizontal="center" vertical="center"/>
      <protection locked="0"/>
    </xf>
    <xf numFmtId="0" fontId="15" fillId="3" borderId="69" xfId="0" applyFont="1" applyFill="1" applyBorder="1" applyAlignment="1">
      <alignment horizontal="center" vertical="center"/>
    </xf>
    <xf numFmtId="0" fontId="15" fillId="3" borderId="60" xfId="0" applyFont="1" applyFill="1" applyBorder="1" applyAlignment="1">
      <alignment horizontal="center" vertical="center"/>
    </xf>
    <xf numFmtId="0" fontId="15" fillId="3" borderId="70" xfId="0" applyFont="1" applyFill="1" applyBorder="1" applyAlignment="1">
      <alignment horizontal="center" vertical="center"/>
    </xf>
    <xf numFmtId="0" fontId="16" fillId="3" borderId="9" xfId="0" applyFont="1" applyFill="1" applyBorder="1"/>
    <xf numFmtId="0" fontId="16" fillId="3" borderId="0" xfId="0" applyFont="1" applyFill="1"/>
    <xf numFmtId="0" fontId="26" fillId="3" borderId="29" xfId="0" applyFont="1" applyFill="1" applyBorder="1" applyAlignment="1">
      <alignment horizontal="center" vertical="top"/>
    </xf>
    <xf numFmtId="0" fontId="26" fillId="3" borderId="30" xfId="0" applyFont="1" applyFill="1" applyBorder="1" applyAlignment="1">
      <alignment horizontal="center" vertical="top"/>
    </xf>
    <xf numFmtId="0" fontId="26" fillId="3" borderId="9" xfId="0" applyFont="1" applyFill="1" applyBorder="1" applyAlignment="1">
      <alignment horizontal="center" vertical="top"/>
    </xf>
    <xf numFmtId="0" fontId="26" fillId="3" borderId="0" xfId="0" applyFont="1" applyFill="1" applyAlignment="1">
      <alignment horizontal="center" vertical="top"/>
    </xf>
    <xf numFmtId="0" fontId="26" fillId="3" borderId="51" xfId="0" applyFont="1" applyFill="1" applyBorder="1" applyAlignment="1">
      <alignment horizontal="center" vertical="center" textRotation="90"/>
    </xf>
    <xf numFmtId="0" fontId="26" fillId="3" borderId="36" xfId="0" applyFont="1" applyFill="1" applyBorder="1" applyAlignment="1">
      <alignment horizontal="center" vertical="center" textRotation="90"/>
    </xf>
    <xf numFmtId="0" fontId="26" fillId="3" borderId="59" xfId="0" applyFont="1" applyFill="1" applyBorder="1" applyAlignment="1">
      <alignment horizontal="center" vertical="center" textRotation="90"/>
    </xf>
    <xf numFmtId="0" fontId="26" fillId="3" borderId="51" xfId="0" applyFont="1" applyFill="1" applyBorder="1" applyAlignment="1">
      <alignment horizontal="left" vertical="center" wrapText="1"/>
    </xf>
    <xf numFmtId="0" fontId="26" fillId="3" borderId="36" xfId="0" applyFont="1" applyFill="1" applyBorder="1" applyAlignment="1">
      <alignment horizontal="left" vertical="center" wrapText="1"/>
    </xf>
    <xf numFmtId="0" fontId="26" fillId="3" borderId="59" xfId="0" applyFont="1" applyFill="1" applyBorder="1" applyAlignment="1">
      <alignment horizontal="left" vertical="center" wrapText="1"/>
    </xf>
    <xf numFmtId="0" fontId="26" fillId="3" borderId="51" xfId="0" applyFont="1" applyFill="1" applyBorder="1" applyAlignment="1">
      <alignment horizontal="center" textRotation="90" wrapText="1"/>
    </xf>
    <xf numFmtId="0" fontId="26" fillId="3" borderId="36" xfId="0" applyFont="1" applyFill="1" applyBorder="1" applyAlignment="1">
      <alignment horizontal="center" textRotation="90" wrapText="1"/>
    </xf>
    <xf numFmtId="0" fontId="26" fillId="3" borderId="59" xfId="0" applyFont="1" applyFill="1" applyBorder="1" applyAlignment="1">
      <alignment horizontal="center" textRotation="90" wrapText="1"/>
    </xf>
    <xf numFmtId="0" fontId="26" fillId="3" borderId="11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43" xfId="0" applyFont="1" applyFill="1" applyBorder="1" applyAlignment="1">
      <alignment horizontal="center" vertical="center" wrapText="1"/>
    </xf>
    <xf numFmtId="0" fontId="26" fillId="3" borderId="37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48" xfId="0" applyFont="1" applyFill="1" applyBorder="1" applyAlignment="1">
      <alignment horizontal="center" vertical="center" wrapText="1"/>
    </xf>
    <xf numFmtId="0" fontId="26" fillId="3" borderId="42" xfId="0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45" xfId="0" applyFont="1" applyFill="1" applyBorder="1" applyAlignment="1">
      <alignment horizontal="center" vertical="center" wrapText="1"/>
    </xf>
    <xf numFmtId="0" fontId="26" fillId="3" borderId="44" xfId="0" applyFont="1" applyFill="1" applyBorder="1" applyAlignment="1">
      <alignment horizontal="center" vertical="center" wrapText="1"/>
    </xf>
    <xf numFmtId="0" fontId="26" fillId="3" borderId="47" xfId="0" applyFont="1" applyFill="1" applyBorder="1" applyAlignment="1">
      <alignment horizontal="center" vertical="center" wrapText="1"/>
    </xf>
    <xf numFmtId="0" fontId="26" fillId="3" borderId="40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4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left" vertical="center" wrapText="1"/>
    </xf>
    <xf numFmtId="0" fontId="26" fillId="3" borderId="11" xfId="0" applyFont="1" applyFill="1" applyBorder="1" applyAlignment="1">
      <alignment horizontal="center" textRotation="90" wrapText="1"/>
    </xf>
    <xf numFmtId="0" fontId="26" fillId="3" borderId="49" xfId="0" applyFont="1" applyFill="1" applyBorder="1" applyAlignment="1">
      <alignment horizontal="center" textRotation="90" wrapText="1"/>
    </xf>
    <xf numFmtId="0" fontId="26" fillId="3" borderId="11" xfId="0" applyFont="1" applyFill="1" applyBorder="1" applyAlignment="1">
      <alignment horizontal="center" wrapText="1"/>
    </xf>
    <xf numFmtId="0" fontId="26" fillId="3" borderId="43" xfId="0" applyFont="1" applyFill="1" applyBorder="1" applyAlignment="1">
      <alignment horizontal="center" wrapText="1"/>
    </xf>
    <xf numFmtId="0" fontId="26" fillId="3" borderId="13" xfId="0" applyFont="1" applyFill="1" applyBorder="1" applyAlignment="1">
      <alignment horizontal="left" vertical="top" wrapText="1"/>
    </xf>
    <xf numFmtId="0" fontId="26" fillId="3" borderId="3" xfId="0" applyFont="1" applyFill="1" applyBorder="1" applyAlignment="1">
      <alignment horizontal="left" vertical="top" wrapText="1"/>
    </xf>
    <xf numFmtId="0" fontId="26" fillId="3" borderId="1" xfId="0" applyFont="1" applyFill="1" applyBorder="1" applyAlignment="1">
      <alignment horizontal="left" vertical="top" wrapText="1"/>
    </xf>
    <xf numFmtId="0" fontId="26" fillId="3" borderId="15" xfId="0" applyFont="1" applyFill="1" applyBorder="1" applyAlignment="1">
      <alignment horizontal="left" vertical="top" wrapText="1"/>
    </xf>
    <xf numFmtId="0" fontId="26" fillId="3" borderId="49" xfId="0" applyFont="1" applyFill="1" applyBorder="1" applyAlignment="1">
      <alignment horizontal="left" vertical="center" wrapText="1"/>
    </xf>
    <xf numFmtId="0" fontId="26" fillId="3" borderId="44" xfId="0" applyFont="1" applyFill="1" applyBorder="1" applyAlignment="1">
      <alignment horizontal="left" vertical="center" wrapText="1"/>
    </xf>
    <xf numFmtId="0" fontId="26" fillId="3" borderId="46" xfId="0" applyFont="1" applyFill="1" applyBorder="1" applyAlignment="1">
      <alignment horizontal="left" vertical="center" wrapText="1"/>
    </xf>
    <xf numFmtId="0" fontId="26" fillId="3" borderId="40" xfId="0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left" vertical="center" wrapText="1"/>
    </xf>
    <xf numFmtId="0" fontId="26" fillId="3" borderId="35" xfId="0" applyFont="1" applyFill="1" applyBorder="1" applyAlignment="1">
      <alignment horizontal="left" vertical="center" wrapText="1"/>
    </xf>
    <xf numFmtId="0" fontId="26" fillId="3" borderId="38" xfId="0" applyFont="1" applyFill="1" applyBorder="1" applyAlignment="1">
      <alignment horizontal="left" vertical="center" wrapText="1"/>
    </xf>
    <xf numFmtId="0" fontId="26" fillId="3" borderId="13" xfId="0" applyFont="1" applyFill="1" applyBorder="1" applyAlignment="1">
      <alignment horizontal="left" vertical="center" wrapText="1"/>
    </xf>
    <xf numFmtId="0" fontId="26" fillId="3" borderId="3" xfId="0" applyFont="1" applyFill="1" applyBorder="1" applyAlignment="1">
      <alignment horizontal="left" vertical="center" wrapText="1"/>
    </xf>
    <xf numFmtId="0" fontId="26" fillId="5" borderId="54" xfId="0" applyFont="1" applyFill="1" applyBorder="1" applyAlignment="1">
      <alignment horizontal="center" wrapText="1"/>
    </xf>
    <xf numFmtId="0" fontId="26" fillId="5" borderId="24" xfId="0" applyFont="1" applyFill="1" applyBorder="1" applyAlignment="1">
      <alignment horizontal="center" wrapText="1"/>
    </xf>
    <xf numFmtId="0" fontId="26" fillId="5" borderId="73" xfId="0" applyFont="1" applyFill="1" applyBorder="1" applyAlignment="1">
      <alignment horizontal="center" wrapText="1"/>
    </xf>
    <xf numFmtId="0" fontId="26" fillId="5" borderId="66" xfId="0" applyFont="1" applyFill="1" applyBorder="1" applyAlignment="1">
      <alignment horizontal="center" wrapText="1"/>
    </xf>
    <xf numFmtId="0" fontId="26" fillId="5" borderId="20" xfId="0" applyFont="1" applyFill="1" applyBorder="1" applyAlignment="1">
      <alignment horizontal="center" wrapText="1"/>
    </xf>
    <xf numFmtId="0" fontId="26" fillId="5" borderId="68" xfId="0" applyFont="1" applyFill="1" applyBorder="1" applyAlignment="1">
      <alignment horizontal="center" wrapText="1"/>
    </xf>
    <xf numFmtId="0" fontId="26" fillId="3" borderId="23" xfId="0" applyFont="1" applyFill="1" applyBorder="1" applyAlignment="1">
      <alignment horizontal="center" vertical="center" wrapText="1"/>
    </xf>
    <xf numFmtId="0" fontId="26" fillId="3" borderId="24" xfId="0" applyFont="1" applyFill="1" applyBorder="1" applyAlignment="1">
      <alignment horizontal="center" vertical="center" wrapText="1"/>
    </xf>
    <xf numFmtId="0" fontId="26" fillId="3" borderId="73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left" vertical="center" wrapText="1"/>
    </xf>
    <xf numFmtId="0" fontId="26" fillId="3" borderId="19" xfId="0" applyFont="1" applyFill="1" applyBorder="1" applyAlignment="1">
      <alignment horizontal="left" vertical="center" wrapText="1"/>
    </xf>
    <xf numFmtId="0" fontId="26" fillId="3" borderId="53" xfId="0" applyFont="1" applyFill="1" applyBorder="1" applyAlignment="1">
      <alignment horizontal="left" vertical="center" wrapText="1"/>
    </xf>
  </cellXfs>
  <cellStyles count="12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2 2 2" xfId="7" xr:uid="{00000000-0005-0000-0000-000003000000}"/>
    <cellStyle name="Обычный 2 2 3" xfId="8" xr:uid="{00000000-0005-0000-0000-000004000000}"/>
    <cellStyle name="Обычный 3" xfId="2" xr:uid="{00000000-0005-0000-0000-000005000000}"/>
    <cellStyle name="Обычный 3 2" xfId="5" xr:uid="{00000000-0005-0000-0000-000006000000}"/>
    <cellStyle name="Обычный 3 2 2" xfId="9" xr:uid="{00000000-0005-0000-0000-000007000000}"/>
    <cellStyle name="Обычный 3 3" xfId="10" xr:uid="{00000000-0005-0000-0000-000008000000}"/>
    <cellStyle name="Обычный 3 4" xfId="11" xr:uid="{00000000-0005-0000-0000-000009000000}"/>
    <cellStyle name="Обычный 4" xfId="3" xr:uid="{00000000-0005-0000-0000-00000A000000}"/>
    <cellStyle name="Обычный 5" xfId="6" xr:uid="{00000000-0005-0000-0000-00000B000000}"/>
  </cellStyles>
  <dxfs count="0"/>
  <tableStyles count="0" defaultTableStyle="TableStyleMedium2" defaultPivotStyle="PivotStyleLight16"/>
  <colors>
    <mruColors>
      <color rgb="FFFFCCCC"/>
      <color rgb="FFEECFCE"/>
      <color rgb="FFCCECFF"/>
      <color rgb="FFD48C8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8"/>
  <sheetViews>
    <sheetView view="pageBreakPreview" topLeftCell="A4" zoomScaleNormal="70" zoomScaleSheetLayoutView="100" workbookViewId="0">
      <selection activeCell="Z34" sqref="Z34"/>
    </sheetView>
  </sheetViews>
  <sheetFormatPr defaultColWidth="14.6640625" defaultRowHeight="13.5" customHeight="1" x14ac:dyDescent="0.2"/>
  <cols>
    <col min="1" max="3" width="3.33203125" style="1" customWidth="1"/>
    <col min="4" max="4" width="10.44140625" style="1" customWidth="1"/>
    <col min="5" max="33" width="3.33203125" style="1" customWidth="1"/>
    <col min="34" max="34" width="9" style="1" customWidth="1"/>
    <col min="35" max="47" width="3.33203125" style="1" customWidth="1"/>
    <col min="48" max="48" width="1.6640625" style="1" customWidth="1"/>
    <col min="49" max="49" width="3" style="1" customWidth="1"/>
    <col min="50" max="50" width="2.44140625" style="1" customWidth="1"/>
    <col min="51" max="51" width="3.109375" style="1" customWidth="1"/>
    <col min="52" max="52" width="2.6640625" style="1" customWidth="1"/>
    <col min="53" max="54" width="3" style="1" customWidth="1"/>
    <col min="55" max="55" width="2.44140625" style="1" customWidth="1"/>
    <col min="56" max="56" width="1.6640625" style="1" customWidth="1"/>
    <col min="57" max="57" width="2.6640625" style="1" customWidth="1"/>
    <col min="58" max="58" width="2.33203125" style="1" customWidth="1"/>
    <col min="59" max="59" width="1.109375" style="1" customWidth="1"/>
    <col min="60" max="60" width="2" style="1" customWidth="1"/>
    <col min="61" max="61" width="1.6640625" style="1" customWidth="1"/>
    <col min="62" max="62" width="1" style="1" customWidth="1"/>
    <col min="63" max="256" width="14.6640625" style="1"/>
    <col min="257" max="259" width="3.33203125" style="1" customWidth="1"/>
    <col min="260" max="260" width="10.4414062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6640625" style="1" customWidth="1"/>
    <col min="305" max="305" width="3" style="1" customWidth="1"/>
    <col min="306" max="306" width="2.44140625" style="1" customWidth="1"/>
    <col min="307" max="307" width="3.109375" style="1" customWidth="1"/>
    <col min="308" max="308" width="2.6640625" style="1" customWidth="1"/>
    <col min="309" max="310" width="3" style="1" customWidth="1"/>
    <col min="311" max="311" width="2.44140625" style="1" customWidth="1"/>
    <col min="312" max="312" width="1.6640625" style="1" customWidth="1"/>
    <col min="313" max="313" width="2.6640625" style="1" customWidth="1"/>
    <col min="314" max="314" width="2.33203125" style="1" customWidth="1"/>
    <col min="315" max="315" width="1.109375" style="1" customWidth="1"/>
    <col min="316" max="316" width="2" style="1" customWidth="1"/>
    <col min="317" max="317" width="1.6640625" style="1" customWidth="1"/>
    <col min="318" max="318" width="1" style="1" customWidth="1"/>
    <col min="319" max="512" width="14.6640625" style="1"/>
    <col min="513" max="515" width="3.33203125" style="1" customWidth="1"/>
    <col min="516" max="516" width="10.4414062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6640625" style="1" customWidth="1"/>
    <col min="561" max="561" width="3" style="1" customWidth="1"/>
    <col min="562" max="562" width="2.44140625" style="1" customWidth="1"/>
    <col min="563" max="563" width="3.109375" style="1" customWidth="1"/>
    <col min="564" max="564" width="2.6640625" style="1" customWidth="1"/>
    <col min="565" max="566" width="3" style="1" customWidth="1"/>
    <col min="567" max="567" width="2.44140625" style="1" customWidth="1"/>
    <col min="568" max="568" width="1.6640625" style="1" customWidth="1"/>
    <col min="569" max="569" width="2.6640625" style="1" customWidth="1"/>
    <col min="570" max="570" width="2.33203125" style="1" customWidth="1"/>
    <col min="571" max="571" width="1.109375" style="1" customWidth="1"/>
    <col min="572" max="572" width="2" style="1" customWidth="1"/>
    <col min="573" max="573" width="1.6640625" style="1" customWidth="1"/>
    <col min="574" max="574" width="1" style="1" customWidth="1"/>
    <col min="575" max="768" width="14.6640625" style="1"/>
    <col min="769" max="771" width="3.33203125" style="1" customWidth="1"/>
    <col min="772" max="772" width="10.4414062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6640625" style="1" customWidth="1"/>
    <col min="817" max="817" width="3" style="1" customWidth="1"/>
    <col min="818" max="818" width="2.44140625" style="1" customWidth="1"/>
    <col min="819" max="819" width="3.109375" style="1" customWidth="1"/>
    <col min="820" max="820" width="2.6640625" style="1" customWidth="1"/>
    <col min="821" max="822" width="3" style="1" customWidth="1"/>
    <col min="823" max="823" width="2.44140625" style="1" customWidth="1"/>
    <col min="824" max="824" width="1.6640625" style="1" customWidth="1"/>
    <col min="825" max="825" width="2.6640625" style="1" customWidth="1"/>
    <col min="826" max="826" width="2.33203125" style="1" customWidth="1"/>
    <col min="827" max="827" width="1.109375" style="1" customWidth="1"/>
    <col min="828" max="828" width="2" style="1" customWidth="1"/>
    <col min="829" max="829" width="1.6640625" style="1" customWidth="1"/>
    <col min="830" max="830" width="1" style="1" customWidth="1"/>
    <col min="831" max="1024" width="14.6640625" style="1"/>
    <col min="1025" max="1027" width="3.33203125" style="1" customWidth="1"/>
    <col min="1028" max="1028" width="10.4414062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6640625" style="1" customWidth="1"/>
    <col min="1073" max="1073" width="3" style="1" customWidth="1"/>
    <col min="1074" max="1074" width="2.44140625" style="1" customWidth="1"/>
    <col min="1075" max="1075" width="3.109375" style="1" customWidth="1"/>
    <col min="1076" max="1076" width="2.6640625" style="1" customWidth="1"/>
    <col min="1077" max="1078" width="3" style="1" customWidth="1"/>
    <col min="1079" max="1079" width="2.44140625" style="1" customWidth="1"/>
    <col min="1080" max="1080" width="1.6640625" style="1" customWidth="1"/>
    <col min="1081" max="1081" width="2.6640625" style="1" customWidth="1"/>
    <col min="1082" max="1082" width="2.33203125" style="1" customWidth="1"/>
    <col min="1083" max="1083" width="1.109375" style="1" customWidth="1"/>
    <col min="1084" max="1084" width="2" style="1" customWidth="1"/>
    <col min="1085" max="1085" width="1.66406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4414062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6640625" style="1" customWidth="1"/>
    <col min="1329" max="1329" width="3" style="1" customWidth="1"/>
    <col min="1330" max="1330" width="2.44140625" style="1" customWidth="1"/>
    <col min="1331" max="1331" width="3.109375" style="1" customWidth="1"/>
    <col min="1332" max="1332" width="2.6640625" style="1" customWidth="1"/>
    <col min="1333" max="1334" width="3" style="1" customWidth="1"/>
    <col min="1335" max="1335" width="2.44140625" style="1" customWidth="1"/>
    <col min="1336" max="1336" width="1.6640625" style="1" customWidth="1"/>
    <col min="1337" max="1337" width="2.6640625" style="1" customWidth="1"/>
    <col min="1338" max="1338" width="2.33203125" style="1" customWidth="1"/>
    <col min="1339" max="1339" width="1.109375" style="1" customWidth="1"/>
    <col min="1340" max="1340" width="2" style="1" customWidth="1"/>
    <col min="1341" max="1341" width="1.66406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4414062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6640625" style="1" customWidth="1"/>
    <col min="1585" max="1585" width="3" style="1" customWidth="1"/>
    <col min="1586" max="1586" width="2.44140625" style="1" customWidth="1"/>
    <col min="1587" max="1587" width="3.109375" style="1" customWidth="1"/>
    <col min="1588" max="1588" width="2.6640625" style="1" customWidth="1"/>
    <col min="1589" max="1590" width="3" style="1" customWidth="1"/>
    <col min="1591" max="1591" width="2.44140625" style="1" customWidth="1"/>
    <col min="1592" max="1592" width="1.6640625" style="1" customWidth="1"/>
    <col min="1593" max="1593" width="2.6640625" style="1" customWidth="1"/>
    <col min="1594" max="1594" width="2.33203125" style="1" customWidth="1"/>
    <col min="1595" max="1595" width="1.109375" style="1" customWidth="1"/>
    <col min="1596" max="1596" width="2" style="1" customWidth="1"/>
    <col min="1597" max="1597" width="1.66406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4414062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6640625" style="1" customWidth="1"/>
    <col min="1841" max="1841" width="3" style="1" customWidth="1"/>
    <col min="1842" max="1842" width="2.44140625" style="1" customWidth="1"/>
    <col min="1843" max="1843" width="3.109375" style="1" customWidth="1"/>
    <col min="1844" max="1844" width="2.6640625" style="1" customWidth="1"/>
    <col min="1845" max="1846" width="3" style="1" customWidth="1"/>
    <col min="1847" max="1847" width="2.44140625" style="1" customWidth="1"/>
    <col min="1848" max="1848" width="1.6640625" style="1" customWidth="1"/>
    <col min="1849" max="1849" width="2.6640625" style="1" customWidth="1"/>
    <col min="1850" max="1850" width="2.33203125" style="1" customWidth="1"/>
    <col min="1851" max="1851" width="1.109375" style="1" customWidth="1"/>
    <col min="1852" max="1852" width="2" style="1" customWidth="1"/>
    <col min="1853" max="1853" width="1.66406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4414062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6640625" style="1" customWidth="1"/>
    <col min="2097" max="2097" width="3" style="1" customWidth="1"/>
    <col min="2098" max="2098" width="2.44140625" style="1" customWidth="1"/>
    <col min="2099" max="2099" width="3.109375" style="1" customWidth="1"/>
    <col min="2100" max="2100" width="2.6640625" style="1" customWidth="1"/>
    <col min="2101" max="2102" width="3" style="1" customWidth="1"/>
    <col min="2103" max="2103" width="2.44140625" style="1" customWidth="1"/>
    <col min="2104" max="2104" width="1.6640625" style="1" customWidth="1"/>
    <col min="2105" max="2105" width="2.6640625" style="1" customWidth="1"/>
    <col min="2106" max="2106" width="2.33203125" style="1" customWidth="1"/>
    <col min="2107" max="2107" width="1.109375" style="1" customWidth="1"/>
    <col min="2108" max="2108" width="2" style="1" customWidth="1"/>
    <col min="2109" max="2109" width="1.66406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4414062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6640625" style="1" customWidth="1"/>
    <col min="2353" max="2353" width="3" style="1" customWidth="1"/>
    <col min="2354" max="2354" width="2.44140625" style="1" customWidth="1"/>
    <col min="2355" max="2355" width="3.109375" style="1" customWidth="1"/>
    <col min="2356" max="2356" width="2.6640625" style="1" customWidth="1"/>
    <col min="2357" max="2358" width="3" style="1" customWidth="1"/>
    <col min="2359" max="2359" width="2.44140625" style="1" customWidth="1"/>
    <col min="2360" max="2360" width="1.6640625" style="1" customWidth="1"/>
    <col min="2361" max="2361" width="2.6640625" style="1" customWidth="1"/>
    <col min="2362" max="2362" width="2.33203125" style="1" customWidth="1"/>
    <col min="2363" max="2363" width="1.109375" style="1" customWidth="1"/>
    <col min="2364" max="2364" width="2" style="1" customWidth="1"/>
    <col min="2365" max="2365" width="1.66406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4414062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6640625" style="1" customWidth="1"/>
    <col min="2609" max="2609" width="3" style="1" customWidth="1"/>
    <col min="2610" max="2610" width="2.44140625" style="1" customWidth="1"/>
    <col min="2611" max="2611" width="3.109375" style="1" customWidth="1"/>
    <col min="2612" max="2612" width="2.6640625" style="1" customWidth="1"/>
    <col min="2613" max="2614" width="3" style="1" customWidth="1"/>
    <col min="2615" max="2615" width="2.44140625" style="1" customWidth="1"/>
    <col min="2616" max="2616" width="1.6640625" style="1" customWidth="1"/>
    <col min="2617" max="2617" width="2.6640625" style="1" customWidth="1"/>
    <col min="2618" max="2618" width="2.33203125" style="1" customWidth="1"/>
    <col min="2619" max="2619" width="1.109375" style="1" customWidth="1"/>
    <col min="2620" max="2620" width="2" style="1" customWidth="1"/>
    <col min="2621" max="2621" width="1.66406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4414062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6640625" style="1" customWidth="1"/>
    <col min="2865" max="2865" width="3" style="1" customWidth="1"/>
    <col min="2866" max="2866" width="2.44140625" style="1" customWidth="1"/>
    <col min="2867" max="2867" width="3.109375" style="1" customWidth="1"/>
    <col min="2868" max="2868" width="2.6640625" style="1" customWidth="1"/>
    <col min="2869" max="2870" width="3" style="1" customWidth="1"/>
    <col min="2871" max="2871" width="2.44140625" style="1" customWidth="1"/>
    <col min="2872" max="2872" width="1.6640625" style="1" customWidth="1"/>
    <col min="2873" max="2873" width="2.6640625" style="1" customWidth="1"/>
    <col min="2874" max="2874" width="2.33203125" style="1" customWidth="1"/>
    <col min="2875" max="2875" width="1.109375" style="1" customWidth="1"/>
    <col min="2876" max="2876" width="2" style="1" customWidth="1"/>
    <col min="2877" max="2877" width="1.66406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4414062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6640625" style="1" customWidth="1"/>
    <col min="3121" max="3121" width="3" style="1" customWidth="1"/>
    <col min="3122" max="3122" width="2.44140625" style="1" customWidth="1"/>
    <col min="3123" max="3123" width="3.109375" style="1" customWidth="1"/>
    <col min="3124" max="3124" width="2.6640625" style="1" customWidth="1"/>
    <col min="3125" max="3126" width="3" style="1" customWidth="1"/>
    <col min="3127" max="3127" width="2.44140625" style="1" customWidth="1"/>
    <col min="3128" max="3128" width="1.6640625" style="1" customWidth="1"/>
    <col min="3129" max="3129" width="2.6640625" style="1" customWidth="1"/>
    <col min="3130" max="3130" width="2.33203125" style="1" customWidth="1"/>
    <col min="3131" max="3131" width="1.109375" style="1" customWidth="1"/>
    <col min="3132" max="3132" width="2" style="1" customWidth="1"/>
    <col min="3133" max="3133" width="1.66406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4414062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6640625" style="1" customWidth="1"/>
    <col min="3377" max="3377" width="3" style="1" customWidth="1"/>
    <col min="3378" max="3378" width="2.44140625" style="1" customWidth="1"/>
    <col min="3379" max="3379" width="3.109375" style="1" customWidth="1"/>
    <col min="3380" max="3380" width="2.6640625" style="1" customWidth="1"/>
    <col min="3381" max="3382" width="3" style="1" customWidth="1"/>
    <col min="3383" max="3383" width="2.44140625" style="1" customWidth="1"/>
    <col min="3384" max="3384" width="1.6640625" style="1" customWidth="1"/>
    <col min="3385" max="3385" width="2.6640625" style="1" customWidth="1"/>
    <col min="3386" max="3386" width="2.33203125" style="1" customWidth="1"/>
    <col min="3387" max="3387" width="1.109375" style="1" customWidth="1"/>
    <col min="3388" max="3388" width="2" style="1" customWidth="1"/>
    <col min="3389" max="3389" width="1.66406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4414062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6640625" style="1" customWidth="1"/>
    <col min="3633" max="3633" width="3" style="1" customWidth="1"/>
    <col min="3634" max="3634" width="2.44140625" style="1" customWidth="1"/>
    <col min="3635" max="3635" width="3.109375" style="1" customWidth="1"/>
    <col min="3636" max="3636" width="2.6640625" style="1" customWidth="1"/>
    <col min="3637" max="3638" width="3" style="1" customWidth="1"/>
    <col min="3639" max="3639" width="2.44140625" style="1" customWidth="1"/>
    <col min="3640" max="3640" width="1.6640625" style="1" customWidth="1"/>
    <col min="3641" max="3641" width="2.6640625" style="1" customWidth="1"/>
    <col min="3642" max="3642" width="2.33203125" style="1" customWidth="1"/>
    <col min="3643" max="3643" width="1.109375" style="1" customWidth="1"/>
    <col min="3644" max="3644" width="2" style="1" customWidth="1"/>
    <col min="3645" max="3645" width="1.66406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4414062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6640625" style="1" customWidth="1"/>
    <col min="3889" max="3889" width="3" style="1" customWidth="1"/>
    <col min="3890" max="3890" width="2.44140625" style="1" customWidth="1"/>
    <col min="3891" max="3891" width="3.109375" style="1" customWidth="1"/>
    <col min="3892" max="3892" width="2.6640625" style="1" customWidth="1"/>
    <col min="3893" max="3894" width="3" style="1" customWidth="1"/>
    <col min="3895" max="3895" width="2.44140625" style="1" customWidth="1"/>
    <col min="3896" max="3896" width="1.6640625" style="1" customWidth="1"/>
    <col min="3897" max="3897" width="2.6640625" style="1" customWidth="1"/>
    <col min="3898" max="3898" width="2.33203125" style="1" customWidth="1"/>
    <col min="3899" max="3899" width="1.109375" style="1" customWidth="1"/>
    <col min="3900" max="3900" width="2" style="1" customWidth="1"/>
    <col min="3901" max="3901" width="1.66406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4414062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6640625" style="1" customWidth="1"/>
    <col min="4145" max="4145" width="3" style="1" customWidth="1"/>
    <col min="4146" max="4146" width="2.44140625" style="1" customWidth="1"/>
    <col min="4147" max="4147" width="3.109375" style="1" customWidth="1"/>
    <col min="4148" max="4148" width="2.6640625" style="1" customWidth="1"/>
    <col min="4149" max="4150" width="3" style="1" customWidth="1"/>
    <col min="4151" max="4151" width="2.44140625" style="1" customWidth="1"/>
    <col min="4152" max="4152" width="1.6640625" style="1" customWidth="1"/>
    <col min="4153" max="4153" width="2.6640625" style="1" customWidth="1"/>
    <col min="4154" max="4154" width="2.33203125" style="1" customWidth="1"/>
    <col min="4155" max="4155" width="1.109375" style="1" customWidth="1"/>
    <col min="4156" max="4156" width="2" style="1" customWidth="1"/>
    <col min="4157" max="4157" width="1.66406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4414062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6640625" style="1" customWidth="1"/>
    <col min="4401" max="4401" width="3" style="1" customWidth="1"/>
    <col min="4402" max="4402" width="2.44140625" style="1" customWidth="1"/>
    <col min="4403" max="4403" width="3.109375" style="1" customWidth="1"/>
    <col min="4404" max="4404" width="2.6640625" style="1" customWidth="1"/>
    <col min="4405" max="4406" width="3" style="1" customWidth="1"/>
    <col min="4407" max="4407" width="2.44140625" style="1" customWidth="1"/>
    <col min="4408" max="4408" width="1.6640625" style="1" customWidth="1"/>
    <col min="4409" max="4409" width="2.6640625" style="1" customWidth="1"/>
    <col min="4410" max="4410" width="2.33203125" style="1" customWidth="1"/>
    <col min="4411" max="4411" width="1.109375" style="1" customWidth="1"/>
    <col min="4412" max="4412" width="2" style="1" customWidth="1"/>
    <col min="4413" max="4413" width="1.66406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4414062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6640625" style="1" customWidth="1"/>
    <col min="4657" max="4657" width="3" style="1" customWidth="1"/>
    <col min="4658" max="4658" width="2.44140625" style="1" customWidth="1"/>
    <col min="4659" max="4659" width="3.109375" style="1" customWidth="1"/>
    <col min="4660" max="4660" width="2.6640625" style="1" customWidth="1"/>
    <col min="4661" max="4662" width="3" style="1" customWidth="1"/>
    <col min="4663" max="4663" width="2.44140625" style="1" customWidth="1"/>
    <col min="4664" max="4664" width="1.6640625" style="1" customWidth="1"/>
    <col min="4665" max="4665" width="2.6640625" style="1" customWidth="1"/>
    <col min="4666" max="4666" width="2.33203125" style="1" customWidth="1"/>
    <col min="4667" max="4667" width="1.109375" style="1" customWidth="1"/>
    <col min="4668" max="4668" width="2" style="1" customWidth="1"/>
    <col min="4669" max="4669" width="1.66406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4414062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6640625" style="1" customWidth="1"/>
    <col min="4913" max="4913" width="3" style="1" customWidth="1"/>
    <col min="4914" max="4914" width="2.44140625" style="1" customWidth="1"/>
    <col min="4915" max="4915" width="3.109375" style="1" customWidth="1"/>
    <col min="4916" max="4916" width="2.6640625" style="1" customWidth="1"/>
    <col min="4917" max="4918" width="3" style="1" customWidth="1"/>
    <col min="4919" max="4919" width="2.44140625" style="1" customWidth="1"/>
    <col min="4920" max="4920" width="1.6640625" style="1" customWidth="1"/>
    <col min="4921" max="4921" width="2.6640625" style="1" customWidth="1"/>
    <col min="4922" max="4922" width="2.33203125" style="1" customWidth="1"/>
    <col min="4923" max="4923" width="1.109375" style="1" customWidth="1"/>
    <col min="4924" max="4924" width="2" style="1" customWidth="1"/>
    <col min="4925" max="4925" width="1.66406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4414062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6640625" style="1" customWidth="1"/>
    <col min="5169" max="5169" width="3" style="1" customWidth="1"/>
    <col min="5170" max="5170" width="2.44140625" style="1" customWidth="1"/>
    <col min="5171" max="5171" width="3.109375" style="1" customWidth="1"/>
    <col min="5172" max="5172" width="2.6640625" style="1" customWidth="1"/>
    <col min="5173" max="5174" width="3" style="1" customWidth="1"/>
    <col min="5175" max="5175" width="2.44140625" style="1" customWidth="1"/>
    <col min="5176" max="5176" width="1.6640625" style="1" customWidth="1"/>
    <col min="5177" max="5177" width="2.6640625" style="1" customWidth="1"/>
    <col min="5178" max="5178" width="2.33203125" style="1" customWidth="1"/>
    <col min="5179" max="5179" width="1.109375" style="1" customWidth="1"/>
    <col min="5180" max="5180" width="2" style="1" customWidth="1"/>
    <col min="5181" max="5181" width="1.66406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4414062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6640625" style="1" customWidth="1"/>
    <col min="5425" max="5425" width="3" style="1" customWidth="1"/>
    <col min="5426" max="5426" width="2.44140625" style="1" customWidth="1"/>
    <col min="5427" max="5427" width="3.109375" style="1" customWidth="1"/>
    <col min="5428" max="5428" width="2.6640625" style="1" customWidth="1"/>
    <col min="5429" max="5430" width="3" style="1" customWidth="1"/>
    <col min="5431" max="5431" width="2.44140625" style="1" customWidth="1"/>
    <col min="5432" max="5432" width="1.6640625" style="1" customWidth="1"/>
    <col min="5433" max="5433" width="2.6640625" style="1" customWidth="1"/>
    <col min="5434" max="5434" width="2.33203125" style="1" customWidth="1"/>
    <col min="5435" max="5435" width="1.109375" style="1" customWidth="1"/>
    <col min="5436" max="5436" width="2" style="1" customWidth="1"/>
    <col min="5437" max="5437" width="1.66406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4414062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6640625" style="1" customWidth="1"/>
    <col min="5681" max="5681" width="3" style="1" customWidth="1"/>
    <col min="5682" max="5682" width="2.44140625" style="1" customWidth="1"/>
    <col min="5683" max="5683" width="3.109375" style="1" customWidth="1"/>
    <col min="5684" max="5684" width="2.6640625" style="1" customWidth="1"/>
    <col min="5685" max="5686" width="3" style="1" customWidth="1"/>
    <col min="5687" max="5687" width="2.44140625" style="1" customWidth="1"/>
    <col min="5688" max="5688" width="1.6640625" style="1" customWidth="1"/>
    <col min="5689" max="5689" width="2.6640625" style="1" customWidth="1"/>
    <col min="5690" max="5690" width="2.33203125" style="1" customWidth="1"/>
    <col min="5691" max="5691" width="1.109375" style="1" customWidth="1"/>
    <col min="5692" max="5692" width="2" style="1" customWidth="1"/>
    <col min="5693" max="5693" width="1.66406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4414062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6640625" style="1" customWidth="1"/>
    <col min="5937" max="5937" width="3" style="1" customWidth="1"/>
    <col min="5938" max="5938" width="2.44140625" style="1" customWidth="1"/>
    <col min="5939" max="5939" width="3.109375" style="1" customWidth="1"/>
    <col min="5940" max="5940" width="2.6640625" style="1" customWidth="1"/>
    <col min="5941" max="5942" width="3" style="1" customWidth="1"/>
    <col min="5943" max="5943" width="2.44140625" style="1" customWidth="1"/>
    <col min="5944" max="5944" width="1.6640625" style="1" customWidth="1"/>
    <col min="5945" max="5945" width="2.6640625" style="1" customWidth="1"/>
    <col min="5946" max="5946" width="2.33203125" style="1" customWidth="1"/>
    <col min="5947" max="5947" width="1.109375" style="1" customWidth="1"/>
    <col min="5948" max="5948" width="2" style="1" customWidth="1"/>
    <col min="5949" max="5949" width="1.66406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4414062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6640625" style="1" customWidth="1"/>
    <col min="6193" max="6193" width="3" style="1" customWidth="1"/>
    <col min="6194" max="6194" width="2.44140625" style="1" customWidth="1"/>
    <col min="6195" max="6195" width="3.109375" style="1" customWidth="1"/>
    <col min="6196" max="6196" width="2.6640625" style="1" customWidth="1"/>
    <col min="6197" max="6198" width="3" style="1" customWidth="1"/>
    <col min="6199" max="6199" width="2.44140625" style="1" customWidth="1"/>
    <col min="6200" max="6200" width="1.6640625" style="1" customWidth="1"/>
    <col min="6201" max="6201" width="2.6640625" style="1" customWidth="1"/>
    <col min="6202" max="6202" width="2.33203125" style="1" customWidth="1"/>
    <col min="6203" max="6203" width="1.109375" style="1" customWidth="1"/>
    <col min="6204" max="6204" width="2" style="1" customWidth="1"/>
    <col min="6205" max="6205" width="1.66406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4414062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6640625" style="1" customWidth="1"/>
    <col min="6449" max="6449" width="3" style="1" customWidth="1"/>
    <col min="6450" max="6450" width="2.44140625" style="1" customWidth="1"/>
    <col min="6451" max="6451" width="3.109375" style="1" customWidth="1"/>
    <col min="6452" max="6452" width="2.6640625" style="1" customWidth="1"/>
    <col min="6453" max="6454" width="3" style="1" customWidth="1"/>
    <col min="6455" max="6455" width="2.44140625" style="1" customWidth="1"/>
    <col min="6456" max="6456" width="1.6640625" style="1" customWidth="1"/>
    <col min="6457" max="6457" width="2.6640625" style="1" customWidth="1"/>
    <col min="6458" max="6458" width="2.33203125" style="1" customWidth="1"/>
    <col min="6459" max="6459" width="1.109375" style="1" customWidth="1"/>
    <col min="6460" max="6460" width="2" style="1" customWidth="1"/>
    <col min="6461" max="6461" width="1.66406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4414062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6640625" style="1" customWidth="1"/>
    <col min="6705" max="6705" width="3" style="1" customWidth="1"/>
    <col min="6706" max="6706" width="2.44140625" style="1" customWidth="1"/>
    <col min="6707" max="6707" width="3.109375" style="1" customWidth="1"/>
    <col min="6708" max="6708" width="2.6640625" style="1" customWidth="1"/>
    <col min="6709" max="6710" width="3" style="1" customWidth="1"/>
    <col min="6711" max="6711" width="2.44140625" style="1" customWidth="1"/>
    <col min="6712" max="6712" width="1.6640625" style="1" customWidth="1"/>
    <col min="6713" max="6713" width="2.6640625" style="1" customWidth="1"/>
    <col min="6714" max="6714" width="2.33203125" style="1" customWidth="1"/>
    <col min="6715" max="6715" width="1.109375" style="1" customWidth="1"/>
    <col min="6716" max="6716" width="2" style="1" customWidth="1"/>
    <col min="6717" max="6717" width="1.66406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4414062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6640625" style="1" customWidth="1"/>
    <col min="6961" max="6961" width="3" style="1" customWidth="1"/>
    <col min="6962" max="6962" width="2.44140625" style="1" customWidth="1"/>
    <col min="6963" max="6963" width="3.109375" style="1" customWidth="1"/>
    <col min="6964" max="6964" width="2.6640625" style="1" customWidth="1"/>
    <col min="6965" max="6966" width="3" style="1" customWidth="1"/>
    <col min="6967" max="6967" width="2.44140625" style="1" customWidth="1"/>
    <col min="6968" max="6968" width="1.6640625" style="1" customWidth="1"/>
    <col min="6969" max="6969" width="2.6640625" style="1" customWidth="1"/>
    <col min="6970" max="6970" width="2.33203125" style="1" customWidth="1"/>
    <col min="6971" max="6971" width="1.109375" style="1" customWidth="1"/>
    <col min="6972" max="6972" width="2" style="1" customWidth="1"/>
    <col min="6973" max="6973" width="1.66406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4414062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6640625" style="1" customWidth="1"/>
    <col min="7217" max="7217" width="3" style="1" customWidth="1"/>
    <col min="7218" max="7218" width="2.44140625" style="1" customWidth="1"/>
    <col min="7219" max="7219" width="3.109375" style="1" customWidth="1"/>
    <col min="7220" max="7220" width="2.6640625" style="1" customWidth="1"/>
    <col min="7221" max="7222" width="3" style="1" customWidth="1"/>
    <col min="7223" max="7223" width="2.44140625" style="1" customWidth="1"/>
    <col min="7224" max="7224" width="1.6640625" style="1" customWidth="1"/>
    <col min="7225" max="7225" width="2.6640625" style="1" customWidth="1"/>
    <col min="7226" max="7226" width="2.33203125" style="1" customWidth="1"/>
    <col min="7227" max="7227" width="1.109375" style="1" customWidth="1"/>
    <col min="7228" max="7228" width="2" style="1" customWidth="1"/>
    <col min="7229" max="7229" width="1.66406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4414062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6640625" style="1" customWidth="1"/>
    <col min="7473" max="7473" width="3" style="1" customWidth="1"/>
    <col min="7474" max="7474" width="2.44140625" style="1" customWidth="1"/>
    <col min="7475" max="7475" width="3.109375" style="1" customWidth="1"/>
    <col min="7476" max="7476" width="2.6640625" style="1" customWidth="1"/>
    <col min="7477" max="7478" width="3" style="1" customWidth="1"/>
    <col min="7479" max="7479" width="2.44140625" style="1" customWidth="1"/>
    <col min="7480" max="7480" width="1.6640625" style="1" customWidth="1"/>
    <col min="7481" max="7481" width="2.6640625" style="1" customWidth="1"/>
    <col min="7482" max="7482" width="2.33203125" style="1" customWidth="1"/>
    <col min="7483" max="7483" width="1.109375" style="1" customWidth="1"/>
    <col min="7484" max="7484" width="2" style="1" customWidth="1"/>
    <col min="7485" max="7485" width="1.66406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4414062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6640625" style="1" customWidth="1"/>
    <col min="7729" max="7729" width="3" style="1" customWidth="1"/>
    <col min="7730" max="7730" width="2.44140625" style="1" customWidth="1"/>
    <col min="7731" max="7731" width="3.109375" style="1" customWidth="1"/>
    <col min="7732" max="7732" width="2.6640625" style="1" customWidth="1"/>
    <col min="7733" max="7734" width="3" style="1" customWidth="1"/>
    <col min="7735" max="7735" width="2.44140625" style="1" customWidth="1"/>
    <col min="7736" max="7736" width="1.6640625" style="1" customWidth="1"/>
    <col min="7737" max="7737" width="2.6640625" style="1" customWidth="1"/>
    <col min="7738" max="7738" width="2.33203125" style="1" customWidth="1"/>
    <col min="7739" max="7739" width="1.109375" style="1" customWidth="1"/>
    <col min="7740" max="7740" width="2" style="1" customWidth="1"/>
    <col min="7741" max="7741" width="1.66406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4414062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6640625" style="1" customWidth="1"/>
    <col min="7985" max="7985" width="3" style="1" customWidth="1"/>
    <col min="7986" max="7986" width="2.44140625" style="1" customWidth="1"/>
    <col min="7987" max="7987" width="3.109375" style="1" customWidth="1"/>
    <col min="7988" max="7988" width="2.6640625" style="1" customWidth="1"/>
    <col min="7989" max="7990" width="3" style="1" customWidth="1"/>
    <col min="7991" max="7991" width="2.44140625" style="1" customWidth="1"/>
    <col min="7992" max="7992" width="1.6640625" style="1" customWidth="1"/>
    <col min="7993" max="7993" width="2.6640625" style="1" customWidth="1"/>
    <col min="7994" max="7994" width="2.33203125" style="1" customWidth="1"/>
    <col min="7995" max="7995" width="1.109375" style="1" customWidth="1"/>
    <col min="7996" max="7996" width="2" style="1" customWidth="1"/>
    <col min="7997" max="7997" width="1.66406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4414062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6640625" style="1" customWidth="1"/>
    <col min="8241" max="8241" width="3" style="1" customWidth="1"/>
    <col min="8242" max="8242" width="2.44140625" style="1" customWidth="1"/>
    <col min="8243" max="8243" width="3.109375" style="1" customWidth="1"/>
    <col min="8244" max="8244" width="2.6640625" style="1" customWidth="1"/>
    <col min="8245" max="8246" width="3" style="1" customWidth="1"/>
    <col min="8247" max="8247" width="2.44140625" style="1" customWidth="1"/>
    <col min="8248" max="8248" width="1.6640625" style="1" customWidth="1"/>
    <col min="8249" max="8249" width="2.6640625" style="1" customWidth="1"/>
    <col min="8250" max="8250" width="2.33203125" style="1" customWidth="1"/>
    <col min="8251" max="8251" width="1.109375" style="1" customWidth="1"/>
    <col min="8252" max="8252" width="2" style="1" customWidth="1"/>
    <col min="8253" max="8253" width="1.66406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4414062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6640625" style="1" customWidth="1"/>
    <col min="8497" max="8497" width="3" style="1" customWidth="1"/>
    <col min="8498" max="8498" width="2.44140625" style="1" customWidth="1"/>
    <col min="8499" max="8499" width="3.109375" style="1" customWidth="1"/>
    <col min="8500" max="8500" width="2.6640625" style="1" customWidth="1"/>
    <col min="8501" max="8502" width="3" style="1" customWidth="1"/>
    <col min="8503" max="8503" width="2.44140625" style="1" customWidth="1"/>
    <col min="8504" max="8504" width="1.6640625" style="1" customWidth="1"/>
    <col min="8505" max="8505" width="2.6640625" style="1" customWidth="1"/>
    <col min="8506" max="8506" width="2.33203125" style="1" customWidth="1"/>
    <col min="8507" max="8507" width="1.109375" style="1" customWidth="1"/>
    <col min="8508" max="8508" width="2" style="1" customWidth="1"/>
    <col min="8509" max="8509" width="1.66406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4414062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6640625" style="1" customWidth="1"/>
    <col min="8753" max="8753" width="3" style="1" customWidth="1"/>
    <col min="8754" max="8754" width="2.44140625" style="1" customWidth="1"/>
    <col min="8755" max="8755" width="3.109375" style="1" customWidth="1"/>
    <col min="8756" max="8756" width="2.6640625" style="1" customWidth="1"/>
    <col min="8757" max="8758" width="3" style="1" customWidth="1"/>
    <col min="8759" max="8759" width="2.44140625" style="1" customWidth="1"/>
    <col min="8760" max="8760" width="1.6640625" style="1" customWidth="1"/>
    <col min="8761" max="8761" width="2.6640625" style="1" customWidth="1"/>
    <col min="8762" max="8762" width="2.33203125" style="1" customWidth="1"/>
    <col min="8763" max="8763" width="1.109375" style="1" customWidth="1"/>
    <col min="8764" max="8764" width="2" style="1" customWidth="1"/>
    <col min="8765" max="8765" width="1.66406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4414062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6640625" style="1" customWidth="1"/>
    <col min="9009" max="9009" width="3" style="1" customWidth="1"/>
    <col min="9010" max="9010" width="2.44140625" style="1" customWidth="1"/>
    <col min="9011" max="9011" width="3.109375" style="1" customWidth="1"/>
    <col min="9012" max="9012" width="2.6640625" style="1" customWidth="1"/>
    <col min="9013" max="9014" width="3" style="1" customWidth="1"/>
    <col min="9015" max="9015" width="2.44140625" style="1" customWidth="1"/>
    <col min="9016" max="9016" width="1.6640625" style="1" customWidth="1"/>
    <col min="9017" max="9017" width="2.6640625" style="1" customWidth="1"/>
    <col min="9018" max="9018" width="2.33203125" style="1" customWidth="1"/>
    <col min="9019" max="9019" width="1.109375" style="1" customWidth="1"/>
    <col min="9020" max="9020" width="2" style="1" customWidth="1"/>
    <col min="9021" max="9021" width="1.66406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4414062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6640625" style="1" customWidth="1"/>
    <col min="9265" max="9265" width="3" style="1" customWidth="1"/>
    <col min="9266" max="9266" width="2.44140625" style="1" customWidth="1"/>
    <col min="9267" max="9267" width="3.109375" style="1" customWidth="1"/>
    <col min="9268" max="9268" width="2.6640625" style="1" customWidth="1"/>
    <col min="9269" max="9270" width="3" style="1" customWidth="1"/>
    <col min="9271" max="9271" width="2.44140625" style="1" customWidth="1"/>
    <col min="9272" max="9272" width="1.6640625" style="1" customWidth="1"/>
    <col min="9273" max="9273" width="2.6640625" style="1" customWidth="1"/>
    <col min="9274" max="9274" width="2.33203125" style="1" customWidth="1"/>
    <col min="9275" max="9275" width="1.109375" style="1" customWidth="1"/>
    <col min="9276" max="9276" width="2" style="1" customWidth="1"/>
    <col min="9277" max="9277" width="1.66406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4414062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6640625" style="1" customWidth="1"/>
    <col min="9521" max="9521" width="3" style="1" customWidth="1"/>
    <col min="9522" max="9522" width="2.44140625" style="1" customWidth="1"/>
    <col min="9523" max="9523" width="3.109375" style="1" customWidth="1"/>
    <col min="9524" max="9524" width="2.6640625" style="1" customWidth="1"/>
    <col min="9525" max="9526" width="3" style="1" customWidth="1"/>
    <col min="9527" max="9527" width="2.44140625" style="1" customWidth="1"/>
    <col min="9528" max="9528" width="1.6640625" style="1" customWidth="1"/>
    <col min="9529" max="9529" width="2.6640625" style="1" customWidth="1"/>
    <col min="9530" max="9530" width="2.33203125" style="1" customWidth="1"/>
    <col min="9531" max="9531" width="1.109375" style="1" customWidth="1"/>
    <col min="9532" max="9532" width="2" style="1" customWidth="1"/>
    <col min="9533" max="9533" width="1.66406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4414062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6640625" style="1" customWidth="1"/>
    <col min="9777" max="9777" width="3" style="1" customWidth="1"/>
    <col min="9778" max="9778" width="2.44140625" style="1" customWidth="1"/>
    <col min="9779" max="9779" width="3.109375" style="1" customWidth="1"/>
    <col min="9780" max="9780" width="2.6640625" style="1" customWidth="1"/>
    <col min="9781" max="9782" width="3" style="1" customWidth="1"/>
    <col min="9783" max="9783" width="2.44140625" style="1" customWidth="1"/>
    <col min="9784" max="9784" width="1.6640625" style="1" customWidth="1"/>
    <col min="9785" max="9785" width="2.6640625" style="1" customWidth="1"/>
    <col min="9786" max="9786" width="2.33203125" style="1" customWidth="1"/>
    <col min="9787" max="9787" width="1.109375" style="1" customWidth="1"/>
    <col min="9788" max="9788" width="2" style="1" customWidth="1"/>
    <col min="9789" max="9789" width="1.66406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4414062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6640625" style="1" customWidth="1"/>
    <col min="10033" max="10033" width="3" style="1" customWidth="1"/>
    <col min="10034" max="10034" width="2.44140625" style="1" customWidth="1"/>
    <col min="10035" max="10035" width="3.109375" style="1" customWidth="1"/>
    <col min="10036" max="10036" width="2.6640625" style="1" customWidth="1"/>
    <col min="10037" max="10038" width="3" style="1" customWidth="1"/>
    <col min="10039" max="10039" width="2.44140625" style="1" customWidth="1"/>
    <col min="10040" max="10040" width="1.6640625" style="1" customWidth="1"/>
    <col min="10041" max="10041" width="2.6640625" style="1" customWidth="1"/>
    <col min="10042" max="10042" width="2.33203125" style="1" customWidth="1"/>
    <col min="10043" max="10043" width="1.109375" style="1" customWidth="1"/>
    <col min="10044" max="10044" width="2" style="1" customWidth="1"/>
    <col min="10045" max="10045" width="1.66406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4414062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6640625" style="1" customWidth="1"/>
    <col min="10289" max="10289" width="3" style="1" customWidth="1"/>
    <col min="10290" max="10290" width="2.44140625" style="1" customWidth="1"/>
    <col min="10291" max="10291" width="3.109375" style="1" customWidth="1"/>
    <col min="10292" max="10292" width="2.6640625" style="1" customWidth="1"/>
    <col min="10293" max="10294" width="3" style="1" customWidth="1"/>
    <col min="10295" max="10295" width="2.44140625" style="1" customWidth="1"/>
    <col min="10296" max="10296" width="1.6640625" style="1" customWidth="1"/>
    <col min="10297" max="10297" width="2.6640625" style="1" customWidth="1"/>
    <col min="10298" max="10298" width="2.33203125" style="1" customWidth="1"/>
    <col min="10299" max="10299" width="1.109375" style="1" customWidth="1"/>
    <col min="10300" max="10300" width="2" style="1" customWidth="1"/>
    <col min="10301" max="10301" width="1.66406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4414062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6640625" style="1" customWidth="1"/>
    <col min="10545" max="10545" width="3" style="1" customWidth="1"/>
    <col min="10546" max="10546" width="2.44140625" style="1" customWidth="1"/>
    <col min="10547" max="10547" width="3.109375" style="1" customWidth="1"/>
    <col min="10548" max="10548" width="2.6640625" style="1" customWidth="1"/>
    <col min="10549" max="10550" width="3" style="1" customWidth="1"/>
    <col min="10551" max="10551" width="2.44140625" style="1" customWidth="1"/>
    <col min="10552" max="10552" width="1.6640625" style="1" customWidth="1"/>
    <col min="10553" max="10553" width="2.6640625" style="1" customWidth="1"/>
    <col min="10554" max="10554" width="2.33203125" style="1" customWidth="1"/>
    <col min="10555" max="10555" width="1.109375" style="1" customWidth="1"/>
    <col min="10556" max="10556" width="2" style="1" customWidth="1"/>
    <col min="10557" max="10557" width="1.66406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4414062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6640625" style="1" customWidth="1"/>
    <col min="10801" max="10801" width="3" style="1" customWidth="1"/>
    <col min="10802" max="10802" width="2.44140625" style="1" customWidth="1"/>
    <col min="10803" max="10803" width="3.109375" style="1" customWidth="1"/>
    <col min="10804" max="10804" width="2.6640625" style="1" customWidth="1"/>
    <col min="10805" max="10806" width="3" style="1" customWidth="1"/>
    <col min="10807" max="10807" width="2.44140625" style="1" customWidth="1"/>
    <col min="10808" max="10808" width="1.6640625" style="1" customWidth="1"/>
    <col min="10809" max="10809" width="2.6640625" style="1" customWidth="1"/>
    <col min="10810" max="10810" width="2.33203125" style="1" customWidth="1"/>
    <col min="10811" max="10811" width="1.109375" style="1" customWidth="1"/>
    <col min="10812" max="10812" width="2" style="1" customWidth="1"/>
    <col min="10813" max="10813" width="1.66406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4414062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6640625" style="1" customWidth="1"/>
    <col min="11057" max="11057" width="3" style="1" customWidth="1"/>
    <col min="11058" max="11058" width="2.44140625" style="1" customWidth="1"/>
    <col min="11059" max="11059" width="3.109375" style="1" customWidth="1"/>
    <col min="11060" max="11060" width="2.6640625" style="1" customWidth="1"/>
    <col min="11061" max="11062" width="3" style="1" customWidth="1"/>
    <col min="11063" max="11063" width="2.44140625" style="1" customWidth="1"/>
    <col min="11064" max="11064" width="1.6640625" style="1" customWidth="1"/>
    <col min="11065" max="11065" width="2.6640625" style="1" customWidth="1"/>
    <col min="11066" max="11066" width="2.33203125" style="1" customWidth="1"/>
    <col min="11067" max="11067" width="1.109375" style="1" customWidth="1"/>
    <col min="11068" max="11068" width="2" style="1" customWidth="1"/>
    <col min="11069" max="11069" width="1.66406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4414062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6640625" style="1" customWidth="1"/>
    <col min="11313" max="11313" width="3" style="1" customWidth="1"/>
    <col min="11314" max="11314" width="2.44140625" style="1" customWidth="1"/>
    <col min="11315" max="11315" width="3.109375" style="1" customWidth="1"/>
    <col min="11316" max="11316" width="2.6640625" style="1" customWidth="1"/>
    <col min="11317" max="11318" width="3" style="1" customWidth="1"/>
    <col min="11319" max="11319" width="2.44140625" style="1" customWidth="1"/>
    <col min="11320" max="11320" width="1.6640625" style="1" customWidth="1"/>
    <col min="11321" max="11321" width="2.6640625" style="1" customWidth="1"/>
    <col min="11322" max="11322" width="2.33203125" style="1" customWidth="1"/>
    <col min="11323" max="11323" width="1.109375" style="1" customWidth="1"/>
    <col min="11324" max="11324" width="2" style="1" customWidth="1"/>
    <col min="11325" max="11325" width="1.66406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4414062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6640625" style="1" customWidth="1"/>
    <col min="11569" max="11569" width="3" style="1" customWidth="1"/>
    <col min="11570" max="11570" width="2.44140625" style="1" customWidth="1"/>
    <col min="11571" max="11571" width="3.109375" style="1" customWidth="1"/>
    <col min="11572" max="11572" width="2.6640625" style="1" customWidth="1"/>
    <col min="11573" max="11574" width="3" style="1" customWidth="1"/>
    <col min="11575" max="11575" width="2.44140625" style="1" customWidth="1"/>
    <col min="11576" max="11576" width="1.6640625" style="1" customWidth="1"/>
    <col min="11577" max="11577" width="2.6640625" style="1" customWidth="1"/>
    <col min="11578" max="11578" width="2.33203125" style="1" customWidth="1"/>
    <col min="11579" max="11579" width="1.109375" style="1" customWidth="1"/>
    <col min="11580" max="11580" width="2" style="1" customWidth="1"/>
    <col min="11581" max="11581" width="1.66406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4414062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6640625" style="1" customWidth="1"/>
    <col min="11825" max="11825" width="3" style="1" customWidth="1"/>
    <col min="11826" max="11826" width="2.44140625" style="1" customWidth="1"/>
    <col min="11827" max="11827" width="3.109375" style="1" customWidth="1"/>
    <col min="11828" max="11828" width="2.6640625" style="1" customWidth="1"/>
    <col min="11829" max="11830" width="3" style="1" customWidth="1"/>
    <col min="11831" max="11831" width="2.44140625" style="1" customWidth="1"/>
    <col min="11832" max="11832" width="1.6640625" style="1" customWidth="1"/>
    <col min="11833" max="11833" width="2.6640625" style="1" customWidth="1"/>
    <col min="11834" max="11834" width="2.33203125" style="1" customWidth="1"/>
    <col min="11835" max="11835" width="1.109375" style="1" customWidth="1"/>
    <col min="11836" max="11836" width="2" style="1" customWidth="1"/>
    <col min="11837" max="11837" width="1.66406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4414062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6640625" style="1" customWidth="1"/>
    <col min="12081" max="12081" width="3" style="1" customWidth="1"/>
    <col min="12082" max="12082" width="2.44140625" style="1" customWidth="1"/>
    <col min="12083" max="12083" width="3.109375" style="1" customWidth="1"/>
    <col min="12084" max="12084" width="2.6640625" style="1" customWidth="1"/>
    <col min="12085" max="12086" width="3" style="1" customWidth="1"/>
    <col min="12087" max="12087" width="2.44140625" style="1" customWidth="1"/>
    <col min="12088" max="12088" width="1.6640625" style="1" customWidth="1"/>
    <col min="12089" max="12089" width="2.6640625" style="1" customWidth="1"/>
    <col min="12090" max="12090" width="2.33203125" style="1" customWidth="1"/>
    <col min="12091" max="12091" width="1.109375" style="1" customWidth="1"/>
    <col min="12092" max="12092" width="2" style="1" customWidth="1"/>
    <col min="12093" max="12093" width="1.66406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4414062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6640625" style="1" customWidth="1"/>
    <col min="12337" max="12337" width="3" style="1" customWidth="1"/>
    <col min="12338" max="12338" width="2.44140625" style="1" customWidth="1"/>
    <col min="12339" max="12339" width="3.109375" style="1" customWidth="1"/>
    <col min="12340" max="12340" width="2.6640625" style="1" customWidth="1"/>
    <col min="12341" max="12342" width="3" style="1" customWidth="1"/>
    <col min="12343" max="12343" width="2.44140625" style="1" customWidth="1"/>
    <col min="12344" max="12344" width="1.6640625" style="1" customWidth="1"/>
    <col min="12345" max="12345" width="2.6640625" style="1" customWidth="1"/>
    <col min="12346" max="12346" width="2.33203125" style="1" customWidth="1"/>
    <col min="12347" max="12347" width="1.109375" style="1" customWidth="1"/>
    <col min="12348" max="12348" width="2" style="1" customWidth="1"/>
    <col min="12349" max="12349" width="1.66406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4414062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6640625" style="1" customWidth="1"/>
    <col min="12593" max="12593" width="3" style="1" customWidth="1"/>
    <col min="12594" max="12594" width="2.44140625" style="1" customWidth="1"/>
    <col min="12595" max="12595" width="3.109375" style="1" customWidth="1"/>
    <col min="12596" max="12596" width="2.6640625" style="1" customWidth="1"/>
    <col min="12597" max="12598" width="3" style="1" customWidth="1"/>
    <col min="12599" max="12599" width="2.44140625" style="1" customWidth="1"/>
    <col min="12600" max="12600" width="1.6640625" style="1" customWidth="1"/>
    <col min="12601" max="12601" width="2.6640625" style="1" customWidth="1"/>
    <col min="12602" max="12602" width="2.33203125" style="1" customWidth="1"/>
    <col min="12603" max="12603" width="1.109375" style="1" customWidth="1"/>
    <col min="12604" max="12604" width="2" style="1" customWidth="1"/>
    <col min="12605" max="12605" width="1.66406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4414062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6640625" style="1" customWidth="1"/>
    <col min="12849" max="12849" width="3" style="1" customWidth="1"/>
    <col min="12850" max="12850" width="2.44140625" style="1" customWidth="1"/>
    <col min="12851" max="12851" width="3.109375" style="1" customWidth="1"/>
    <col min="12852" max="12852" width="2.6640625" style="1" customWidth="1"/>
    <col min="12853" max="12854" width="3" style="1" customWidth="1"/>
    <col min="12855" max="12855" width="2.44140625" style="1" customWidth="1"/>
    <col min="12856" max="12856" width="1.6640625" style="1" customWidth="1"/>
    <col min="12857" max="12857" width="2.6640625" style="1" customWidth="1"/>
    <col min="12858" max="12858" width="2.33203125" style="1" customWidth="1"/>
    <col min="12859" max="12859" width="1.109375" style="1" customWidth="1"/>
    <col min="12860" max="12860" width="2" style="1" customWidth="1"/>
    <col min="12861" max="12861" width="1.66406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4414062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6640625" style="1" customWidth="1"/>
    <col min="13105" max="13105" width="3" style="1" customWidth="1"/>
    <col min="13106" max="13106" width="2.44140625" style="1" customWidth="1"/>
    <col min="13107" max="13107" width="3.109375" style="1" customWidth="1"/>
    <col min="13108" max="13108" width="2.6640625" style="1" customWidth="1"/>
    <col min="13109" max="13110" width="3" style="1" customWidth="1"/>
    <col min="13111" max="13111" width="2.44140625" style="1" customWidth="1"/>
    <col min="13112" max="13112" width="1.6640625" style="1" customWidth="1"/>
    <col min="13113" max="13113" width="2.6640625" style="1" customWidth="1"/>
    <col min="13114" max="13114" width="2.33203125" style="1" customWidth="1"/>
    <col min="13115" max="13115" width="1.109375" style="1" customWidth="1"/>
    <col min="13116" max="13116" width="2" style="1" customWidth="1"/>
    <col min="13117" max="13117" width="1.66406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4414062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6640625" style="1" customWidth="1"/>
    <col min="13361" max="13361" width="3" style="1" customWidth="1"/>
    <col min="13362" max="13362" width="2.44140625" style="1" customWidth="1"/>
    <col min="13363" max="13363" width="3.109375" style="1" customWidth="1"/>
    <col min="13364" max="13364" width="2.6640625" style="1" customWidth="1"/>
    <col min="13365" max="13366" width="3" style="1" customWidth="1"/>
    <col min="13367" max="13367" width="2.44140625" style="1" customWidth="1"/>
    <col min="13368" max="13368" width="1.6640625" style="1" customWidth="1"/>
    <col min="13369" max="13369" width="2.6640625" style="1" customWidth="1"/>
    <col min="13370" max="13370" width="2.33203125" style="1" customWidth="1"/>
    <col min="13371" max="13371" width="1.109375" style="1" customWidth="1"/>
    <col min="13372" max="13372" width="2" style="1" customWidth="1"/>
    <col min="13373" max="13373" width="1.66406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4414062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6640625" style="1" customWidth="1"/>
    <col min="13617" max="13617" width="3" style="1" customWidth="1"/>
    <col min="13618" max="13618" width="2.44140625" style="1" customWidth="1"/>
    <col min="13619" max="13619" width="3.109375" style="1" customWidth="1"/>
    <col min="13620" max="13620" width="2.6640625" style="1" customWidth="1"/>
    <col min="13621" max="13622" width="3" style="1" customWidth="1"/>
    <col min="13623" max="13623" width="2.44140625" style="1" customWidth="1"/>
    <col min="13624" max="13624" width="1.6640625" style="1" customWidth="1"/>
    <col min="13625" max="13625" width="2.6640625" style="1" customWidth="1"/>
    <col min="13626" max="13626" width="2.33203125" style="1" customWidth="1"/>
    <col min="13627" max="13627" width="1.109375" style="1" customWidth="1"/>
    <col min="13628" max="13628" width="2" style="1" customWidth="1"/>
    <col min="13629" max="13629" width="1.66406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4414062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6640625" style="1" customWidth="1"/>
    <col min="13873" max="13873" width="3" style="1" customWidth="1"/>
    <col min="13874" max="13874" width="2.44140625" style="1" customWidth="1"/>
    <col min="13875" max="13875" width="3.109375" style="1" customWidth="1"/>
    <col min="13876" max="13876" width="2.6640625" style="1" customWidth="1"/>
    <col min="13877" max="13878" width="3" style="1" customWidth="1"/>
    <col min="13879" max="13879" width="2.44140625" style="1" customWidth="1"/>
    <col min="13880" max="13880" width="1.6640625" style="1" customWidth="1"/>
    <col min="13881" max="13881" width="2.6640625" style="1" customWidth="1"/>
    <col min="13882" max="13882" width="2.33203125" style="1" customWidth="1"/>
    <col min="13883" max="13883" width="1.109375" style="1" customWidth="1"/>
    <col min="13884" max="13884" width="2" style="1" customWidth="1"/>
    <col min="13885" max="13885" width="1.66406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4414062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6640625" style="1" customWidth="1"/>
    <col min="14129" max="14129" width="3" style="1" customWidth="1"/>
    <col min="14130" max="14130" width="2.44140625" style="1" customWidth="1"/>
    <col min="14131" max="14131" width="3.109375" style="1" customWidth="1"/>
    <col min="14132" max="14132" width="2.6640625" style="1" customWidth="1"/>
    <col min="14133" max="14134" width="3" style="1" customWidth="1"/>
    <col min="14135" max="14135" width="2.44140625" style="1" customWidth="1"/>
    <col min="14136" max="14136" width="1.6640625" style="1" customWidth="1"/>
    <col min="14137" max="14137" width="2.6640625" style="1" customWidth="1"/>
    <col min="14138" max="14138" width="2.33203125" style="1" customWidth="1"/>
    <col min="14139" max="14139" width="1.109375" style="1" customWidth="1"/>
    <col min="14140" max="14140" width="2" style="1" customWidth="1"/>
    <col min="14141" max="14141" width="1.66406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4414062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6640625" style="1" customWidth="1"/>
    <col min="14385" max="14385" width="3" style="1" customWidth="1"/>
    <col min="14386" max="14386" width="2.44140625" style="1" customWidth="1"/>
    <col min="14387" max="14387" width="3.109375" style="1" customWidth="1"/>
    <col min="14388" max="14388" width="2.6640625" style="1" customWidth="1"/>
    <col min="14389" max="14390" width="3" style="1" customWidth="1"/>
    <col min="14391" max="14391" width="2.44140625" style="1" customWidth="1"/>
    <col min="14392" max="14392" width="1.6640625" style="1" customWidth="1"/>
    <col min="14393" max="14393" width="2.6640625" style="1" customWidth="1"/>
    <col min="14394" max="14394" width="2.33203125" style="1" customWidth="1"/>
    <col min="14395" max="14395" width="1.109375" style="1" customWidth="1"/>
    <col min="14396" max="14396" width="2" style="1" customWidth="1"/>
    <col min="14397" max="14397" width="1.66406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4414062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6640625" style="1" customWidth="1"/>
    <col min="14641" max="14641" width="3" style="1" customWidth="1"/>
    <col min="14642" max="14642" width="2.44140625" style="1" customWidth="1"/>
    <col min="14643" max="14643" width="3.109375" style="1" customWidth="1"/>
    <col min="14644" max="14644" width="2.6640625" style="1" customWidth="1"/>
    <col min="14645" max="14646" width="3" style="1" customWidth="1"/>
    <col min="14647" max="14647" width="2.44140625" style="1" customWidth="1"/>
    <col min="14648" max="14648" width="1.6640625" style="1" customWidth="1"/>
    <col min="14649" max="14649" width="2.6640625" style="1" customWidth="1"/>
    <col min="14650" max="14650" width="2.33203125" style="1" customWidth="1"/>
    <col min="14651" max="14651" width="1.109375" style="1" customWidth="1"/>
    <col min="14652" max="14652" width="2" style="1" customWidth="1"/>
    <col min="14653" max="14653" width="1.66406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4414062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6640625" style="1" customWidth="1"/>
    <col min="14897" max="14897" width="3" style="1" customWidth="1"/>
    <col min="14898" max="14898" width="2.44140625" style="1" customWidth="1"/>
    <col min="14899" max="14899" width="3.109375" style="1" customWidth="1"/>
    <col min="14900" max="14900" width="2.6640625" style="1" customWidth="1"/>
    <col min="14901" max="14902" width="3" style="1" customWidth="1"/>
    <col min="14903" max="14903" width="2.44140625" style="1" customWidth="1"/>
    <col min="14904" max="14904" width="1.6640625" style="1" customWidth="1"/>
    <col min="14905" max="14905" width="2.6640625" style="1" customWidth="1"/>
    <col min="14906" max="14906" width="2.33203125" style="1" customWidth="1"/>
    <col min="14907" max="14907" width="1.109375" style="1" customWidth="1"/>
    <col min="14908" max="14908" width="2" style="1" customWidth="1"/>
    <col min="14909" max="14909" width="1.66406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4414062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6640625" style="1" customWidth="1"/>
    <col min="15153" max="15153" width="3" style="1" customWidth="1"/>
    <col min="15154" max="15154" width="2.44140625" style="1" customWidth="1"/>
    <col min="15155" max="15155" width="3.109375" style="1" customWidth="1"/>
    <col min="15156" max="15156" width="2.6640625" style="1" customWidth="1"/>
    <col min="15157" max="15158" width="3" style="1" customWidth="1"/>
    <col min="15159" max="15159" width="2.44140625" style="1" customWidth="1"/>
    <col min="15160" max="15160" width="1.6640625" style="1" customWidth="1"/>
    <col min="15161" max="15161" width="2.6640625" style="1" customWidth="1"/>
    <col min="15162" max="15162" width="2.33203125" style="1" customWidth="1"/>
    <col min="15163" max="15163" width="1.109375" style="1" customWidth="1"/>
    <col min="15164" max="15164" width="2" style="1" customWidth="1"/>
    <col min="15165" max="15165" width="1.66406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4414062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6640625" style="1" customWidth="1"/>
    <col min="15409" max="15409" width="3" style="1" customWidth="1"/>
    <col min="15410" max="15410" width="2.44140625" style="1" customWidth="1"/>
    <col min="15411" max="15411" width="3.109375" style="1" customWidth="1"/>
    <col min="15412" max="15412" width="2.6640625" style="1" customWidth="1"/>
    <col min="15413" max="15414" width="3" style="1" customWidth="1"/>
    <col min="15415" max="15415" width="2.44140625" style="1" customWidth="1"/>
    <col min="15416" max="15416" width="1.6640625" style="1" customWidth="1"/>
    <col min="15417" max="15417" width="2.6640625" style="1" customWidth="1"/>
    <col min="15418" max="15418" width="2.33203125" style="1" customWidth="1"/>
    <col min="15419" max="15419" width="1.109375" style="1" customWidth="1"/>
    <col min="15420" max="15420" width="2" style="1" customWidth="1"/>
    <col min="15421" max="15421" width="1.66406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4414062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6640625" style="1" customWidth="1"/>
    <col min="15665" max="15665" width="3" style="1" customWidth="1"/>
    <col min="15666" max="15666" width="2.44140625" style="1" customWidth="1"/>
    <col min="15667" max="15667" width="3.109375" style="1" customWidth="1"/>
    <col min="15668" max="15668" width="2.6640625" style="1" customWidth="1"/>
    <col min="15669" max="15670" width="3" style="1" customWidth="1"/>
    <col min="15671" max="15671" width="2.44140625" style="1" customWidth="1"/>
    <col min="15672" max="15672" width="1.6640625" style="1" customWidth="1"/>
    <col min="15673" max="15673" width="2.6640625" style="1" customWidth="1"/>
    <col min="15674" max="15674" width="2.33203125" style="1" customWidth="1"/>
    <col min="15675" max="15675" width="1.109375" style="1" customWidth="1"/>
    <col min="15676" max="15676" width="2" style="1" customWidth="1"/>
    <col min="15677" max="15677" width="1.66406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4414062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6640625" style="1" customWidth="1"/>
    <col min="15921" max="15921" width="3" style="1" customWidth="1"/>
    <col min="15922" max="15922" width="2.44140625" style="1" customWidth="1"/>
    <col min="15923" max="15923" width="3.109375" style="1" customWidth="1"/>
    <col min="15924" max="15924" width="2.6640625" style="1" customWidth="1"/>
    <col min="15925" max="15926" width="3" style="1" customWidth="1"/>
    <col min="15927" max="15927" width="2.44140625" style="1" customWidth="1"/>
    <col min="15928" max="15928" width="1.6640625" style="1" customWidth="1"/>
    <col min="15929" max="15929" width="2.6640625" style="1" customWidth="1"/>
    <col min="15930" max="15930" width="2.33203125" style="1" customWidth="1"/>
    <col min="15931" max="15931" width="1.109375" style="1" customWidth="1"/>
    <col min="15932" max="15932" width="2" style="1" customWidth="1"/>
    <col min="15933" max="15933" width="1.66406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4414062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6640625" style="1" customWidth="1"/>
    <col min="16177" max="16177" width="3" style="1" customWidth="1"/>
    <col min="16178" max="16178" width="2.44140625" style="1" customWidth="1"/>
    <col min="16179" max="16179" width="3.109375" style="1" customWidth="1"/>
    <col min="16180" max="16180" width="2.6640625" style="1" customWidth="1"/>
    <col min="16181" max="16182" width="3" style="1" customWidth="1"/>
    <col min="16183" max="16183" width="2.44140625" style="1" customWidth="1"/>
    <col min="16184" max="16184" width="1.6640625" style="1" customWidth="1"/>
    <col min="16185" max="16185" width="2.6640625" style="1" customWidth="1"/>
    <col min="16186" max="16186" width="2.33203125" style="1" customWidth="1"/>
    <col min="16187" max="16187" width="1.109375" style="1" customWidth="1"/>
    <col min="16188" max="16188" width="2" style="1" customWidth="1"/>
    <col min="16189" max="16189" width="1.6640625" style="1" customWidth="1"/>
    <col min="16190" max="16190" width="1" style="1" customWidth="1"/>
    <col min="16191" max="16384" width="14.6640625" style="1"/>
  </cols>
  <sheetData>
    <row r="1" spans="1:51" ht="13.5" customHeight="1" x14ac:dyDescent="0.3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  <c r="R1" s="43"/>
      <c r="S1" s="43"/>
      <c r="T1" s="43"/>
      <c r="U1" s="43"/>
      <c r="V1" s="43"/>
      <c r="W1" s="43"/>
      <c r="X1" s="43"/>
      <c r="Y1" s="43"/>
      <c r="Z1" s="44" t="s">
        <v>193</v>
      </c>
      <c r="AA1" s="43"/>
      <c r="AB1" s="43"/>
      <c r="AC1" s="43"/>
      <c r="AD1" s="43"/>
      <c r="AE1" s="43"/>
      <c r="AF1" s="43"/>
      <c r="AG1" s="43"/>
      <c r="AH1" s="43"/>
      <c r="AI1" s="45"/>
      <c r="AJ1" s="42"/>
      <c r="AK1" s="42"/>
      <c r="AL1" s="42"/>
      <c r="AM1" s="42"/>
      <c r="AN1" s="42"/>
      <c r="AO1" s="42"/>
      <c r="AP1" s="42"/>
      <c r="AQ1" s="42"/>
      <c r="AR1" s="42"/>
      <c r="AS1" s="35"/>
      <c r="AT1" s="35"/>
      <c r="AU1" s="35"/>
      <c r="AV1" s="35"/>
      <c r="AW1" s="35"/>
    </row>
    <row r="2" spans="1:51" ht="13.5" customHeight="1" x14ac:dyDescent="0.35">
      <c r="A2" s="42"/>
      <c r="B2" s="42"/>
      <c r="C2" s="42"/>
      <c r="E2" s="46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7" t="s">
        <v>30</v>
      </c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35"/>
      <c r="AV2" s="35"/>
      <c r="AW2" s="35"/>
      <c r="AX2" s="35"/>
    </row>
    <row r="3" spans="1:51" ht="13.5" customHeight="1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7" t="s">
        <v>194</v>
      </c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35"/>
      <c r="AT3" s="35"/>
      <c r="AU3" s="35"/>
      <c r="AV3" s="35"/>
      <c r="AW3" s="35"/>
    </row>
    <row r="4" spans="1:51" ht="35.25" customHeight="1" x14ac:dyDescent="0.3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</row>
    <row r="5" spans="1:51" ht="13.5" customHeight="1" x14ac:dyDescent="0.3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</row>
    <row r="6" spans="1:51" ht="13.5" customHeight="1" x14ac:dyDescent="0.35">
      <c r="A6" s="48" t="s">
        <v>195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8" t="s">
        <v>196</v>
      </c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</row>
    <row r="7" spans="1:51" ht="13.5" customHeight="1" x14ac:dyDescent="0.35">
      <c r="A7" s="49" t="s">
        <v>197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9" t="s">
        <v>198</v>
      </c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</row>
    <row r="8" spans="1:51" ht="24" customHeight="1" x14ac:dyDescent="0.3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</row>
    <row r="9" spans="1:51" ht="26.25" customHeight="1" x14ac:dyDescent="0.4">
      <c r="A9" s="42" t="s">
        <v>199</v>
      </c>
      <c r="B9" s="42"/>
      <c r="C9" s="42"/>
      <c r="D9" s="42"/>
      <c r="E9" s="42"/>
      <c r="F9" s="42"/>
      <c r="G9" s="42"/>
      <c r="H9" s="49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50" t="s">
        <v>213</v>
      </c>
      <c r="AK9" s="42"/>
      <c r="AL9" s="42"/>
      <c r="AM9" s="42"/>
      <c r="AN9" s="42"/>
      <c r="AO9" s="42"/>
      <c r="AP9" s="42"/>
      <c r="AQ9" s="49"/>
      <c r="AR9" s="42"/>
      <c r="AS9" s="42"/>
      <c r="AT9" s="42"/>
      <c r="AU9" s="42"/>
      <c r="AV9" s="42"/>
      <c r="AW9" s="42"/>
      <c r="AX9" s="42"/>
      <c r="AY9" s="42"/>
    </row>
    <row r="10" spans="1:51" ht="3.75" customHeight="1" x14ac:dyDescent="0.3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</row>
    <row r="11" spans="1:51" s="52" customFormat="1" ht="26.25" customHeight="1" x14ac:dyDescent="0.35">
      <c r="A11" s="51" t="s">
        <v>254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51" t="s">
        <v>254</v>
      </c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</row>
    <row r="12" spans="1:51" ht="23.25" customHeight="1" x14ac:dyDescent="0.3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</row>
    <row r="13" spans="1:51" ht="38.25" customHeight="1" x14ac:dyDescent="0.35">
      <c r="A13" s="636" t="s">
        <v>28</v>
      </c>
      <c r="B13" s="636"/>
      <c r="C13" s="63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636"/>
      <c r="AB13" s="636"/>
      <c r="AC13" s="636"/>
      <c r="AD13" s="636"/>
      <c r="AE13" s="636"/>
      <c r="AF13" s="636"/>
      <c r="AG13" s="636"/>
      <c r="AH13" s="636"/>
      <c r="AI13" s="636"/>
      <c r="AJ13" s="636"/>
      <c r="AK13" s="636"/>
      <c r="AL13" s="636"/>
      <c r="AM13" s="636"/>
      <c r="AN13" s="636"/>
      <c r="AO13" s="636"/>
      <c r="AP13" s="636"/>
      <c r="AQ13" s="636"/>
      <c r="AR13" s="636"/>
      <c r="AS13" s="636"/>
      <c r="AT13" s="636"/>
      <c r="AU13" s="636"/>
      <c r="AV13" s="636"/>
      <c r="AW13" s="42"/>
      <c r="AX13" s="42"/>
      <c r="AY13" s="42"/>
    </row>
    <row r="14" spans="1:51" s="52" customFormat="1" ht="13.5" customHeight="1" x14ac:dyDescent="0.35">
      <c r="A14" s="637" t="s">
        <v>29</v>
      </c>
      <c r="B14" s="637"/>
      <c r="C14" s="637"/>
      <c r="D14" s="637"/>
      <c r="E14" s="637"/>
      <c r="F14" s="637"/>
      <c r="G14" s="637"/>
      <c r="H14" s="637"/>
      <c r="I14" s="637"/>
      <c r="J14" s="637"/>
      <c r="K14" s="637"/>
      <c r="L14" s="637"/>
      <c r="M14" s="637"/>
      <c r="N14" s="637"/>
      <c r="O14" s="637"/>
      <c r="P14" s="637"/>
      <c r="Q14" s="637"/>
      <c r="R14" s="637"/>
      <c r="S14" s="637"/>
      <c r="T14" s="637"/>
      <c r="U14" s="637"/>
      <c r="V14" s="637"/>
      <c r="W14" s="637"/>
      <c r="X14" s="637"/>
      <c r="Y14" s="637"/>
      <c r="Z14" s="637"/>
      <c r="AA14" s="637"/>
      <c r="AB14" s="637"/>
      <c r="AC14" s="637"/>
      <c r="AD14" s="637"/>
      <c r="AE14" s="637"/>
      <c r="AF14" s="637"/>
      <c r="AG14" s="637"/>
      <c r="AH14" s="637"/>
      <c r="AI14" s="637"/>
      <c r="AJ14" s="637"/>
      <c r="AK14" s="637"/>
      <c r="AL14" s="637"/>
      <c r="AM14" s="637"/>
      <c r="AN14" s="637"/>
      <c r="AO14" s="637"/>
      <c r="AP14" s="637"/>
      <c r="AQ14" s="637"/>
      <c r="AR14" s="637"/>
      <c r="AS14" s="637"/>
      <c r="AT14" s="637"/>
      <c r="AU14" s="637"/>
      <c r="AV14" s="637"/>
      <c r="AW14" s="43"/>
      <c r="AX14" s="43"/>
      <c r="AY14" s="43"/>
    </row>
    <row r="15" spans="1:51" s="52" customFormat="1" ht="26.25" customHeight="1" x14ac:dyDescent="0.35">
      <c r="A15" s="638" t="s">
        <v>31</v>
      </c>
      <c r="B15" s="638"/>
      <c r="C15" s="638"/>
      <c r="D15" s="638"/>
      <c r="E15" s="638"/>
      <c r="F15" s="638"/>
      <c r="G15" s="638"/>
      <c r="H15" s="638"/>
      <c r="I15" s="638"/>
      <c r="J15" s="638"/>
      <c r="K15" s="638"/>
      <c r="L15" s="638"/>
      <c r="M15" s="638"/>
      <c r="N15" s="638"/>
      <c r="O15" s="638"/>
      <c r="P15" s="638"/>
      <c r="Q15" s="638"/>
      <c r="R15" s="638"/>
      <c r="S15" s="638"/>
      <c r="T15" s="638"/>
      <c r="U15" s="638"/>
      <c r="V15" s="638"/>
      <c r="W15" s="638"/>
      <c r="X15" s="638"/>
      <c r="Y15" s="638"/>
      <c r="Z15" s="638"/>
      <c r="AA15" s="638"/>
      <c r="AB15" s="638"/>
      <c r="AC15" s="638"/>
      <c r="AD15" s="638"/>
      <c r="AE15" s="638"/>
      <c r="AF15" s="638"/>
      <c r="AG15" s="638"/>
      <c r="AH15" s="638"/>
      <c r="AI15" s="638"/>
      <c r="AJ15" s="638"/>
      <c r="AK15" s="638"/>
      <c r="AL15" s="638"/>
      <c r="AM15" s="638"/>
      <c r="AN15" s="638"/>
      <c r="AO15" s="638"/>
      <c r="AP15" s="638"/>
      <c r="AQ15" s="638"/>
      <c r="AR15" s="638"/>
      <c r="AS15" s="638"/>
      <c r="AT15" s="638"/>
      <c r="AU15" s="638"/>
      <c r="AV15" s="638"/>
      <c r="AW15" s="43"/>
      <c r="AX15" s="43"/>
      <c r="AY15" s="43"/>
    </row>
    <row r="16" spans="1:51" s="52" customFormat="1" ht="17.25" customHeight="1" x14ac:dyDescent="0.35">
      <c r="A16" s="639" t="s">
        <v>232</v>
      </c>
      <c r="B16" s="639"/>
      <c r="C16" s="639"/>
      <c r="D16" s="639"/>
      <c r="E16" s="639"/>
      <c r="F16" s="54"/>
      <c r="G16" s="135" t="s">
        <v>233</v>
      </c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43"/>
      <c r="AX16" s="43"/>
      <c r="AY16" s="43"/>
    </row>
    <row r="17" spans="1:62" ht="19.5" customHeight="1" x14ac:dyDescent="0.35">
      <c r="A17" s="635"/>
      <c r="B17" s="635"/>
      <c r="C17" s="635"/>
      <c r="D17" s="635"/>
      <c r="E17" s="635"/>
      <c r="F17" s="635"/>
      <c r="G17" s="635"/>
      <c r="H17" s="635"/>
      <c r="I17" s="635"/>
      <c r="J17" s="635"/>
      <c r="K17" s="635"/>
      <c r="L17" s="635"/>
      <c r="M17" s="635"/>
      <c r="N17" s="635"/>
      <c r="O17" s="635"/>
      <c r="P17" s="635"/>
      <c r="Q17" s="635"/>
      <c r="R17" s="635"/>
      <c r="S17" s="635"/>
      <c r="T17" s="635"/>
      <c r="U17" s="635"/>
      <c r="V17" s="635"/>
      <c r="W17" s="635"/>
      <c r="X17" s="635"/>
      <c r="Y17" s="635"/>
      <c r="Z17" s="635"/>
      <c r="AA17" s="635"/>
      <c r="AB17" s="635"/>
      <c r="AC17" s="635"/>
      <c r="AD17" s="635"/>
      <c r="AE17" s="635"/>
      <c r="AF17" s="635"/>
      <c r="AG17" s="635"/>
      <c r="AH17" s="635"/>
      <c r="AI17" s="635"/>
      <c r="AJ17" s="635"/>
      <c r="AK17" s="635"/>
      <c r="AL17" s="635"/>
      <c r="AM17" s="635"/>
      <c r="AN17" s="635"/>
      <c r="AO17" s="635"/>
      <c r="AP17" s="635"/>
      <c r="AQ17" s="635"/>
      <c r="AR17" s="635"/>
      <c r="AS17" s="635"/>
      <c r="AT17" s="635"/>
      <c r="AU17" s="635"/>
      <c r="AV17" s="55"/>
      <c r="AW17" s="42"/>
      <c r="AX17" s="42"/>
      <c r="AY17" s="42"/>
    </row>
    <row r="18" spans="1:62" s="56" customFormat="1" ht="19.5" customHeight="1" x14ac:dyDescent="0.35">
      <c r="O18" s="642" t="s">
        <v>200</v>
      </c>
      <c r="P18" s="642"/>
      <c r="Q18" s="642"/>
      <c r="R18" s="642"/>
      <c r="S18" s="642"/>
      <c r="T18" s="642"/>
      <c r="U18" s="642"/>
      <c r="V18" s="642"/>
      <c r="W18" s="642"/>
      <c r="X18" s="642"/>
      <c r="Y18" s="642"/>
      <c r="Z18" s="642"/>
      <c r="AA18" s="642"/>
      <c r="AB18" s="642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8"/>
      <c r="AW18" s="57"/>
      <c r="AX18" s="57"/>
      <c r="AY18" s="57"/>
    </row>
    <row r="19" spans="1:62" ht="13.5" customHeight="1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</row>
    <row r="20" spans="1:62" s="52" customFormat="1" ht="13.5" customHeight="1" x14ac:dyDescent="0.3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 t="s">
        <v>201</v>
      </c>
      <c r="P20" s="59"/>
      <c r="Q20" s="59"/>
      <c r="R20" s="59"/>
      <c r="S20" s="59"/>
      <c r="T20" s="59"/>
      <c r="U20" s="59"/>
      <c r="V20" s="59"/>
      <c r="W20" s="59" t="s">
        <v>211</v>
      </c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</row>
    <row r="21" spans="1:62" s="52" customFormat="1" ht="13.5" customHeight="1" x14ac:dyDescent="0.3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</row>
    <row r="22" spans="1:62" s="52" customFormat="1" ht="13.5" customHeight="1" x14ac:dyDescent="0.3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 t="s">
        <v>202</v>
      </c>
      <c r="P22" s="59"/>
      <c r="Q22" s="59"/>
      <c r="R22" s="59"/>
      <c r="S22" s="59"/>
      <c r="T22" s="59"/>
      <c r="U22" s="59"/>
      <c r="V22" s="59"/>
      <c r="W22" s="59" t="s">
        <v>203</v>
      </c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</row>
    <row r="23" spans="1:62" ht="13.5" customHeight="1" x14ac:dyDescent="0.3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</row>
    <row r="24" spans="1:62" s="52" customFormat="1" ht="13.5" customHeight="1" x14ac:dyDescent="0.3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 t="s">
        <v>204</v>
      </c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643" t="s">
        <v>289</v>
      </c>
      <c r="AB24" s="643"/>
      <c r="AC24" s="643"/>
      <c r="AD24" s="643"/>
      <c r="AE24" s="643"/>
      <c r="AF24" s="43" t="s">
        <v>205</v>
      </c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</row>
    <row r="25" spans="1:62" ht="13.5" customHeight="1" x14ac:dyDescent="0.3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</row>
    <row r="26" spans="1:62" ht="13.5" customHeight="1" x14ac:dyDescent="0.3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644" t="s">
        <v>206</v>
      </c>
      <c r="P26" s="644"/>
      <c r="Q26" s="644"/>
      <c r="R26" s="644"/>
      <c r="S26" s="644"/>
      <c r="T26" s="644"/>
      <c r="U26" s="644"/>
      <c r="V26" s="644"/>
      <c r="W26" s="644"/>
      <c r="X26" s="644"/>
      <c r="Y26" s="644"/>
      <c r="Z26" s="644"/>
      <c r="AA26" s="644"/>
      <c r="AB26" s="644"/>
      <c r="AC26" s="644"/>
      <c r="AD26" s="644"/>
      <c r="AE26" s="644"/>
      <c r="AF26" s="644"/>
      <c r="AG26" s="644"/>
      <c r="AH26" s="644"/>
      <c r="AI26" s="645" t="s">
        <v>207</v>
      </c>
      <c r="AJ26" s="645"/>
      <c r="AK26" s="645"/>
      <c r="AL26" s="645"/>
      <c r="AM26" s="645"/>
      <c r="AN26" s="645"/>
      <c r="AO26" s="645"/>
      <c r="AP26" s="645"/>
      <c r="AQ26" s="645"/>
      <c r="AR26" s="645"/>
      <c r="AS26" s="645"/>
      <c r="AT26" s="645"/>
      <c r="AU26" s="645"/>
      <c r="AV26" s="645"/>
      <c r="AW26" s="645"/>
      <c r="AX26" s="645"/>
      <c r="AY26" s="645"/>
      <c r="AZ26" s="645"/>
      <c r="BA26" s="645"/>
      <c r="BB26" s="645"/>
      <c r="BC26" s="645"/>
      <c r="BD26" s="645"/>
      <c r="BE26" s="645"/>
      <c r="BF26" s="645"/>
      <c r="BG26" s="645"/>
      <c r="BH26" s="645"/>
      <c r="BI26" s="645"/>
      <c r="BJ26" s="645"/>
    </row>
    <row r="27" spans="1:62" ht="13.5" customHeight="1" x14ac:dyDescent="0.3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46" t="s">
        <v>32</v>
      </c>
      <c r="AJ27" s="646"/>
      <c r="AK27" s="646"/>
      <c r="AL27" s="646"/>
      <c r="AM27" s="646"/>
      <c r="AN27" s="646"/>
      <c r="AO27" s="646"/>
      <c r="AP27" s="646"/>
      <c r="AQ27" s="646"/>
      <c r="AR27" s="646"/>
      <c r="AS27" s="646"/>
      <c r="AT27" s="646"/>
      <c r="AU27" s="646"/>
      <c r="AV27" s="646"/>
      <c r="AW27" s="646"/>
      <c r="AX27" s="646"/>
      <c r="AY27" s="646"/>
      <c r="AZ27" s="646"/>
      <c r="BA27" s="646"/>
      <c r="BB27" s="646"/>
      <c r="BC27" s="646"/>
      <c r="BD27" s="646"/>
      <c r="BE27" s="646"/>
      <c r="BF27" s="646"/>
      <c r="BG27" s="646"/>
      <c r="BH27" s="646"/>
      <c r="BI27" s="646"/>
      <c r="BJ27" s="646"/>
    </row>
    <row r="28" spans="1:62" ht="13.5" customHeight="1" x14ac:dyDescent="0.3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</row>
    <row r="29" spans="1:62" s="52" customFormat="1" ht="13.5" customHeight="1" x14ac:dyDescent="0.3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 t="s">
        <v>208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647">
        <v>45330</v>
      </c>
      <c r="AD29" s="648"/>
      <c r="AE29" s="648"/>
      <c r="AF29" s="648"/>
      <c r="AG29" s="648"/>
      <c r="AH29" s="59"/>
      <c r="AI29" s="649" t="s">
        <v>33</v>
      </c>
      <c r="AJ29" s="649"/>
      <c r="AK29" s="648">
        <v>81</v>
      </c>
      <c r="AL29" s="648"/>
      <c r="AM29" s="648"/>
      <c r="AN29" s="648"/>
      <c r="AO29" s="648"/>
      <c r="AP29" s="648"/>
      <c r="AQ29" s="59"/>
      <c r="AR29" s="59"/>
      <c r="AS29" s="59"/>
      <c r="AT29" s="59"/>
      <c r="AU29" s="59"/>
      <c r="AV29" s="59"/>
      <c r="AW29" s="59"/>
      <c r="AX29" s="59"/>
      <c r="AY29" s="59"/>
    </row>
    <row r="30" spans="1:62" ht="13.5" customHeight="1" x14ac:dyDescent="0.3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</row>
    <row r="31" spans="1:62" s="52" customFormat="1" ht="13.5" customHeight="1" x14ac:dyDescent="0.3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 t="s">
        <v>209</v>
      </c>
      <c r="P31" s="59"/>
      <c r="Q31" s="59"/>
      <c r="R31" s="59"/>
      <c r="S31" s="640" t="s">
        <v>290</v>
      </c>
      <c r="T31" s="640"/>
      <c r="U31" s="640"/>
      <c r="V31" s="640"/>
      <c r="W31" s="640"/>
      <c r="X31" s="59"/>
      <c r="Y31" s="59"/>
      <c r="Z31" s="59"/>
      <c r="AA31" s="59" t="s">
        <v>210</v>
      </c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641" t="s">
        <v>255</v>
      </c>
      <c r="AO31" s="641"/>
      <c r="AP31" s="641"/>
      <c r="AQ31" s="641"/>
      <c r="AR31" s="641"/>
      <c r="AS31" s="59"/>
      <c r="AT31" s="59"/>
      <c r="AU31" s="59"/>
      <c r="AV31" s="59"/>
      <c r="AW31" s="59"/>
      <c r="AX31" s="59"/>
      <c r="AY31" s="59"/>
    </row>
    <row r="32" spans="1:62" ht="13.5" customHeight="1" x14ac:dyDescent="0.3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</row>
    <row r="33" spans="1:51" ht="13.5" customHeight="1" x14ac:dyDescent="0.3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</row>
    <row r="34" spans="1:51" ht="13.5" customHeight="1" x14ac:dyDescent="0.3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</row>
    <row r="35" spans="1:51" ht="13.5" customHeight="1" x14ac:dyDescent="0.3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</row>
    <row r="36" spans="1:51" ht="13.5" customHeight="1" x14ac:dyDescent="0.3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</row>
    <row r="37" spans="1:51" ht="13.5" customHeight="1" x14ac:dyDescent="0.3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</row>
    <row r="38" spans="1:51" ht="13.5" customHeight="1" x14ac:dyDescent="0.3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</row>
    <row r="39" spans="1:51" ht="13.5" customHeight="1" x14ac:dyDescent="0.3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</row>
    <row r="40" spans="1:51" ht="13.5" customHeight="1" x14ac:dyDescent="0.3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</row>
    <row r="41" spans="1:51" ht="13.5" customHeight="1" x14ac:dyDescent="0.3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</row>
    <row r="42" spans="1:51" ht="13.5" customHeight="1" x14ac:dyDescent="0.3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</row>
    <row r="43" spans="1:51" ht="13.5" customHeight="1" x14ac:dyDescent="0.3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</row>
    <row r="44" spans="1:51" ht="13.5" customHeight="1" x14ac:dyDescent="0.3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</row>
    <row r="45" spans="1:51" ht="13.5" customHeight="1" x14ac:dyDescent="0.3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</row>
    <row r="46" spans="1:51" ht="13.5" customHeight="1" x14ac:dyDescent="0.3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</row>
    <row r="47" spans="1:51" ht="13.5" customHeight="1" x14ac:dyDescent="0.3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</row>
    <row r="48" spans="1:51" ht="13.5" customHeight="1" x14ac:dyDescent="0.3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</row>
    <row r="49" spans="1:51" ht="13.5" customHeight="1" x14ac:dyDescent="0.3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</row>
    <row r="50" spans="1:51" ht="13.5" customHeight="1" x14ac:dyDescent="0.3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</row>
    <row r="51" spans="1:51" ht="13.5" customHeight="1" x14ac:dyDescent="0.3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</row>
    <row r="52" spans="1:51" ht="13.5" customHeight="1" x14ac:dyDescent="0.3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</row>
    <row r="53" spans="1:51" ht="13.5" customHeight="1" x14ac:dyDescent="0.3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</row>
    <row r="54" spans="1:51" ht="13.5" customHeight="1" x14ac:dyDescent="0.3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</row>
    <row r="55" spans="1:51" ht="13.5" customHeight="1" x14ac:dyDescent="0.3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</row>
    <row r="56" spans="1:51" ht="13.5" customHeight="1" x14ac:dyDescent="0.3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</row>
    <row r="57" spans="1:51" ht="13.5" customHeight="1" x14ac:dyDescent="0.3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</row>
    <row r="58" spans="1:51" ht="13.5" customHeight="1" x14ac:dyDescent="0.3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</row>
  </sheetData>
  <mergeCells count="16"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  <mergeCell ref="A17:F17"/>
    <mergeCell ref="G17:AU17"/>
    <mergeCell ref="A13:AV13"/>
    <mergeCell ref="A14:AV14"/>
    <mergeCell ref="A15:AV15"/>
    <mergeCell ref="A16:E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K37"/>
  <sheetViews>
    <sheetView showGridLines="0" topLeftCell="A7" zoomScale="110" zoomScaleNormal="110" workbookViewId="0">
      <selection activeCell="J34" sqref="J34:L34"/>
    </sheetView>
  </sheetViews>
  <sheetFormatPr defaultColWidth="14.6640625" defaultRowHeight="13.5" customHeight="1" x14ac:dyDescent="0.2"/>
  <cols>
    <col min="1" max="1" width="6.44140625" style="1" customWidth="1"/>
    <col min="2" max="52" width="3.33203125" style="1" customWidth="1"/>
    <col min="53" max="53" width="3.109375" style="1" customWidth="1"/>
    <col min="54" max="54" width="3.33203125" style="1" hidden="1" customWidth="1"/>
    <col min="55" max="56" width="5" style="1" customWidth="1"/>
    <col min="57" max="57" width="3.33203125" style="1" hidden="1" customWidth="1"/>
    <col min="58" max="59" width="3.33203125" style="1" customWidth="1"/>
    <col min="60" max="60" width="1.109375" style="1" customWidth="1"/>
    <col min="61" max="63" width="5.6640625" style="1" customWidth="1"/>
    <col min="64" max="16384" width="14.6640625" style="1"/>
  </cols>
  <sheetData>
    <row r="1" spans="1:63" ht="13.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3" ht="13.5" customHeight="1" thickBot="1" x14ac:dyDescent="0.25">
      <c r="A2" s="693" t="s">
        <v>234</v>
      </c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  <c r="R2" s="693"/>
      <c r="S2" s="693"/>
      <c r="T2" s="693"/>
      <c r="U2" s="693"/>
      <c r="V2" s="693"/>
      <c r="W2" s="693"/>
      <c r="X2" s="693"/>
      <c r="Y2" s="693"/>
      <c r="Z2" s="693"/>
      <c r="AA2" s="693"/>
      <c r="AB2" s="693"/>
      <c r="AC2" s="693"/>
      <c r="AD2" s="693"/>
      <c r="AE2" s="693"/>
      <c r="AF2" s="693"/>
      <c r="AG2" s="693"/>
      <c r="AH2" s="693"/>
      <c r="AI2" s="693"/>
      <c r="AJ2" s="693"/>
      <c r="AK2" s="693"/>
      <c r="AL2" s="693"/>
      <c r="AM2" s="693"/>
      <c r="AN2" s="693"/>
      <c r="AO2" s="693"/>
      <c r="AP2" s="693"/>
      <c r="AQ2" s="693"/>
      <c r="AR2" s="693"/>
      <c r="AS2" s="693"/>
      <c r="AT2" s="693"/>
      <c r="AU2" s="693"/>
      <c r="AV2" s="693"/>
      <c r="AW2" s="693"/>
      <c r="AX2" s="693"/>
      <c r="AY2" s="693"/>
      <c r="AZ2" s="693"/>
      <c r="BA2" s="693"/>
      <c r="BB2" s="691"/>
      <c r="BC2" s="691"/>
      <c r="BD2" s="691"/>
      <c r="BE2" s="691"/>
      <c r="BF2" s="691"/>
      <c r="BG2" s="691"/>
      <c r="BH2" s="691"/>
      <c r="BI2" s="691"/>
      <c r="BJ2" s="691"/>
      <c r="BK2" s="692"/>
    </row>
    <row r="3" spans="1:63" ht="13.5" customHeight="1" x14ac:dyDescent="0.2">
      <c r="A3" s="694" t="s">
        <v>93</v>
      </c>
      <c r="B3" s="663" t="s">
        <v>11</v>
      </c>
      <c r="C3" s="664"/>
      <c r="D3" s="664"/>
      <c r="E3" s="665"/>
      <c r="F3" s="669" t="s">
        <v>94</v>
      </c>
      <c r="G3" s="663" t="s">
        <v>12</v>
      </c>
      <c r="H3" s="664"/>
      <c r="I3" s="665"/>
      <c r="J3" s="669" t="s">
        <v>95</v>
      </c>
      <c r="K3" s="663" t="s">
        <v>13</v>
      </c>
      <c r="L3" s="664"/>
      <c r="M3" s="664"/>
      <c r="N3" s="665"/>
      <c r="O3" s="663" t="s">
        <v>14</v>
      </c>
      <c r="P3" s="664"/>
      <c r="Q3" s="664"/>
      <c r="R3" s="665"/>
      <c r="S3" s="669" t="s">
        <v>96</v>
      </c>
      <c r="T3" s="663" t="s">
        <v>15</v>
      </c>
      <c r="U3" s="664"/>
      <c r="V3" s="665"/>
      <c r="W3" s="669" t="s">
        <v>97</v>
      </c>
      <c r="X3" s="663" t="s">
        <v>16</v>
      </c>
      <c r="Y3" s="664"/>
      <c r="Z3" s="665"/>
      <c r="AA3" s="669" t="s">
        <v>98</v>
      </c>
      <c r="AB3" s="663" t="s">
        <v>17</v>
      </c>
      <c r="AC3" s="664"/>
      <c r="AD3" s="664"/>
      <c r="AE3" s="665"/>
      <c r="AF3" s="669" t="s">
        <v>99</v>
      </c>
      <c r="AG3" s="663" t="s">
        <v>18</v>
      </c>
      <c r="AH3" s="664"/>
      <c r="AI3" s="665"/>
      <c r="AJ3" s="669" t="s">
        <v>100</v>
      </c>
      <c r="AK3" s="663" t="s">
        <v>19</v>
      </c>
      <c r="AL3" s="664"/>
      <c r="AM3" s="664"/>
      <c r="AN3" s="665"/>
      <c r="AO3" s="663" t="s">
        <v>20</v>
      </c>
      <c r="AP3" s="664"/>
      <c r="AQ3" s="664"/>
      <c r="AR3" s="665"/>
      <c r="AS3" s="669" t="s">
        <v>101</v>
      </c>
      <c r="AT3" s="663" t="s">
        <v>21</v>
      </c>
      <c r="AU3" s="664"/>
      <c r="AV3" s="665"/>
      <c r="AW3" s="669" t="s">
        <v>102</v>
      </c>
      <c r="AX3" s="663" t="s">
        <v>22</v>
      </c>
      <c r="AY3" s="664"/>
      <c r="AZ3" s="664"/>
      <c r="BA3" s="665"/>
      <c r="BB3" s="678"/>
      <c r="BC3" s="685"/>
      <c r="BD3" s="678"/>
      <c r="BE3" s="687"/>
      <c r="BF3" s="687"/>
      <c r="BG3" s="687"/>
      <c r="BH3" s="678"/>
      <c r="BI3" s="678"/>
      <c r="BJ3" s="678"/>
      <c r="BK3" s="678"/>
    </row>
    <row r="4" spans="1:63" ht="13.5" customHeight="1" x14ac:dyDescent="0.2">
      <c r="A4" s="695"/>
      <c r="B4" s="666"/>
      <c r="C4" s="667"/>
      <c r="D4" s="667"/>
      <c r="E4" s="668"/>
      <c r="F4" s="670"/>
      <c r="G4" s="666"/>
      <c r="H4" s="667"/>
      <c r="I4" s="668"/>
      <c r="J4" s="670"/>
      <c r="K4" s="666"/>
      <c r="L4" s="667"/>
      <c r="M4" s="667"/>
      <c r="N4" s="668"/>
      <c r="O4" s="666"/>
      <c r="P4" s="667"/>
      <c r="Q4" s="667"/>
      <c r="R4" s="668"/>
      <c r="S4" s="670"/>
      <c r="T4" s="666"/>
      <c r="U4" s="667"/>
      <c r="V4" s="668"/>
      <c r="W4" s="670"/>
      <c r="X4" s="666"/>
      <c r="Y4" s="667"/>
      <c r="Z4" s="668"/>
      <c r="AA4" s="670"/>
      <c r="AB4" s="666"/>
      <c r="AC4" s="667"/>
      <c r="AD4" s="667"/>
      <c r="AE4" s="668"/>
      <c r="AF4" s="670"/>
      <c r="AG4" s="666"/>
      <c r="AH4" s="667"/>
      <c r="AI4" s="668"/>
      <c r="AJ4" s="670"/>
      <c r="AK4" s="666"/>
      <c r="AL4" s="667"/>
      <c r="AM4" s="667"/>
      <c r="AN4" s="668"/>
      <c r="AO4" s="666"/>
      <c r="AP4" s="667"/>
      <c r="AQ4" s="667"/>
      <c r="AR4" s="668"/>
      <c r="AS4" s="670"/>
      <c r="AT4" s="666"/>
      <c r="AU4" s="667"/>
      <c r="AV4" s="668"/>
      <c r="AW4" s="670"/>
      <c r="AX4" s="666"/>
      <c r="AY4" s="667"/>
      <c r="AZ4" s="667"/>
      <c r="BA4" s="668"/>
      <c r="BB4" s="678"/>
      <c r="BC4" s="685"/>
      <c r="BD4" s="678"/>
      <c r="BE4" s="687"/>
      <c r="BF4" s="687"/>
      <c r="BG4" s="687"/>
      <c r="BH4" s="678"/>
      <c r="BI4" s="678"/>
      <c r="BJ4" s="678"/>
      <c r="BK4" s="678"/>
    </row>
    <row r="5" spans="1:63" ht="13.5" customHeight="1" x14ac:dyDescent="0.2">
      <c r="A5" s="695"/>
      <c r="B5" s="3"/>
      <c r="C5" s="3"/>
      <c r="D5" s="3"/>
      <c r="E5" s="4"/>
      <c r="F5" s="670"/>
      <c r="G5" s="3"/>
      <c r="H5" s="3"/>
      <c r="I5" s="4"/>
      <c r="J5" s="670"/>
      <c r="K5" s="3"/>
      <c r="L5" s="3"/>
      <c r="M5" s="3"/>
      <c r="N5" s="3"/>
      <c r="O5" s="3"/>
      <c r="P5" s="3"/>
      <c r="Q5" s="3"/>
      <c r="R5" s="4"/>
      <c r="S5" s="670"/>
      <c r="T5" s="3"/>
      <c r="U5" s="3"/>
      <c r="V5" s="4"/>
      <c r="W5" s="670"/>
      <c r="X5" s="3"/>
      <c r="Y5" s="3"/>
      <c r="Z5" s="4"/>
      <c r="AA5" s="670"/>
      <c r="AB5" s="3"/>
      <c r="AC5" s="3"/>
      <c r="AD5" s="3"/>
      <c r="AE5" s="4"/>
      <c r="AF5" s="670"/>
      <c r="AG5" s="3"/>
      <c r="AH5" s="3"/>
      <c r="AI5" s="4"/>
      <c r="AJ5" s="670"/>
      <c r="AK5" s="3"/>
      <c r="AL5" s="3"/>
      <c r="AM5" s="3"/>
      <c r="AN5" s="3"/>
      <c r="AO5" s="3"/>
      <c r="AP5" s="3"/>
      <c r="AQ5" s="3"/>
      <c r="AR5" s="4"/>
      <c r="AS5" s="670"/>
      <c r="AT5" s="3"/>
      <c r="AU5" s="3"/>
      <c r="AV5" s="4"/>
      <c r="AW5" s="670"/>
      <c r="AX5" s="3"/>
      <c r="AY5" s="3"/>
      <c r="AZ5" s="3"/>
      <c r="BA5" s="6"/>
      <c r="BB5" s="678"/>
      <c r="BC5" s="686"/>
      <c r="BD5" s="678"/>
      <c r="BE5" s="687"/>
      <c r="BF5" s="687"/>
      <c r="BG5" s="687"/>
      <c r="BH5" s="678"/>
      <c r="BI5" s="678"/>
      <c r="BJ5" s="678"/>
      <c r="BK5" s="678"/>
    </row>
    <row r="6" spans="1:63" ht="13.5" customHeight="1" x14ac:dyDescent="0.2">
      <c r="A6" s="695"/>
      <c r="B6" s="5"/>
      <c r="C6" s="5"/>
      <c r="D6" s="5"/>
      <c r="E6" s="6"/>
      <c r="F6" s="670"/>
      <c r="G6" s="5"/>
      <c r="H6" s="5"/>
      <c r="I6" s="6"/>
      <c r="J6" s="670"/>
      <c r="K6" s="5"/>
      <c r="L6" s="5"/>
      <c r="M6" s="5"/>
      <c r="N6" s="5"/>
      <c r="O6" s="5"/>
      <c r="P6" s="5"/>
      <c r="Q6" s="5"/>
      <c r="R6" s="6"/>
      <c r="S6" s="670"/>
      <c r="T6" s="5"/>
      <c r="U6" s="5"/>
      <c r="V6" s="6"/>
      <c r="W6" s="670"/>
      <c r="X6" s="5"/>
      <c r="Y6" s="5"/>
      <c r="Z6" s="6"/>
      <c r="AA6" s="670"/>
      <c r="AB6" s="5"/>
      <c r="AC6" s="5"/>
      <c r="AD6" s="5"/>
      <c r="AE6" s="6"/>
      <c r="AF6" s="670"/>
      <c r="AG6" s="5"/>
      <c r="AH6" s="5"/>
      <c r="AI6" s="6"/>
      <c r="AJ6" s="670"/>
      <c r="AK6" s="5"/>
      <c r="AL6" s="5"/>
      <c r="AM6" s="5"/>
      <c r="AN6" s="5"/>
      <c r="AO6" s="5"/>
      <c r="AP6" s="5"/>
      <c r="AQ6" s="5"/>
      <c r="AR6" s="6"/>
      <c r="AS6" s="670"/>
      <c r="AT6" s="5"/>
      <c r="AU6" s="5"/>
      <c r="AV6" s="6"/>
      <c r="AW6" s="670"/>
      <c r="AX6" s="5"/>
      <c r="AY6" s="5"/>
      <c r="AZ6" s="5"/>
      <c r="BA6" s="6"/>
      <c r="BB6" s="678"/>
      <c r="BC6" s="686"/>
      <c r="BD6" s="678"/>
      <c r="BE6" s="687"/>
      <c r="BF6" s="687"/>
      <c r="BG6" s="687"/>
      <c r="BH6" s="678"/>
      <c r="BI6" s="678"/>
      <c r="BJ6" s="678"/>
      <c r="BK6" s="678"/>
    </row>
    <row r="7" spans="1:63" ht="13.5" customHeight="1" x14ac:dyDescent="0.2">
      <c r="A7" s="695"/>
      <c r="B7" s="5">
        <v>1</v>
      </c>
      <c r="C7" s="5">
        <v>8</v>
      </c>
      <c r="D7" s="5">
        <v>15</v>
      </c>
      <c r="E7" s="5">
        <v>22</v>
      </c>
      <c r="F7" s="670"/>
      <c r="G7" s="5">
        <v>6</v>
      </c>
      <c r="H7" s="5">
        <v>13</v>
      </c>
      <c r="I7" s="5">
        <v>20</v>
      </c>
      <c r="J7" s="670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670"/>
      <c r="T7" s="5">
        <v>5</v>
      </c>
      <c r="U7" s="5">
        <v>12</v>
      </c>
      <c r="V7" s="5">
        <v>19</v>
      </c>
      <c r="W7" s="670"/>
      <c r="X7" s="5">
        <v>2</v>
      </c>
      <c r="Y7" s="5">
        <v>9</v>
      </c>
      <c r="Z7" s="5">
        <v>16</v>
      </c>
      <c r="AA7" s="670"/>
      <c r="AB7" s="5">
        <v>2</v>
      </c>
      <c r="AC7" s="5">
        <v>9</v>
      </c>
      <c r="AD7" s="5">
        <v>16</v>
      </c>
      <c r="AE7" s="5">
        <v>23</v>
      </c>
      <c r="AF7" s="670"/>
      <c r="AG7" s="5">
        <v>6</v>
      </c>
      <c r="AH7" s="5">
        <v>13</v>
      </c>
      <c r="AI7" s="5">
        <v>20</v>
      </c>
      <c r="AJ7" s="670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670"/>
      <c r="AT7" s="5">
        <v>6</v>
      </c>
      <c r="AU7" s="5">
        <v>13</v>
      </c>
      <c r="AV7" s="5">
        <v>20</v>
      </c>
      <c r="AW7" s="670"/>
      <c r="AX7" s="5">
        <v>3</v>
      </c>
      <c r="AY7" s="5">
        <v>10</v>
      </c>
      <c r="AZ7" s="5">
        <v>17</v>
      </c>
      <c r="BA7" s="5">
        <v>24</v>
      </c>
      <c r="BB7" s="678"/>
      <c r="BC7" s="686"/>
      <c r="BD7" s="678"/>
      <c r="BE7" s="687"/>
      <c r="BF7" s="687"/>
      <c r="BG7" s="687"/>
      <c r="BH7" s="678"/>
      <c r="BI7" s="678"/>
      <c r="BJ7" s="678"/>
      <c r="BK7" s="678"/>
    </row>
    <row r="8" spans="1:63" ht="13.5" customHeight="1" x14ac:dyDescent="0.2">
      <c r="A8" s="695"/>
      <c r="B8" s="5">
        <v>7</v>
      </c>
      <c r="C8" s="5">
        <v>14</v>
      </c>
      <c r="D8" s="5">
        <v>21</v>
      </c>
      <c r="E8" s="5">
        <v>28</v>
      </c>
      <c r="F8" s="670"/>
      <c r="G8" s="5">
        <v>12</v>
      </c>
      <c r="H8" s="5">
        <v>19</v>
      </c>
      <c r="I8" s="5">
        <v>26</v>
      </c>
      <c r="J8" s="670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670"/>
      <c r="T8" s="5">
        <v>11</v>
      </c>
      <c r="U8" s="5">
        <v>18</v>
      </c>
      <c r="V8" s="5">
        <v>25</v>
      </c>
      <c r="W8" s="670"/>
      <c r="X8" s="5">
        <v>8</v>
      </c>
      <c r="Y8" s="5">
        <v>15</v>
      </c>
      <c r="Z8" s="5">
        <v>22</v>
      </c>
      <c r="AA8" s="670"/>
      <c r="AB8" s="5">
        <v>8</v>
      </c>
      <c r="AC8" s="5">
        <v>15</v>
      </c>
      <c r="AD8" s="5">
        <v>22</v>
      </c>
      <c r="AE8" s="5">
        <v>29</v>
      </c>
      <c r="AF8" s="670"/>
      <c r="AG8" s="5">
        <v>12</v>
      </c>
      <c r="AH8" s="5">
        <v>19</v>
      </c>
      <c r="AI8" s="5">
        <v>26</v>
      </c>
      <c r="AJ8" s="670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670"/>
      <c r="AT8" s="5">
        <v>12</v>
      </c>
      <c r="AU8" s="5">
        <v>19</v>
      </c>
      <c r="AV8" s="5">
        <v>26</v>
      </c>
      <c r="AW8" s="670"/>
      <c r="AX8" s="5">
        <v>9</v>
      </c>
      <c r="AY8" s="5">
        <v>16</v>
      </c>
      <c r="AZ8" s="5">
        <v>23</v>
      </c>
      <c r="BA8" s="5">
        <v>31</v>
      </c>
      <c r="BB8" s="678"/>
      <c r="BC8" s="686"/>
      <c r="BD8" s="678"/>
      <c r="BE8" s="687"/>
      <c r="BF8" s="687"/>
      <c r="BG8" s="687"/>
      <c r="BH8" s="678"/>
      <c r="BI8" s="678"/>
      <c r="BJ8" s="678"/>
      <c r="BK8" s="678"/>
    </row>
    <row r="9" spans="1:63" ht="13.5" customHeight="1" x14ac:dyDescent="0.2">
      <c r="A9" s="695"/>
      <c r="B9" s="5"/>
      <c r="C9" s="5"/>
      <c r="D9" s="5"/>
      <c r="E9" s="5"/>
      <c r="F9" s="670"/>
      <c r="G9" s="5"/>
      <c r="H9" s="5"/>
      <c r="I9" s="5"/>
      <c r="J9" s="670"/>
      <c r="K9" s="5"/>
      <c r="L9" s="5"/>
      <c r="M9" s="5"/>
      <c r="N9" s="5"/>
      <c r="O9" s="5"/>
      <c r="P9" s="5"/>
      <c r="Q9" s="5"/>
      <c r="R9" s="5"/>
      <c r="S9" s="670"/>
      <c r="T9" s="5"/>
      <c r="U9" s="5"/>
      <c r="V9" s="5"/>
      <c r="W9" s="670"/>
      <c r="X9" s="5"/>
      <c r="Y9" s="5"/>
      <c r="Z9" s="5"/>
      <c r="AA9" s="670"/>
      <c r="AB9" s="5"/>
      <c r="AC9" s="5"/>
      <c r="AD9" s="5"/>
      <c r="AE9" s="5"/>
      <c r="AF9" s="670"/>
      <c r="AG9" s="5"/>
      <c r="AH9" s="5"/>
      <c r="AI9" s="5"/>
      <c r="AJ9" s="670"/>
      <c r="AK9" s="5"/>
      <c r="AL9" s="5"/>
      <c r="AM9" s="5"/>
      <c r="AN9" s="5"/>
      <c r="AO9" s="5"/>
      <c r="AP9" s="5"/>
      <c r="AQ9" s="5"/>
      <c r="AR9" s="5"/>
      <c r="AS9" s="670"/>
      <c r="AT9" s="5"/>
      <c r="AU9" s="5"/>
      <c r="AV9" s="5"/>
      <c r="AW9" s="670"/>
      <c r="AX9" s="5"/>
      <c r="AY9" s="5"/>
      <c r="AZ9" s="5"/>
      <c r="BA9" s="5"/>
      <c r="BB9" s="678"/>
      <c r="BC9" s="686"/>
      <c r="BD9" s="678"/>
      <c r="BE9" s="687"/>
      <c r="BF9" s="687"/>
      <c r="BG9" s="687"/>
      <c r="BH9" s="678"/>
      <c r="BI9" s="678"/>
      <c r="BJ9" s="678"/>
      <c r="BK9" s="678"/>
    </row>
    <row r="10" spans="1:63" ht="1.5" customHeight="1" thickBot="1" x14ac:dyDescent="0.25">
      <c r="A10" s="695"/>
      <c r="B10" s="5"/>
      <c r="C10" s="5"/>
      <c r="D10" s="5"/>
      <c r="E10" s="5"/>
      <c r="F10" s="670"/>
      <c r="G10" s="5"/>
      <c r="H10" s="5"/>
      <c r="I10" s="5"/>
      <c r="J10" s="670"/>
      <c r="K10" s="5"/>
      <c r="L10" s="5"/>
      <c r="M10" s="5"/>
      <c r="N10" s="5"/>
      <c r="O10" s="5"/>
      <c r="P10" s="5"/>
      <c r="Q10" s="5"/>
      <c r="R10" s="5"/>
      <c r="S10" s="670"/>
      <c r="T10" s="5"/>
      <c r="U10" s="5"/>
      <c r="V10" s="5"/>
      <c r="W10" s="670"/>
      <c r="X10" s="5"/>
      <c r="Y10" s="5"/>
      <c r="Z10" s="5"/>
      <c r="AA10" s="670"/>
      <c r="AB10" s="5"/>
      <c r="AC10" s="5"/>
      <c r="AD10" s="5"/>
      <c r="AE10" s="5"/>
      <c r="AF10" s="670"/>
      <c r="AG10" s="5"/>
      <c r="AH10" s="5"/>
      <c r="AI10" s="5"/>
      <c r="AJ10" s="670"/>
      <c r="AK10" s="5"/>
      <c r="AL10" s="5"/>
      <c r="AM10" s="5"/>
      <c r="AN10" s="5"/>
      <c r="AO10" s="5"/>
      <c r="AP10" s="5"/>
      <c r="AQ10" s="5"/>
      <c r="AR10" s="5"/>
      <c r="AS10" s="670"/>
      <c r="AT10" s="5"/>
      <c r="AU10" s="5"/>
      <c r="AV10" s="5"/>
      <c r="AW10" s="670"/>
      <c r="AX10" s="5"/>
      <c r="AY10" s="5"/>
      <c r="AZ10" s="5"/>
      <c r="BA10" s="5"/>
      <c r="BB10" s="678"/>
      <c r="BC10" s="686"/>
      <c r="BD10" s="678"/>
      <c r="BE10" s="687"/>
      <c r="BF10" s="687"/>
      <c r="BG10" s="687"/>
      <c r="BH10" s="678"/>
      <c r="BI10" s="678"/>
      <c r="BJ10" s="678"/>
      <c r="BK10" s="678"/>
    </row>
    <row r="11" spans="1:63" ht="13.5" hidden="1" customHeight="1" thickBot="1" x14ac:dyDescent="0.25">
      <c r="A11" s="695"/>
      <c r="B11" s="5"/>
      <c r="C11" s="5"/>
      <c r="D11" s="5"/>
      <c r="E11" s="5"/>
      <c r="F11" s="670"/>
      <c r="G11" s="5"/>
      <c r="H11" s="5"/>
      <c r="I11" s="5"/>
      <c r="J11" s="670"/>
      <c r="K11" s="5"/>
      <c r="L11" s="5"/>
      <c r="M11" s="5"/>
      <c r="N11" s="5"/>
      <c r="O11" s="5"/>
      <c r="P11" s="5"/>
      <c r="Q11" s="7"/>
      <c r="R11" s="5"/>
      <c r="S11" s="671"/>
      <c r="T11" s="5"/>
      <c r="U11" s="5"/>
      <c r="V11" s="5"/>
      <c r="W11" s="670"/>
      <c r="X11" s="5"/>
      <c r="Y11" s="5"/>
      <c r="Z11" s="5"/>
      <c r="AA11" s="670"/>
      <c r="AB11" s="5"/>
      <c r="AC11" s="5"/>
      <c r="AD11" s="5"/>
      <c r="AE11" s="5"/>
      <c r="AF11" s="670"/>
      <c r="AG11" s="5"/>
      <c r="AH11" s="5"/>
      <c r="AI11" s="5"/>
      <c r="AJ11" s="670"/>
      <c r="AK11" s="5"/>
      <c r="AL11" s="5"/>
      <c r="AM11" s="5"/>
      <c r="AN11" s="5"/>
      <c r="AO11" s="5"/>
      <c r="AP11" s="5"/>
      <c r="AQ11" s="5"/>
      <c r="AR11" s="5"/>
      <c r="AS11" s="670"/>
      <c r="AT11" s="5"/>
      <c r="AU11" s="5"/>
      <c r="AV11" s="5"/>
      <c r="AW11" s="670"/>
      <c r="AX11" s="5"/>
      <c r="AY11" s="5"/>
      <c r="AZ11" s="5"/>
      <c r="BA11" s="5"/>
      <c r="BB11" s="678"/>
      <c r="BC11" s="686"/>
      <c r="BD11" s="678"/>
      <c r="BE11" s="687"/>
      <c r="BF11" s="687"/>
      <c r="BG11" s="687"/>
      <c r="BH11" s="678"/>
      <c r="BI11" s="678"/>
      <c r="BJ11" s="678"/>
      <c r="BK11" s="678"/>
    </row>
    <row r="12" spans="1:63" ht="13.5" hidden="1" customHeight="1" thickBot="1" x14ac:dyDescent="0.25">
      <c r="A12" s="696"/>
      <c r="B12" s="5"/>
      <c r="C12" s="5"/>
      <c r="D12" s="5"/>
      <c r="E12" s="5"/>
      <c r="F12" s="670"/>
      <c r="G12" s="26"/>
      <c r="H12" s="5"/>
      <c r="I12" s="5"/>
      <c r="J12" s="670"/>
      <c r="K12" s="5"/>
      <c r="L12" s="5"/>
      <c r="M12" s="5"/>
      <c r="N12" s="5"/>
      <c r="O12" s="5"/>
      <c r="P12" s="5"/>
      <c r="Q12" s="5"/>
      <c r="R12" s="5"/>
      <c r="S12" s="670"/>
      <c r="T12" s="5"/>
      <c r="U12" s="5"/>
      <c r="V12" s="5"/>
      <c r="W12" s="670"/>
      <c r="X12" s="5"/>
      <c r="Y12" s="5"/>
      <c r="Z12" s="5"/>
      <c r="AA12" s="670"/>
      <c r="AB12" s="5"/>
      <c r="AC12" s="5"/>
      <c r="AD12" s="5"/>
      <c r="AE12" s="5"/>
      <c r="AF12" s="670"/>
      <c r="AG12" s="5"/>
      <c r="AH12" s="5"/>
      <c r="AI12" s="5"/>
      <c r="AJ12" s="670"/>
      <c r="AK12" s="5"/>
      <c r="AL12" s="5"/>
      <c r="AM12" s="5"/>
      <c r="AN12" s="5"/>
      <c r="AO12" s="5"/>
      <c r="AP12" s="5"/>
      <c r="AQ12" s="5"/>
      <c r="AR12" s="5"/>
      <c r="AS12" s="670"/>
      <c r="AT12" s="5"/>
      <c r="AU12" s="5"/>
      <c r="AV12" s="5"/>
      <c r="AW12" s="670"/>
      <c r="AX12" s="5"/>
      <c r="AY12" s="5"/>
      <c r="AZ12" s="5"/>
      <c r="BA12" s="5"/>
      <c r="BB12" s="678"/>
      <c r="BC12" s="686"/>
      <c r="BD12" s="678"/>
      <c r="BE12" s="687"/>
      <c r="BF12" s="687"/>
      <c r="BG12" s="687"/>
      <c r="BH12" s="678"/>
      <c r="BI12" s="678"/>
      <c r="BJ12" s="678"/>
      <c r="BK12" s="678"/>
    </row>
    <row r="13" spans="1:63" ht="17.25" customHeight="1" thickBot="1" x14ac:dyDescent="0.25">
      <c r="A13" s="29"/>
      <c r="B13" s="30" t="s">
        <v>133</v>
      </c>
      <c r="C13" s="30" t="s">
        <v>134</v>
      </c>
      <c r="D13" s="30" t="s">
        <v>135</v>
      </c>
      <c r="E13" s="30" t="s">
        <v>136</v>
      </c>
      <c r="F13" s="30" t="s">
        <v>137</v>
      </c>
      <c r="G13" s="30" t="s">
        <v>138</v>
      </c>
      <c r="H13" s="30" t="s">
        <v>139</v>
      </c>
      <c r="I13" s="30" t="s">
        <v>126</v>
      </c>
      <c r="J13" s="30" t="s">
        <v>140</v>
      </c>
      <c r="K13" s="30" t="s">
        <v>141</v>
      </c>
      <c r="L13" s="30" t="s">
        <v>142</v>
      </c>
      <c r="M13" s="30" t="s">
        <v>143</v>
      </c>
      <c r="N13" s="30" t="s">
        <v>144</v>
      </c>
      <c r="O13" s="30" t="s">
        <v>145</v>
      </c>
      <c r="P13" s="30" t="s">
        <v>146</v>
      </c>
      <c r="Q13" s="30" t="s">
        <v>147</v>
      </c>
      <c r="R13" s="30" t="s">
        <v>148</v>
      </c>
      <c r="S13" s="30" t="s">
        <v>149</v>
      </c>
      <c r="T13" s="30" t="s">
        <v>150</v>
      </c>
      <c r="U13" s="30" t="s">
        <v>151</v>
      </c>
      <c r="V13" s="30" t="s">
        <v>152</v>
      </c>
      <c r="W13" s="30" t="s">
        <v>153</v>
      </c>
      <c r="X13" s="30" t="s">
        <v>154</v>
      </c>
      <c r="Y13" s="30" t="s">
        <v>155</v>
      </c>
      <c r="Z13" s="30" t="s">
        <v>156</v>
      </c>
      <c r="AA13" s="30" t="s">
        <v>157</v>
      </c>
      <c r="AB13" s="30" t="s">
        <v>158</v>
      </c>
      <c r="AC13" s="30" t="s">
        <v>159</v>
      </c>
      <c r="AD13" s="30" t="s">
        <v>160</v>
      </c>
      <c r="AE13" s="30" t="s">
        <v>161</v>
      </c>
      <c r="AF13" s="30" t="s">
        <v>162</v>
      </c>
      <c r="AG13" s="30" t="s">
        <v>163</v>
      </c>
      <c r="AH13" s="30" t="s">
        <v>164</v>
      </c>
      <c r="AI13" s="30" t="s">
        <v>165</v>
      </c>
      <c r="AJ13" s="30" t="s">
        <v>166</v>
      </c>
      <c r="AK13" s="30" t="s">
        <v>167</v>
      </c>
      <c r="AL13" s="30" t="s">
        <v>168</v>
      </c>
      <c r="AM13" s="30" t="s">
        <v>169</v>
      </c>
      <c r="AN13" s="30" t="s">
        <v>170</v>
      </c>
      <c r="AO13" s="30" t="s">
        <v>171</v>
      </c>
      <c r="AP13" s="30" t="s">
        <v>172</v>
      </c>
      <c r="AQ13" s="30" t="s">
        <v>173</v>
      </c>
      <c r="AR13" s="30" t="s">
        <v>174</v>
      </c>
      <c r="AS13" s="30" t="s">
        <v>175</v>
      </c>
      <c r="AT13" s="30" t="s">
        <v>176</v>
      </c>
      <c r="AU13" s="30" t="s">
        <v>177</v>
      </c>
      <c r="AV13" s="30" t="s">
        <v>178</v>
      </c>
      <c r="AW13" s="30" t="s">
        <v>179</v>
      </c>
      <c r="AX13" s="30" t="s">
        <v>180</v>
      </c>
      <c r="AY13" s="30" t="s">
        <v>181</v>
      </c>
      <c r="AZ13" s="30" t="s">
        <v>182</v>
      </c>
      <c r="BA13" s="31" t="s">
        <v>183</v>
      </c>
    </row>
    <row r="14" spans="1:63" ht="13.5" customHeight="1" x14ac:dyDescent="0.25">
      <c r="A14" s="27">
        <v>1</v>
      </c>
      <c r="B14" s="11"/>
      <c r="C14" s="11"/>
      <c r="D14" s="11"/>
      <c r="E14" s="12"/>
      <c r="F14" s="12"/>
      <c r="G14" s="28"/>
      <c r="H14" s="12"/>
      <c r="I14" s="12"/>
      <c r="J14" s="12"/>
      <c r="K14" s="12"/>
      <c r="L14" s="28"/>
      <c r="M14" s="12"/>
      <c r="N14" s="12"/>
      <c r="O14" s="12"/>
      <c r="P14" s="12"/>
      <c r="Q14" s="12"/>
      <c r="R14" s="13"/>
      <c r="S14" s="13" t="s">
        <v>103</v>
      </c>
      <c r="T14" s="13" t="s">
        <v>103</v>
      </c>
      <c r="U14" s="12"/>
      <c r="V14" s="12"/>
      <c r="W14" s="13">
        <v>22</v>
      </c>
      <c r="X14" s="12"/>
      <c r="Y14" s="13"/>
      <c r="Z14" s="12"/>
      <c r="AA14" s="13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3" t="s">
        <v>104</v>
      </c>
      <c r="AR14" s="13" t="s">
        <v>104</v>
      </c>
      <c r="AS14" s="16" t="s">
        <v>103</v>
      </c>
      <c r="AT14" s="16" t="s">
        <v>103</v>
      </c>
      <c r="AU14" s="16" t="s">
        <v>103</v>
      </c>
      <c r="AV14" s="16" t="s">
        <v>103</v>
      </c>
      <c r="AW14" s="16" t="s">
        <v>103</v>
      </c>
      <c r="AX14" s="16" t="s">
        <v>103</v>
      </c>
      <c r="AY14" s="16" t="s">
        <v>103</v>
      </c>
      <c r="AZ14" s="16" t="s">
        <v>103</v>
      </c>
      <c r="BA14" s="16" t="s">
        <v>103</v>
      </c>
      <c r="BB14" s="32"/>
      <c r="BC14" s="14"/>
      <c r="BD14" s="14"/>
      <c r="BE14" s="677"/>
      <c r="BF14" s="677"/>
      <c r="BG14" s="14"/>
      <c r="BH14" s="14"/>
      <c r="BI14" s="14"/>
      <c r="BJ14" s="14"/>
      <c r="BK14" s="14"/>
    </row>
    <row r="15" spans="1:63" ht="13.5" customHeight="1" x14ac:dyDescent="0.25">
      <c r="A15" s="21">
        <v>2</v>
      </c>
      <c r="B15" s="11"/>
      <c r="C15" s="11"/>
      <c r="D15" s="8"/>
      <c r="E15" s="12"/>
      <c r="F15" s="12"/>
      <c r="G15" s="9"/>
      <c r="H15" s="12"/>
      <c r="I15" s="10"/>
      <c r="J15" s="10"/>
      <c r="K15" s="10"/>
      <c r="L15" s="9"/>
      <c r="M15" s="10"/>
      <c r="N15" s="10"/>
      <c r="O15" s="10"/>
      <c r="P15" s="12"/>
      <c r="Q15" s="12"/>
      <c r="R15" s="15" t="s">
        <v>104</v>
      </c>
      <c r="S15" s="13" t="s">
        <v>103</v>
      </c>
      <c r="T15" s="13" t="s">
        <v>103</v>
      </c>
      <c r="U15" s="14"/>
      <c r="V15" s="12"/>
      <c r="W15" s="13">
        <v>21</v>
      </c>
      <c r="X15" s="12"/>
      <c r="Y15" s="13"/>
      <c r="Z15" s="12"/>
      <c r="AA15" s="13"/>
      <c r="AB15" s="12"/>
      <c r="AC15" s="12"/>
      <c r="AD15" s="12"/>
      <c r="AE15" s="12"/>
      <c r="AF15" s="10"/>
      <c r="AG15" s="10"/>
      <c r="AH15" s="10"/>
      <c r="AI15" s="10"/>
      <c r="AJ15" s="14"/>
      <c r="AK15" s="10"/>
      <c r="AL15" s="10"/>
      <c r="AM15" s="10"/>
      <c r="AN15" s="10"/>
      <c r="AO15" s="10"/>
      <c r="AP15" s="10">
        <v>0</v>
      </c>
      <c r="AQ15" s="10">
        <v>0</v>
      </c>
      <c r="AR15" s="10">
        <v>0</v>
      </c>
      <c r="AS15" s="15" t="s">
        <v>104</v>
      </c>
      <c r="AT15" s="16" t="s">
        <v>103</v>
      </c>
      <c r="AU15" s="16" t="s">
        <v>103</v>
      </c>
      <c r="AV15" s="16" t="s">
        <v>103</v>
      </c>
      <c r="AW15" s="16" t="s">
        <v>103</v>
      </c>
      <c r="AX15" s="16" t="s">
        <v>103</v>
      </c>
      <c r="AY15" s="16" t="s">
        <v>103</v>
      </c>
      <c r="AZ15" s="16" t="s">
        <v>103</v>
      </c>
      <c r="BA15" s="16" t="s">
        <v>103</v>
      </c>
      <c r="BB15" s="32"/>
      <c r="BC15" s="14"/>
      <c r="BD15" s="14"/>
      <c r="BE15" s="14"/>
      <c r="BF15" s="14"/>
      <c r="BG15" s="14"/>
      <c r="BH15" s="14"/>
      <c r="BI15" s="14"/>
      <c r="BJ15" s="14"/>
      <c r="BK15" s="14"/>
    </row>
    <row r="16" spans="1:63" ht="13.5" customHeight="1" x14ac:dyDescent="0.25">
      <c r="A16" s="22">
        <v>3</v>
      </c>
      <c r="B16" s="8"/>
      <c r="C16" s="8"/>
      <c r="D16" s="8"/>
      <c r="E16" s="10"/>
      <c r="F16" s="10"/>
      <c r="G16" s="9"/>
      <c r="H16" s="10"/>
      <c r="I16" s="10"/>
      <c r="J16" s="10"/>
      <c r="K16" s="10"/>
      <c r="L16" s="10"/>
      <c r="M16" s="10"/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3" t="s">
        <v>103</v>
      </c>
      <c r="T16" s="13" t="s">
        <v>103</v>
      </c>
      <c r="U16" s="10"/>
      <c r="V16" s="10"/>
      <c r="W16" s="15">
        <v>7</v>
      </c>
      <c r="X16" s="10"/>
      <c r="Y16" s="15"/>
      <c r="Z16" s="10"/>
      <c r="AA16" s="10"/>
      <c r="AB16" s="10">
        <v>0</v>
      </c>
      <c r="AC16" s="10">
        <v>0</v>
      </c>
      <c r="AD16" s="10">
        <v>0</v>
      </c>
      <c r="AE16" s="10">
        <v>8</v>
      </c>
      <c r="AF16" s="10" t="s">
        <v>126</v>
      </c>
      <c r="AG16" s="10" t="s">
        <v>126</v>
      </c>
      <c r="AH16" s="10" t="s">
        <v>126</v>
      </c>
      <c r="AI16" s="10" t="s">
        <v>126</v>
      </c>
      <c r="AJ16" s="10" t="s">
        <v>126</v>
      </c>
      <c r="AK16" s="10">
        <v>8</v>
      </c>
      <c r="AL16" s="10">
        <v>8</v>
      </c>
      <c r="AM16" s="10">
        <v>8</v>
      </c>
      <c r="AN16" s="10">
        <v>8</v>
      </c>
      <c r="AO16" s="10">
        <v>8</v>
      </c>
      <c r="AP16" s="10">
        <v>8</v>
      </c>
      <c r="AQ16" s="164" t="s">
        <v>104</v>
      </c>
      <c r="AR16" s="164" t="s">
        <v>104</v>
      </c>
      <c r="AS16" s="16" t="s">
        <v>103</v>
      </c>
      <c r="AT16" s="16" t="s">
        <v>103</v>
      </c>
      <c r="AU16" s="16" t="s">
        <v>103</v>
      </c>
      <c r="AV16" s="16" t="s">
        <v>103</v>
      </c>
      <c r="AW16" s="16" t="s">
        <v>103</v>
      </c>
      <c r="AX16" s="16" t="s">
        <v>103</v>
      </c>
      <c r="AY16" s="16" t="s">
        <v>103</v>
      </c>
      <c r="AZ16" s="16" t="s">
        <v>103</v>
      </c>
      <c r="BA16" s="16" t="s">
        <v>103</v>
      </c>
      <c r="BB16" s="32"/>
      <c r="BC16" s="14"/>
      <c r="BD16" s="14"/>
      <c r="BE16" s="677"/>
      <c r="BF16" s="677"/>
      <c r="BG16" s="14"/>
      <c r="BH16" s="14"/>
      <c r="BI16" s="14"/>
      <c r="BJ16" s="14"/>
      <c r="BK16" s="14"/>
    </row>
    <row r="17" spans="1:63" ht="13.5" customHeight="1" x14ac:dyDescent="0.2">
      <c r="A17" s="22">
        <v>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 t="s">
        <v>122</v>
      </c>
      <c r="P17" s="10" t="s">
        <v>122</v>
      </c>
      <c r="Q17" s="10" t="s">
        <v>122</v>
      </c>
      <c r="R17" s="13" t="s">
        <v>104</v>
      </c>
      <c r="S17" s="13" t="s">
        <v>103</v>
      </c>
      <c r="T17" s="13" t="s">
        <v>103</v>
      </c>
      <c r="U17" s="10"/>
      <c r="V17" s="10"/>
      <c r="W17" s="15">
        <v>3</v>
      </c>
      <c r="X17" s="10" t="s">
        <v>122</v>
      </c>
      <c r="Y17" s="10" t="s">
        <v>122</v>
      </c>
      <c r="Z17" s="15">
        <v>8</v>
      </c>
      <c r="AA17" s="15">
        <v>8</v>
      </c>
      <c r="AB17" s="15">
        <v>8</v>
      </c>
      <c r="AC17" s="15">
        <v>8</v>
      </c>
      <c r="AD17" s="15">
        <v>8</v>
      </c>
      <c r="AE17" s="15">
        <v>8</v>
      </c>
      <c r="AF17" s="15">
        <v>8</v>
      </c>
      <c r="AG17" s="13">
        <v>8</v>
      </c>
      <c r="AH17" s="13" t="s">
        <v>104</v>
      </c>
      <c r="AI17" s="15" t="s">
        <v>105</v>
      </c>
      <c r="AJ17" s="10" t="s">
        <v>105</v>
      </c>
      <c r="AK17" s="10" t="s">
        <v>105</v>
      </c>
      <c r="AL17" s="10" t="s">
        <v>105</v>
      </c>
      <c r="AM17" s="15" t="s">
        <v>23</v>
      </c>
      <c r="AN17" s="15" t="s">
        <v>23</v>
      </c>
      <c r="AO17" s="15" t="s">
        <v>23</v>
      </c>
      <c r="AP17" s="15" t="s">
        <v>23</v>
      </c>
      <c r="AQ17" s="15" t="s">
        <v>23</v>
      </c>
      <c r="AR17" s="15" t="s">
        <v>23</v>
      </c>
      <c r="AS17" s="17"/>
      <c r="AT17" s="17"/>
      <c r="AU17" s="17"/>
      <c r="AV17" s="17"/>
      <c r="AW17" s="17"/>
      <c r="AX17" s="17"/>
      <c r="AY17" s="17"/>
      <c r="AZ17" s="17"/>
      <c r="BA17" s="17"/>
      <c r="BB17" s="32"/>
      <c r="BC17" s="14"/>
      <c r="BD17" s="14"/>
      <c r="BE17" s="677"/>
      <c r="BF17" s="677"/>
      <c r="BG17" s="14"/>
      <c r="BH17" s="14"/>
      <c r="BI17" s="14"/>
      <c r="BJ17" s="14"/>
      <c r="BK17" s="14"/>
    </row>
    <row r="18" spans="1:63" ht="13.5" customHeight="1" x14ac:dyDescent="0.2">
      <c r="A18" s="676"/>
      <c r="B18" s="676"/>
      <c r="C18" s="676"/>
      <c r="D18" s="676"/>
      <c r="E18" s="676"/>
      <c r="F18" s="19"/>
      <c r="G18" s="676"/>
      <c r="H18" s="676"/>
      <c r="I18" s="676"/>
      <c r="J18" s="676"/>
      <c r="K18" s="676"/>
      <c r="L18" s="676"/>
      <c r="M18" s="676"/>
      <c r="N18" s="19"/>
      <c r="O18" s="676"/>
      <c r="P18" s="676"/>
      <c r="Q18" s="676"/>
      <c r="R18" s="676"/>
      <c r="S18" s="676"/>
      <c r="T18" s="676"/>
      <c r="U18" s="676"/>
      <c r="V18" s="20"/>
      <c r="W18" s="676"/>
      <c r="X18" s="676"/>
      <c r="Y18" s="676"/>
      <c r="Z18" s="676"/>
      <c r="AA18" s="676"/>
      <c r="AB18" s="676"/>
      <c r="AC18" s="676"/>
      <c r="AD18" s="19"/>
      <c r="AE18" s="676"/>
      <c r="AF18" s="676"/>
      <c r="AG18" s="676"/>
      <c r="AH18" s="676"/>
      <c r="AI18" s="676"/>
      <c r="AJ18" s="676"/>
      <c r="AK18" s="676"/>
      <c r="AL18" s="19"/>
      <c r="AM18" s="676"/>
      <c r="AN18" s="676"/>
      <c r="AO18" s="676"/>
      <c r="AP18" s="676"/>
      <c r="AQ18" s="676"/>
      <c r="AR18" s="676"/>
      <c r="AS18" s="676"/>
      <c r="AT18" s="19"/>
      <c r="AU18" s="676"/>
      <c r="AV18" s="676"/>
      <c r="AW18" s="676"/>
      <c r="AX18" s="676"/>
      <c r="AY18" s="676"/>
      <c r="AZ18" s="676"/>
      <c r="BA18" s="676"/>
      <c r="BB18" s="18"/>
      <c r="BC18" s="676"/>
      <c r="BD18" s="676"/>
      <c r="BE18" s="676"/>
      <c r="BF18" s="676"/>
      <c r="BG18" s="676"/>
      <c r="BH18" s="676"/>
      <c r="BI18" s="676"/>
      <c r="BJ18" s="676"/>
      <c r="BK18" s="19"/>
    </row>
    <row r="19" spans="1:63" ht="13.5" customHeight="1" x14ac:dyDescent="0.2">
      <c r="A19" s="651" t="s">
        <v>24</v>
      </c>
      <c r="B19" s="651"/>
      <c r="C19" s="651"/>
      <c r="D19" s="651"/>
      <c r="E19" s="651"/>
      <c r="F19" s="24"/>
      <c r="G19" s="650" t="s">
        <v>121</v>
      </c>
      <c r="H19" s="650"/>
      <c r="I19" s="650"/>
      <c r="J19" s="650"/>
      <c r="K19" s="650"/>
      <c r="L19" s="650"/>
      <c r="M19" s="650"/>
      <c r="N19" s="650"/>
      <c r="O19" s="650"/>
      <c r="P19" s="650"/>
      <c r="Q19" s="650"/>
      <c r="R19" s="650"/>
      <c r="S19" s="650"/>
      <c r="T19" s="650"/>
      <c r="U19" s="650"/>
      <c r="V19" s="650"/>
      <c r="W19" s="2"/>
      <c r="X19" s="24" t="s">
        <v>122</v>
      </c>
      <c r="Y19" s="652" t="s">
        <v>123</v>
      </c>
      <c r="Z19" s="652"/>
      <c r="AA19" s="652"/>
      <c r="AB19" s="652"/>
      <c r="AC19" s="652"/>
      <c r="AD19" s="652"/>
      <c r="AE19" s="652"/>
      <c r="AF19" s="2"/>
      <c r="AG19" s="2"/>
      <c r="AH19" s="2"/>
      <c r="AI19" s="2"/>
      <c r="AJ19" s="2"/>
      <c r="AK19" s="2"/>
      <c r="AL19" s="2"/>
      <c r="AM19" s="2"/>
      <c r="AN19" s="25"/>
      <c r="AO19" s="2"/>
      <c r="AP19" s="2"/>
      <c r="AQ19" s="196"/>
      <c r="AR19" s="652"/>
      <c r="AS19" s="652"/>
      <c r="AT19" s="652"/>
      <c r="AU19" s="652"/>
      <c r="AV19" s="652"/>
      <c r="AW19" s="652"/>
      <c r="AX19" s="652"/>
      <c r="AY19" s="652"/>
      <c r="AZ19" s="652"/>
      <c r="BA19" s="652"/>
      <c r="BB19" s="652"/>
      <c r="BC19" s="652"/>
      <c r="BD19" s="652"/>
      <c r="BE19" s="652"/>
      <c r="BF19" s="652"/>
      <c r="BG19" s="652"/>
      <c r="BH19" s="652"/>
      <c r="BI19" s="19"/>
      <c r="BJ19" s="19"/>
      <c r="BK19" s="19"/>
    </row>
    <row r="20" spans="1:63" ht="13.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5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3"/>
      <c r="BA20" s="23"/>
      <c r="BB20" s="2"/>
      <c r="BC20" s="23"/>
      <c r="BD20" s="23"/>
      <c r="BE20" s="2"/>
      <c r="BF20" s="23"/>
      <c r="BG20" s="23"/>
      <c r="BH20" s="2"/>
    </row>
    <row r="21" spans="1:63" ht="13.5" customHeight="1" x14ac:dyDescent="0.2">
      <c r="A21" s="2"/>
      <c r="B21" s="2"/>
      <c r="C21" s="2"/>
      <c r="D21" s="2"/>
      <c r="E21" s="2"/>
      <c r="F21" s="24" t="s">
        <v>124</v>
      </c>
      <c r="G21" s="650" t="s">
        <v>125</v>
      </c>
      <c r="H21" s="650"/>
      <c r="I21" s="650"/>
      <c r="J21" s="650"/>
      <c r="K21" s="650"/>
      <c r="L21" s="650"/>
      <c r="M21" s="650"/>
      <c r="N21" s="650"/>
      <c r="O21" s="650"/>
      <c r="P21" s="650"/>
      <c r="Q21" s="2"/>
      <c r="R21" s="2"/>
      <c r="S21" s="2"/>
      <c r="T21" s="23"/>
      <c r="U21" s="2"/>
      <c r="V21" s="2"/>
      <c r="W21" s="2"/>
      <c r="X21" s="24" t="s">
        <v>126</v>
      </c>
      <c r="Y21" s="650" t="s">
        <v>127</v>
      </c>
      <c r="Z21" s="650"/>
      <c r="AA21" s="650"/>
      <c r="AB21" s="650"/>
      <c r="AC21" s="650"/>
      <c r="AD21" s="650"/>
      <c r="AE21" s="650"/>
      <c r="AF21" s="650"/>
      <c r="AG21" s="650"/>
      <c r="AH21" s="650"/>
      <c r="AI21" s="650"/>
      <c r="AJ21" s="650"/>
      <c r="AK21" s="650"/>
      <c r="AL21" s="650"/>
      <c r="AM21" s="650"/>
      <c r="AN21" s="650"/>
      <c r="AO21" s="650"/>
      <c r="AP21" s="2"/>
      <c r="AQ21" s="24" t="s">
        <v>23</v>
      </c>
      <c r="AR21" s="652" t="s">
        <v>128</v>
      </c>
      <c r="AS21" s="652"/>
      <c r="AT21" s="652"/>
      <c r="AU21" s="652"/>
      <c r="AV21" s="652"/>
      <c r="AW21" s="652"/>
      <c r="AX21" s="652"/>
      <c r="AY21" s="652"/>
      <c r="AZ21" s="652"/>
      <c r="BA21" s="652"/>
      <c r="BB21" s="652"/>
      <c r="BC21" s="652"/>
      <c r="BD21" s="652"/>
      <c r="BE21" s="652"/>
      <c r="BF21" s="23"/>
      <c r="BG21" s="23"/>
      <c r="BH21" s="2"/>
    </row>
    <row r="22" spans="1:63" ht="13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3"/>
      <c r="BA22" s="23"/>
      <c r="BB22" s="2"/>
      <c r="BC22" s="23"/>
      <c r="BD22" s="23"/>
      <c r="BE22" s="2"/>
      <c r="BF22" s="23"/>
      <c r="BG22" s="23"/>
      <c r="BH22" s="2"/>
    </row>
    <row r="23" spans="1:63" ht="13.5" customHeight="1" x14ac:dyDescent="0.2">
      <c r="A23" s="2"/>
      <c r="B23" s="2"/>
      <c r="C23" s="2"/>
      <c r="D23" s="2"/>
      <c r="E23" s="2"/>
      <c r="F23" s="24" t="s">
        <v>129</v>
      </c>
      <c r="G23" s="650" t="s">
        <v>130</v>
      </c>
      <c r="H23" s="650"/>
      <c r="I23" s="650"/>
      <c r="J23" s="650"/>
      <c r="K23" s="650"/>
      <c r="L23" s="650"/>
      <c r="M23" s="650"/>
      <c r="N23" s="650"/>
      <c r="O23" s="650"/>
      <c r="P23" s="650"/>
      <c r="Q23" s="2"/>
      <c r="R23" s="2"/>
      <c r="S23" s="2"/>
      <c r="T23" s="23"/>
      <c r="U23" s="2"/>
      <c r="V23" s="2"/>
      <c r="W23" s="2"/>
      <c r="X23" s="24" t="s">
        <v>120</v>
      </c>
      <c r="Y23" s="650" t="s">
        <v>131</v>
      </c>
      <c r="Z23" s="650"/>
      <c r="AA23" s="650"/>
      <c r="AB23" s="650"/>
      <c r="AC23" s="650"/>
      <c r="AD23" s="650"/>
      <c r="AE23" s="650"/>
      <c r="AF23" s="650"/>
      <c r="AG23" s="650"/>
      <c r="AH23" s="650"/>
      <c r="AI23" s="650"/>
      <c r="AJ23" s="650"/>
      <c r="AK23" s="650"/>
      <c r="AL23" s="650"/>
      <c r="AM23" s="650"/>
      <c r="AN23" s="650"/>
      <c r="AO23" s="650"/>
      <c r="AP23" s="2"/>
      <c r="AQ23" s="24" t="s">
        <v>8</v>
      </c>
      <c r="AR23" s="650" t="s">
        <v>132</v>
      </c>
      <c r="AS23" s="650"/>
      <c r="AT23" s="650"/>
      <c r="AU23" s="650"/>
      <c r="AV23" s="650"/>
      <c r="AW23" s="650"/>
      <c r="AX23" s="650"/>
      <c r="AY23" s="650"/>
      <c r="AZ23" s="650"/>
      <c r="BA23" s="650"/>
      <c r="BB23" s="2"/>
      <c r="BC23" s="23"/>
      <c r="BD23" s="23"/>
      <c r="BE23" s="2"/>
      <c r="BF23" s="23"/>
      <c r="BG23" s="23"/>
      <c r="BH23" s="2"/>
    </row>
    <row r="26" spans="1:63" s="35" customFormat="1" ht="13.5" customHeight="1" x14ac:dyDescent="0.25">
      <c r="A26" s="672" t="s">
        <v>106</v>
      </c>
      <c r="B26" s="672"/>
      <c r="C26" s="672"/>
      <c r="D26" s="672"/>
      <c r="E26" s="672"/>
      <c r="F26" s="672"/>
      <c r="G26" s="672"/>
      <c r="H26" s="672"/>
      <c r="I26" s="672"/>
      <c r="J26" s="672"/>
      <c r="K26" s="672"/>
      <c r="L26" s="672"/>
      <c r="M26" s="672"/>
      <c r="N26" s="672"/>
      <c r="O26" s="672"/>
      <c r="P26" s="672"/>
      <c r="Q26" s="672"/>
      <c r="R26" s="672"/>
      <c r="S26" s="672"/>
      <c r="T26" s="672"/>
      <c r="U26" s="672"/>
      <c r="V26" s="672"/>
      <c r="W26" s="672"/>
      <c r="X26" s="672"/>
      <c r="Y26" s="672"/>
      <c r="Z26" s="672"/>
      <c r="AA26" s="672"/>
      <c r="AB26" s="672"/>
      <c r="AC26" s="672"/>
      <c r="AD26" s="672"/>
      <c r="AE26" s="672"/>
      <c r="AF26" s="672"/>
      <c r="AG26" s="672"/>
      <c r="AH26" s="672"/>
      <c r="AI26" s="672"/>
      <c r="AJ26" s="672"/>
      <c r="AK26" s="672"/>
      <c r="AL26" s="672"/>
      <c r="AM26" s="672"/>
      <c r="AN26" s="672"/>
      <c r="AO26" s="672"/>
      <c r="AP26" s="672"/>
      <c r="AQ26" s="672"/>
      <c r="AR26" s="672"/>
      <c r="AS26" s="672"/>
      <c r="AT26" s="672"/>
      <c r="AU26" s="672"/>
      <c r="AV26" s="672"/>
      <c r="AW26" s="672"/>
      <c r="AX26" s="672"/>
      <c r="AY26" s="672"/>
      <c r="AZ26" s="672"/>
      <c r="BA26" s="33"/>
      <c r="BB26" s="34"/>
      <c r="BC26" s="33"/>
      <c r="BD26" s="33"/>
      <c r="BE26" s="34"/>
      <c r="BF26" s="33"/>
      <c r="BG26" s="33"/>
      <c r="BH26" s="34"/>
    </row>
    <row r="27" spans="1:63" ht="13.5" customHeight="1" x14ac:dyDescent="0.2">
      <c r="A27" s="673"/>
      <c r="B27" s="673"/>
      <c r="C27" s="673"/>
      <c r="D27" s="673"/>
      <c r="E27" s="673"/>
      <c r="F27" s="673"/>
      <c r="G27" s="673"/>
      <c r="H27" s="673"/>
      <c r="I27" s="673"/>
      <c r="J27" s="673"/>
      <c r="K27" s="673"/>
      <c r="L27" s="673"/>
      <c r="M27" s="673"/>
      <c r="N27" s="673"/>
      <c r="O27" s="673"/>
      <c r="P27" s="673"/>
      <c r="Q27" s="673"/>
      <c r="R27" s="673"/>
      <c r="S27" s="673"/>
      <c r="T27" s="673"/>
      <c r="U27" s="673"/>
      <c r="V27" s="673"/>
      <c r="W27" s="673"/>
      <c r="X27" s="673"/>
      <c r="Y27" s="673"/>
      <c r="Z27" s="673"/>
      <c r="AA27" s="673"/>
      <c r="AB27" s="673"/>
      <c r="AC27" s="673"/>
      <c r="AD27" s="673"/>
      <c r="AE27" s="673"/>
      <c r="AF27" s="673"/>
      <c r="AG27" s="673"/>
      <c r="AH27" s="673"/>
      <c r="AI27" s="673"/>
      <c r="AJ27" s="673"/>
      <c r="AK27" s="673"/>
      <c r="AL27" s="673"/>
      <c r="AM27" s="673"/>
      <c r="AN27" s="673"/>
      <c r="AO27" s="673"/>
      <c r="AP27" s="673"/>
      <c r="AQ27" s="673"/>
      <c r="AR27" s="673"/>
      <c r="AS27" s="673"/>
      <c r="AT27" s="673"/>
      <c r="AU27" s="673"/>
      <c r="AV27" s="673"/>
      <c r="AW27" s="673"/>
      <c r="AX27" s="673"/>
      <c r="AY27" s="673"/>
      <c r="AZ27" s="673"/>
      <c r="BA27" s="673"/>
      <c r="BB27" s="673"/>
      <c r="BC27" s="673"/>
      <c r="BD27" s="673"/>
      <c r="BE27" s="673"/>
      <c r="BF27" s="673"/>
      <c r="BG27" s="673"/>
      <c r="BH27" s="673"/>
    </row>
    <row r="28" spans="1:63" s="35" customFormat="1" ht="13.5" customHeight="1" x14ac:dyDescent="0.25">
      <c r="A28" s="674" t="s">
        <v>107</v>
      </c>
      <c r="B28" s="661"/>
      <c r="C28" s="661"/>
      <c r="D28" s="661"/>
      <c r="E28" s="661"/>
      <c r="F28" s="661"/>
      <c r="G28" s="661"/>
      <c r="H28" s="661"/>
      <c r="I28" s="661"/>
      <c r="J28" s="661"/>
      <c r="K28" s="661"/>
      <c r="L28" s="661"/>
      <c r="M28" s="661"/>
      <c r="N28" s="661"/>
      <c r="O28" s="661"/>
      <c r="P28" s="661"/>
      <c r="Q28" s="661"/>
      <c r="R28" s="661"/>
      <c r="S28" s="661" t="s">
        <v>25</v>
      </c>
      <c r="T28" s="661"/>
      <c r="U28" s="661"/>
      <c r="V28" s="661"/>
      <c r="W28" s="661"/>
      <c r="X28" s="661"/>
      <c r="Y28" s="661"/>
      <c r="Z28" s="661"/>
      <c r="AA28" s="661"/>
      <c r="AB28" s="661" t="s">
        <v>108</v>
      </c>
      <c r="AC28" s="661"/>
      <c r="AD28" s="661"/>
      <c r="AE28" s="661"/>
      <c r="AF28" s="661"/>
      <c r="AG28" s="661"/>
      <c r="AH28" s="661"/>
      <c r="AI28" s="661"/>
      <c r="AJ28" s="661"/>
      <c r="AK28" s="661"/>
      <c r="AL28" s="661"/>
      <c r="AM28" s="661"/>
      <c r="AN28" s="661"/>
      <c r="AO28" s="661"/>
      <c r="AP28" s="661"/>
      <c r="AQ28" s="661"/>
      <c r="AR28" s="661"/>
      <c r="AS28" s="661"/>
      <c r="AT28" s="661"/>
      <c r="AU28" s="661"/>
      <c r="AV28" s="661"/>
      <c r="AW28" s="697" t="s">
        <v>26</v>
      </c>
      <c r="AX28" s="698"/>
      <c r="AY28" s="698"/>
      <c r="AZ28" s="698"/>
      <c r="BA28" s="698"/>
      <c r="BB28" s="699"/>
      <c r="BC28" s="661" t="s">
        <v>27</v>
      </c>
      <c r="BD28" s="661"/>
      <c r="BE28" s="661"/>
      <c r="BF28" s="661" t="s">
        <v>9</v>
      </c>
      <c r="BG28" s="661"/>
      <c r="BH28" s="661"/>
    </row>
    <row r="29" spans="1:63" s="35" customFormat="1" ht="33" customHeight="1" x14ac:dyDescent="0.25">
      <c r="A29" s="674"/>
      <c r="B29" s="661"/>
      <c r="C29" s="661"/>
      <c r="D29" s="661"/>
      <c r="E29" s="661"/>
      <c r="F29" s="661"/>
      <c r="G29" s="661"/>
      <c r="H29" s="661"/>
      <c r="I29" s="661"/>
      <c r="J29" s="661"/>
      <c r="K29" s="661"/>
      <c r="L29" s="661"/>
      <c r="M29" s="661"/>
      <c r="N29" s="661"/>
      <c r="O29" s="661"/>
      <c r="P29" s="661"/>
      <c r="Q29" s="661"/>
      <c r="R29" s="661"/>
      <c r="S29" s="661"/>
      <c r="T29" s="661"/>
      <c r="U29" s="661"/>
      <c r="V29" s="661"/>
      <c r="W29" s="661"/>
      <c r="X29" s="661"/>
      <c r="Y29" s="661"/>
      <c r="Z29" s="661"/>
      <c r="AA29" s="661"/>
      <c r="AB29" s="661" t="s">
        <v>6</v>
      </c>
      <c r="AC29" s="661"/>
      <c r="AD29" s="661"/>
      <c r="AE29" s="661"/>
      <c r="AF29" s="661"/>
      <c r="AG29" s="661"/>
      <c r="AH29" s="661"/>
      <c r="AI29" s="661" t="s">
        <v>109</v>
      </c>
      <c r="AJ29" s="661"/>
      <c r="AK29" s="661"/>
      <c r="AL29" s="661"/>
      <c r="AM29" s="661"/>
      <c r="AN29" s="661"/>
      <c r="AO29" s="661"/>
      <c r="AP29" s="661" t="s">
        <v>10</v>
      </c>
      <c r="AQ29" s="661"/>
      <c r="AR29" s="661"/>
      <c r="AS29" s="661"/>
      <c r="AT29" s="661"/>
      <c r="AU29" s="661"/>
      <c r="AV29" s="661"/>
      <c r="AW29" s="700"/>
      <c r="AX29" s="701"/>
      <c r="AY29" s="701"/>
      <c r="AZ29" s="701"/>
      <c r="BA29" s="701"/>
      <c r="BB29" s="702"/>
      <c r="BC29" s="661"/>
      <c r="BD29" s="675"/>
      <c r="BE29" s="661"/>
      <c r="BF29" s="661"/>
      <c r="BG29" s="675"/>
      <c r="BH29" s="661"/>
    </row>
    <row r="30" spans="1:63" s="35" customFormat="1" ht="13.5" customHeight="1" x14ac:dyDescent="0.25">
      <c r="A30" s="674"/>
      <c r="B30" s="661"/>
      <c r="C30" s="661"/>
      <c r="D30" s="661"/>
      <c r="E30" s="661"/>
      <c r="F30" s="661"/>
      <c r="G30" s="661" t="s">
        <v>110</v>
      </c>
      <c r="H30" s="661"/>
      <c r="I30" s="661"/>
      <c r="J30" s="661"/>
      <c r="K30" s="661"/>
      <c r="L30" s="661"/>
      <c r="M30" s="661" t="s">
        <v>111</v>
      </c>
      <c r="N30" s="661"/>
      <c r="O30" s="661"/>
      <c r="P30" s="661"/>
      <c r="Q30" s="661"/>
      <c r="R30" s="661"/>
      <c r="S30" s="661" t="s">
        <v>9</v>
      </c>
      <c r="T30" s="661"/>
      <c r="U30" s="661"/>
      <c r="V30" s="661" t="s">
        <v>110</v>
      </c>
      <c r="W30" s="661"/>
      <c r="X30" s="661"/>
      <c r="Y30" s="661" t="s">
        <v>111</v>
      </c>
      <c r="Z30" s="661"/>
      <c r="AA30" s="661"/>
      <c r="AB30" s="661" t="s">
        <v>9</v>
      </c>
      <c r="AC30" s="661"/>
      <c r="AD30" s="661"/>
      <c r="AE30" s="661" t="s">
        <v>110</v>
      </c>
      <c r="AF30" s="661"/>
      <c r="AG30" s="661" t="s">
        <v>111</v>
      </c>
      <c r="AH30" s="661"/>
      <c r="AI30" s="661" t="s">
        <v>9</v>
      </c>
      <c r="AJ30" s="661"/>
      <c r="AK30" s="661"/>
      <c r="AL30" s="661" t="s">
        <v>110</v>
      </c>
      <c r="AM30" s="661"/>
      <c r="AN30" s="661" t="s">
        <v>111</v>
      </c>
      <c r="AO30" s="661"/>
      <c r="AP30" s="661" t="s">
        <v>9</v>
      </c>
      <c r="AQ30" s="661"/>
      <c r="AR30" s="661"/>
      <c r="AS30" s="661" t="s">
        <v>110</v>
      </c>
      <c r="AT30" s="661"/>
      <c r="AU30" s="661" t="s">
        <v>111</v>
      </c>
      <c r="AV30" s="661"/>
      <c r="AW30" s="703"/>
      <c r="AX30" s="704"/>
      <c r="AY30" s="704"/>
      <c r="AZ30" s="704"/>
      <c r="BA30" s="704"/>
      <c r="BB30" s="705"/>
      <c r="BC30" s="661"/>
      <c r="BD30" s="661"/>
      <c r="BE30" s="661"/>
      <c r="BF30" s="661"/>
      <c r="BG30" s="661"/>
      <c r="BH30" s="661"/>
    </row>
    <row r="31" spans="1:63" s="35" customFormat="1" ht="20.25" customHeight="1" x14ac:dyDescent="0.25">
      <c r="A31" s="674"/>
      <c r="B31" s="660"/>
      <c r="C31" s="660"/>
      <c r="D31" s="662" t="s">
        <v>113</v>
      </c>
      <c r="E31" s="662"/>
      <c r="F31" s="662"/>
      <c r="G31" s="660" t="s">
        <v>112</v>
      </c>
      <c r="H31" s="660"/>
      <c r="I31" s="660"/>
      <c r="J31" s="662" t="s">
        <v>113</v>
      </c>
      <c r="K31" s="662"/>
      <c r="L31" s="662"/>
      <c r="M31" s="660" t="s">
        <v>112</v>
      </c>
      <c r="N31" s="660"/>
      <c r="O31" s="660"/>
      <c r="P31" s="662" t="s">
        <v>113</v>
      </c>
      <c r="Q31" s="662"/>
      <c r="R31" s="662"/>
      <c r="S31" s="660" t="s">
        <v>112</v>
      </c>
      <c r="T31" s="660"/>
      <c r="U31" s="660"/>
      <c r="V31" s="660" t="s">
        <v>112</v>
      </c>
      <c r="W31" s="660"/>
      <c r="X31" s="660"/>
      <c r="Y31" s="660" t="s">
        <v>112</v>
      </c>
      <c r="Z31" s="660"/>
      <c r="AA31" s="660"/>
      <c r="AB31" s="660" t="s">
        <v>112</v>
      </c>
      <c r="AC31" s="660"/>
      <c r="AD31" s="660"/>
      <c r="AE31" s="660" t="s">
        <v>112</v>
      </c>
      <c r="AF31" s="660"/>
      <c r="AG31" s="660" t="s">
        <v>112</v>
      </c>
      <c r="AH31" s="660"/>
      <c r="AI31" s="660" t="s">
        <v>112</v>
      </c>
      <c r="AJ31" s="660"/>
      <c r="AK31" s="660"/>
      <c r="AL31" s="660" t="s">
        <v>112</v>
      </c>
      <c r="AM31" s="660"/>
      <c r="AN31" s="660" t="s">
        <v>112</v>
      </c>
      <c r="AO31" s="660"/>
      <c r="AP31" s="660" t="s">
        <v>112</v>
      </c>
      <c r="AQ31" s="660"/>
      <c r="AR31" s="660"/>
      <c r="AS31" s="660" t="s">
        <v>112</v>
      </c>
      <c r="AT31" s="660"/>
      <c r="AU31" s="660" t="s">
        <v>112</v>
      </c>
      <c r="AV31" s="660"/>
      <c r="AW31" s="679" t="s">
        <v>112</v>
      </c>
      <c r="AX31" s="680"/>
      <c r="AY31" s="680"/>
      <c r="AZ31" s="680"/>
      <c r="BA31" s="680"/>
      <c r="BB31" s="681"/>
      <c r="BC31" s="660" t="s">
        <v>112</v>
      </c>
      <c r="BD31" s="660"/>
      <c r="BE31" s="660"/>
      <c r="BF31" s="660" t="s">
        <v>112</v>
      </c>
      <c r="BG31" s="660"/>
      <c r="BH31" s="660"/>
    </row>
    <row r="32" spans="1:63" s="35" customFormat="1" ht="13.5" customHeight="1" x14ac:dyDescent="0.25">
      <c r="A32" s="36" t="s">
        <v>114</v>
      </c>
      <c r="B32" s="658">
        <f>G32+M32</f>
        <v>39</v>
      </c>
      <c r="C32" s="658"/>
      <c r="D32" s="659">
        <f>B32*36</f>
        <v>1404</v>
      </c>
      <c r="E32" s="659"/>
      <c r="F32" s="659"/>
      <c r="G32" s="658">
        <v>17</v>
      </c>
      <c r="H32" s="658"/>
      <c r="I32" s="658"/>
      <c r="J32" s="659">
        <f>G32*36</f>
        <v>612</v>
      </c>
      <c r="K32" s="659"/>
      <c r="L32" s="659"/>
      <c r="M32" s="658">
        <v>22</v>
      </c>
      <c r="N32" s="658"/>
      <c r="O32" s="658"/>
      <c r="P32" s="659">
        <f>M32*36</f>
        <v>792</v>
      </c>
      <c r="Q32" s="659"/>
      <c r="R32" s="659"/>
      <c r="S32" s="658">
        <v>2</v>
      </c>
      <c r="T32" s="658"/>
      <c r="U32" s="658"/>
      <c r="V32" s="658">
        <v>0</v>
      </c>
      <c r="W32" s="658"/>
      <c r="X32" s="658"/>
      <c r="Y32" s="658">
        <v>2</v>
      </c>
      <c r="Z32" s="658"/>
      <c r="AA32" s="658"/>
      <c r="AB32" s="658">
        <v>0</v>
      </c>
      <c r="AC32" s="658"/>
      <c r="AD32" s="658"/>
      <c r="AE32" s="658">
        <v>0</v>
      </c>
      <c r="AF32" s="658"/>
      <c r="AG32" s="658">
        <v>0</v>
      </c>
      <c r="AH32" s="658"/>
      <c r="AI32" s="658">
        <v>0</v>
      </c>
      <c r="AJ32" s="658"/>
      <c r="AK32" s="658"/>
      <c r="AL32" s="658">
        <v>0</v>
      </c>
      <c r="AM32" s="658"/>
      <c r="AN32" s="658">
        <v>0</v>
      </c>
      <c r="AO32" s="658"/>
      <c r="AP32" s="658"/>
      <c r="AQ32" s="658"/>
      <c r="AR32" s="658"/>
      <c r="AS32" s="658"/>
      <c r="AT32" s="658"/>
      <c r="AU32" s="658"/>
      <c r="AV32" s="658"/>
      <c r="AW32" s="682"/>
      <c r="AX32" s="683"/>
      <c r="AY32" s="683"/>
      <c r="AZ32" s="683"/>
      <c r="BA32" s="683"/>
      <c r="BB32" s="684"/>
      <c r="BC32" s="658" t="s">
        <v>115</v>
      </c>
      <c r="BD32" s="658"/>
      <c r="BE32" s="658"/>
      <c r="BF32" s="658">
        <f>B32+S32+AB32+AI32+AP32+AW32+AZ32+BC32</f>
        <v>52</v>
      </c>
      <c r="BG32" s="658"/>
      <c r="BH32" s="658"/>
    </row>
    <row r="33" spans="1:60" s="35" customFormat="1" ht="13.5" customHeight="1" x14ac:dyDescent="0.25">
      <c r="A33" s="36" t="s">
        <v>116</v>
      </c>
      <c r="B33" s="658">
        <f>G33+M33</f>
        <v>37</v>
      </c>
      <c r="C33" s="658"/>
      <c r="D33" s="659">
        <f>B33*36</f>
        <v>1332</v>
      </c>
      <c r="E33" s="659"/>
      <c r="F33" s="659"/>
      <c r="G33" s="658">
        <v>16</v>
      </c>
      <c r="H33" s="658"/>
      <c r="I33" s="658"/>
      <c r="J33" s="659">
        <f>G33*36</f>
        <v>576</v>
      </c>
      <c r="K33" s="659"/>
      <c r="L33" s="659"/>
      <c r="M33" s="658">
        <v>21</v>
      </c>
      <c r="N33" s="658"/>
      <c r="O33" s="658"/>
      <c r="P33" s="659">
        <f>M33*36</f>
        <v>756</v>
      </c>
      <c r="Q33" s="659"/>
      <c r="R33" s="659"/>
      <c r="S33" s="658">
        <v>2</v>
      </c>
      <c r="T33" s="658"/>
      <c r="U33" s="658"/>
      <c r="V33" s="658">
        <v>1</v>
      </c>
      <c r="W33" s="658"/>
      <c r="X33" s="658"/>
      <c r="Y33" s="658" t="s">
        <v>117</v>
      </c>
      <c r="Z33" s="658"/>
      <c r="AA33" s="658"/>
      <c r="AB33" s="658">
        <v>3</v>
      </c>
      <c r="AC33" s="658"/>
      <c r="AD33" s="658"/>
      <c r="AE33" s="658">
        <v>0</v>
      </c>
      <c r="AF33" s="658"/>
      <c r="AG33" s="658">
        <v>3</v>
      </c>
      <c r="AH33" s="658"/>
      <c r="AI33" s="658">
        <v>0</v>
      </c>
      <c r="AJ33" s="658"/>
      <c r="AK33" s="658"/>
      <c r="AL33" s="658">
        <v>0</v>
      </c>
      <c r="AM33" s="658"/>
      <c r="AN33" s="658">
        <v>0</v>
      </c>
      <c r="AO33" s="658"/>
      <c r="AP33" s="658"/>
      <c r="AQ33" s="658"/>
      <c r="AR33" s="658"/>
      <c r="AS33" s="658"/>
      <c r="AT33" s="658"/>
      <c r="AU33" s="658"/>
      <c r="AV33" s="658"/>
      <c r="AW33" s="682"/>
      <c r="AX33" s="683"/>
      <c r="AY33" s="683"/>
      <c r="AZ33" s="683"/>
      <c r="BA33" s="683"/>
      <c r="BB33" s="684"/>
      <c r="BC33" s="658" t="s">
        <v>115</v>
      </c>
      <c r="BD33" s="658"/>
      <c r="BE33" s="658"/>
      <c r="BF33" s="658">
        <f>B33+S33+AB33+AI33+AP33+AW33+AZ33+BC33</f>
        <v>53</v>
      </c>
      <c r="BG33" s="658"/>
      <c r="BH33" s="658"/>
    </row>
    <row r="34" spans="1:60" s="35" customFormat="1" ht="13.5" customHeight="1" x14ac:dyDescent="0.25">
      <c r="A34" s="36" t="s">
        <v>23</v>
      </c>
      <c r="B34" s="658">
        <f>G34+M34</f>
        <v>19</v>
      </c>
      <c r="C34" s="658"/>
      <c r="D34" s="659">
        <f>B34*36</f>
        <v>684</v>
      </c>
      <c r="E34" s="659"/>
      <c r="F34" s="659"/>
      <c r="G34" s="658">
        <v>12</v>
      </c>
      <c r="H34" s="658"/>
      <c r="I34" s="658"/>
      <c r="J34" s="659">
        <f>G34*36</f>
        <v>432</v>
      </c>
      <c r="K34" s="659"/>
      <c r="L34" s="659"/>
      <c r="M34" s="658">
        <v>7</v>
      </c>
      <c r="N34" s="658"/>
      <c r="O34" s="658"/>
      <c r="P34" s="659">
        <f>M34*36</f>
        <v>252</v>
      </c>
      <c r="Q34" s="659"/>
      <c r="R34" s="659"/>
      <c r="S34" s="658">
        <v>2</v>
      </c>
      <c r="T34" s="658"/>
      <c r="U34" s="658"/>
      <c r="V34" s="658">
        <v>0</v>
      </c>
      <c r="W34" s="658"/>
      <c r="X34" s="658"/>
      <c r="Y34" s="658">
        <v>2</v>
      </c>
      <c r="Z34" s="658"/>
      <c r="AA34" s="658"/>
      <c r="AB34" s="659">
        <v>8</v>
      </c>
      <c r="AC34" s="659"/>
      <c r="AD34" s="659"/>
      <c r="AE34" s="658">
        <v>5</v>
      </c>
      <c r="AF34" s="658"/>
      <c r="AG34" s="659">
        <v>3</v>
      </c>
      <c r="AH34" s="659"/>
      <c r="AI34" s="658">
        <v>12</v>
      </c>
      <c r="AJ34" s="658"/>
      <c r="AK34" s="658"/>
      <c r="AL34" s="658">
        <v>0</v>
      </c>
      <c r="AM34" s="658"/>
      <c r="AN34" s="658">
        <v>12</v>
      </c>
      <c r="AO34" s="658"/>
      <c r="AP34" s="658"/>
      <c r="AQ34" s="658"/>
      <c r="AR34" s="658"/>
      <c r="AS34" s="658"/>
      <c r="AT34" s="658"/>
      <c r="AU34" s="658"/>
      <c r="AV34" s="658"/>
      <c r="AW34" s="682"/>
      <c r="AX34" s="683"/>
      <c r="AY34" s="683"/>
      <c r="AZ34" s="683"/>
      <c r="BA34" s="683"/>
      <c r="BB34" s="684"/>
      <c r="BC34" s="658" t="s">
        <v>118</v>
      </c>
      <c r="BD34" s="658"/>
      <c r="BE34" s="658"/>
      <c r="BF34" s="658">
        <f>B34+S34+AB34+AI34+AP34+AW34+AZ34+BC34</f>
        <v>51</v>
      </c>
      <c r="BG34" s="658"/>
      <c r="BH34" s="658"/>
    </row>
    <row r="35" spans="1:60" s="35" customFormat="1" ht="13.5" customHeight="1" x14ac:dyDescent="0.25">
      <c r="A35" s="36" t="s">
        <v>119</v>
      </c>
      <c r="B35" s="658">
        <f>G35+M35</f>
        <v>16</v>
      </c>
      <c r="C35" s="658"/>
      <c r="D35" s="659">
        <f>B35*36</f>
        <v>576</v>
      </c>
      <c r="E35" s="659"/>
      <c r="F35" s="659"/>
      <c r="G35" s="658">
        <v>13</v>
      </c>
      <c r="H35" s="658"/>
      <c r="I35" s="658"/>
      <c r="J35" s="659">
        <f>G35*36</f>
        <v>468</v>
      </c>
      <c r="K35" s="659"/>
      <c r="L35" s="659"/>
      <c r="M35" s="658">
        <v>3</v>
      </c>
      <c r="N35" s="658"/>
      <c r="O35" s="658"/>
      <c r="P35" s="659">
        <f>M35*36</f>
        <v>108</v>
      </c>
      <c r="Q35" s="659"/>
      <c r="R35" s="659"/>
      <c r="S35" s="658">
        <v>2</v>
      </c>
      <c r="T35" s="658"/>
      <c r="U35" s="658"/>
      <c r="V35" s="658">
        <v>1</v>
      </c>
      <c r="W35" s="658"/>
      <c r="X35" s="658"/>
      <c r="Y35" s="658" t="s">
        <v>117</v>
      </c>
      <c r="Z35" s="658"/>
      <c r="AA35" s="658"/>
      <c r="AB35" s="658">
        <v>5</v>
      </c>
      <c r="AC35" s="658"/>
      <c r="AD35" s="658"/>
      <c r="AE35" s="658">
        <v>3</v>
      </c>
      <c r="AF35" s="658"/>
      <c r="AG35" s="658">
        <v>2</v>
      </c>
      <c r="AH35" s="658"/>
      <c r="AI35" s="658">
        <v>8</v>
      </c>
      <c r="AJ35" s="658"/>
      <c r="AK35" s="658"/>
      <c r="AL35" s="658">
        <v>0</v>
      </c>
      <c r="AM35" s="658"/>
      <c r="AN35" s="658">
        <v>8</v>
      </c>
      <c r="AO35" s="658"/>
      <c r="AP35" s="658">
        <v>4</v>
      </c>
      <c r="AQ35" s="658"/>
      <c r="AR35" s="658"/>
      <c r="AS35" s="658"/>
      <c r="AT35" s="658"/>
      <c r="AU35" s="658">
        <v>4</v>
      </c>
      <c r="AV35" s="658"/>
      <c r="AW35" s="682">
        <v>6</v>
      </c>
      <c r="AX35" s="683"/>
      <c r="AY35" s="683"/>
      <c r="AZ35" s="683"/>
      <c r="BA35" s="683"/>
      <c r="BB35" s="684"/>
      <c r="BC35" s="658">
        <v>2</v>
      </c>
      <c r="BD35" s="658"/>
      <c r="BE35" s="658"/>
      <c r="BF35" s="658">
        <f>B35+S35+AB35+AI35+AP35+AW35+BC35</f>
        <v>43</v>
      </c>
      <c r="BG35" s="658"/>
      <c r="BH35" s="658"/>
    </row>
    <row r="36" spans="1:60" s="35" customFormat="1" ht="13.5" customHeight="1" x14ac:dyDescent="0.25">
      <c r="A36" s="37" t="s">
        <v>9</v>
      </c>
      <c r="B36" s="653">
        <f>B32+B33+B34+B35</f>
        <v>111</v>
      </c>
      <c r="C36" s="653"/>
      <c r="D36" s="654">
        <f>B36*36</f>
        <v>3996</v>
      </c>
      <c r="E36" s="654"/>
      <c r="F36" s="654"/>
      <c r="G36" s="654">
        <f>G32+G33+G34+G35</f>
        <v>58</v>
      </c>
      <c r="H36" s="654"/>
      <c r="I36" s="654"/>
      <c r="J36" s="655">
        <f t="shared" ref="J36" si="0">J32+J33+J34+J35</f>
        <v>2088</v>
      </c>
      <c r="K36" s="656"/>
      <c r="L36" s="657"/>
      <c r="M36" s="655">
        <f t="shared" ref="M36" si="1">M32+M33+M34+M35</f>
        <v>53</v>
      </c>
      <c r="N36" s="656"/>
      <c r="O36" s="657"/>
      <c r="P36" s="655">
        <f t="shared" ref="P36" si="2">P32+P33+P34+P35</f>
        <v>1908</v>
      </c>
      <c r="Q36" s="656"/>
      <c r="R36" s="657"/>
      <c r="S36" s="653">
        <f>S32+S33+S34+S35</f>
        <v>8</v>
      </c>
      <c r="T36" s="653"/>
      <c r="U36" s="653"/>
      <c r="V36" s="653"/>
      <c r="W36" s="653"/>
      <c r="X36" s="653"/>
      <c r="Y36" s="653"/>
      <c r="Z36" s="653"/>
      <c r="AA36" s="653"/>
      <c r="AB36" s="653">
        <f>AB32+AB33+AB34+AB35</f>
        <v>16</v>
      </c>
      <c r="AC36" s="653"/>
      <c r="AD36" s="653"/>
      <c r="AE36" s="653"/>
      <c r="AF36" s="653"/>
      <c r="AG36" s="653"/>
      <c r="AH36" s="653"/>
      <c r="AI36" s="653">
        <f>AI33+AI34+AI35</f>
        <v>20</v>
      </c>
      <c r="AJ36" s="653"/>
      <c r="AK36" s="653"/>
      <c r="AL36" s="653"/>
      <c r="AM36" s="653"/>
      <c r="AN36" s="653"/>
      <c r="AO36" s="653"/>
      <c r="AP36" s="653">
        <f>AP32+AP33+AP34+AP35</f>
        <v>4</v>
      </c>
      <c r="AQ36" s="653"/>
      <c r="AR36" s="653"/>
      <c r="AS36" s="653"/>
      <c r="AT36" s="653"/>
      <c r="AU36" s="653"/>
      <c r="AV36" s="653"/>
      <c r="AW36" s="688">
        <f>AW32+AW33+AW34+AW35</f>
        <v>6</v>
      </c>
      <c r="AX36" s="689"/>
      <c r="AY36" s="689"/>
      <c r="AZ36" s="689"/>
      <c r="BA36" s="689"/>
      <c r="BB36" s="690"/>
      <c r="BC36" s="653">
        <f>BC32+BC33+BC34+BC35</f>
        <v>34</v>
      </c>
      <c r="BD36" s="653"/>
      <c r="BE36" s="653"/>
      <c r="BF36" s="653">
        <f>B36+S36+AB36+AI36+AP36+AW36+AZ36+BC36</f>
        <v>199</v>
      </c>
      <c r="BG36" s="653"/>
      <c r="BH36" s="653"/>
    </row>
    <row r="37" spans="1:60" s="35" customFormat="1" ht="13.5" customHeight="1" x14ac:dyDescent="0.25"/>
  </sheetData>
  <mergeCells count="208">
    <mergeCell ref="AW34:BB34"/>
    <mergeCell ref="AW35:BB35"/>
    <mergeCell ref="AW36:BB36"/>
    <mergeCell ref="BB2:BK2"/>
    <mergeCell ref="A2:BA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X3:BA4"/>
    <mergeCell ref="A3:A12"/>
    <mergeCell ref="B3:E4"/>
    <mergeCell ref="F3:F12"/>
    <mergeCell ref="G3:I4"/>
    <mergeCell ref="J3:J12"/>
    <mergeCell ref="AW28:BB30"/>
    <mergeCell ref="BK3:BK12"/>
    <mergeCell ref="BJ3:BJ12"/>
    <mergeCell ref="BC18:BE18"/>
    <mergeCell ref="BF18:BJ18"/>
    <mergeCell ref="BE17:BF17"/>
    <mergeCell ref="BI3:BI12"/>
    <mergeCell ref="AW31:BB31"/>
    <mergeCell ref="AW32:BB32"/>
    <mergeCell ref="AW33:BB33"/>
    <mergeCell ref="A18:E18"/>
    <mergeCell ref="G18:M18"/>
    <mergeCell ref="O18:U18"/>
    <mergeCell ref="W18:AC18"/>
    <mergeCell ref="AE18:AK18"/>
    <mergeCell ref="AM18:AS18"/>
    <mergeCell ref="AU18:BA18"/>
    <mergeCell ref="BE14:BF14"/>
    <mergeCell ref="BH3:BH12"/>
    <mergeCell ref="AO3:AR4"/>
    <mergeCell ref="AS3:AS12"/>
    <mergeCell ref="BE16:BF16"/>
    <mergeCell ref="BC3:BC12"/>
    <mergeCell ref="BD3:BD12"/>
    <mergeCell ref="BE3:BF12"/>
    <mergeCell ref="BG3:BG12"/>
    <mergeCell ref="BB3:BB12"/>
    <mergeCell ref="K3:N4"/>
    <mergeCell ref="O3:R4"/>
    <mergeCell ref="S3:S12"/>
    <mergeCell ref="T3:V4"/>
    <mergeCell ref="A26:AZ26"/>
    <mergeCell ref="A27:BH27"/>
    <mergeCell ref="A28:A31"/>
    <mergeCell ref="B28:R29"/>
    <mergeCell ref="S28:AA29"/>
    <mergeCell ref="AB28:AV28"/>
    <mergeCell ref="BC28:BE30"/>
    <mergeCell ref="BF28:BH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AL30:AM30"/>
    <mergeCell ref="AN30:AO30"/>
    <mergeCell ref="M30:R30"/>
    <mergeCell ref="S30:U30"/>
    <mergeCell ref="V30:X30"/>
    <mergeCell ref="Y30:AA30"/>
    <mergeCell ref="AB30:AD30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BC31:BE31"/>
    <mergeCell ref="BF31:BH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BC32:BE32"/>
    <mergeCell ref="BF32:BH32"/>
    <mergeCell ref="AI32:AK32"/>
    <mergeCell ref="AL32:AM32"/>
    <mergeCell ref="AN32:AO32"/>
    <mergeCell ref="AP32:AR32"/>
    <mergeCell ref="AS32:AT32"/>
    <mergeCell ref="AL33:AM33"/>
    <mergeCell ref="AN33:AO33"/>
    <mergeCell ref="BC33:BE33"/>
    <mergeCell ref="BF33:BH33"/>
    <mergeCell ref="P33:R33"/>
    <mergeCell ref="S33:U33"/>
    <mergeCell ref="V33:X33"/>
    <mergeCell ref="Y33:AA33"/>
    <mergeCell ref="AB33:AD33"/>
    <mergeCell ref="B33:C33"/>
    <mergeCell ref="D33:F33"/>
    <mergeCell ref="G33:I33"/>
    <mergeCell ref="J33:L33"/>
    <mergeCell ref="M33:O33"/>
    <mergeCell ref="B34:C34"/>
    <mergeCell ref="D34:F34"/>
    <mergeCell ref="G34:I34"/>
    <mergeCell ref="J34:L34"/>
    <mergeCell ref="M34:O34"/>
    <mergeCell ref="V34:X34"/>
    <mergeCell ref="Y34:AA34"/>
    <mergeCell ref="AI34:AK34"/>
    <mergeCell ref="AL34:AM34"/>
    <mergeCell ref="AP33:AR33"/>
    <mergeCell ref="AS33:AT33"/>
    <mergeCell ref="AU33:AV33"/>
    <mergeCell ref="AE33:AF33"/>
    <mergeCell ref="AG33:AH33"/>
    <mergeCell ref="AI33:AK33"/>
    <mergeCell ref="BC34:BE34"/>
    <mergeCell ref="BF34:BH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B34:AD34"/>
    <mergeCell ref="AE34:AF34"/>
    <mergeCell ref="AG34:AH34"/>
    <mergeCell ref="P34:R34"/>
    <mergeCell ref="S34:U34"/>
    <mergeCell ref="AB36:AD36"/>
    <mergeCell ref="AE36:AF36"/>
    <mergeCell ref="AG36:AH36"/>
    <mergeCell ref="BC35:BE35"/>
    <mergeCell ref="BF35:BH35"/>
    <mergeCell ref="AL35:AM35"/>
    <mergeCell ref="AN35:AO35"/>
    <mergeCell ref="AP35:AR35"/>
    <mergeCell ref="AS35:AT35"/>
    <mergeCell ref="AU35:AV35"/>
    <mergeCell ref="AU36:AV36"/>
    <mergeCell ref="BC36:BE36"/>
    <mergeCell ref="BF36:BH36"/>
    <mergeCell ref="AI36:AK36"/>
    <mergeCell ref="AL36:AM36"/>
    <mergeCell ref="AN36:AO36"/>
    <mergeCell ref="AP36:AR36"/>
    <mergeCell ref="AS36:AT36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G23:P23"/>
    <mergeCell ref="Y23:AO23"/>
    <mergeCell ref="AR23:BA23"/>
    <mergeCell ref="A19:E19"/>
    <mergeCell ref="G19:V19"/>
    <mergeCell ref="Y19:AE19"/>
    <mergeCell ref="AR19:BH19"/>
    <mergeCell ref="G21:P21"/>
    <mergeCell ref="Y21:AO21"/>
    <mergeCell ref="AR21:BE21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120"/>
  <sheetViews>
    <sheetView tabSelected="1" zoomScale="75" zoomScaleNormal="75" workbookViewId="0">
      <pane xSplit="13" ySplit="6" topLeftCell="N10" activePane="bottomRight" state="frozen"/>
      <selection pane="topRight" activeCell="N1" sqref="N1"/>
      <selection pane="bottomLeft" activeCell="A7" sqref="A7"/>
      <selection pane="bottomRight" activeCell="L22" sqref="L22"/>
    </sheetView>
  </sheetViews>
  <sheetFormatPr defaultColWidth="9.33203125" defaultRowHeight="15" x14ac:dyDescent="0.3"/>
  <cols>
    <col min="1" max="1" width="11.109375" style="129" customWidth="1"/>
    <col min="2" max="2" width="39.109375" style="130" customWidth="1"/>
    <col min="3" max="3" width="6.33203125" style="127" customWidth="1"/>
    <col min="4" max="4" width="5.44140625" style="124" customWidth="1"/>
    <col min="5" max="5" width="6.33203125" style="124" customWidth="1"/>
    <col min="6" max="6" width="6.44140625" style="124" customWidth="1"/>
    <col min="7" max="7" width="6.109375" style="124" customWidth="1"/>
    <col min="8" max="8" width="10.33203125" style="131" customWidth="1"/>
    <col min="9" max="9" width="8" style="129" customWidth="1"/>
    <col min="10" max="10" width="9.33203125" style="132"/>
    <col min="11" max="11" width="9" style="124" customWidth="1"/>
    <col min="12" max="12" width="12.6640625" style="124" bestFit="1" customWidth="1"/>
    <col min="13" max="13" width="9.33203125" style="131"/>
    <col min="14" max="14" width="9" style="129" customWidth="1"/>
    <col min="15" max="15" width="8.109375" style="129" customWidth="1"/>
    <col min="16" max="16" width="8.109375" style="131" customWidth="1"/>
    <col min="17" max="18" width="9.33203125" style="131" customWidth="1"/>
    <col min="19" max="19" width="9.33203125" style="129" customWidth="1"/>
    <col min="20" max="20" width="9.33203125" style="129"/>
    <col min="21" max="21" width="9.33203125" style="133" customWidth="1"/>
    <col min="22" max="22" width="8.6640625" style="134" customWidth="1"/>
    <col min="23" max="23" width="6.6640625" style="128" customWidth="1"/>
    <col min="24" max="24" width="7.109375" style="124" customWidth="1"/>
    <col min="25" max="25" width="5.6640625" style="124" customWidth="1"/>
    <col min="26" max="26" width="8.6640625" style="124" customWidth="1"/>
    <col min="27" max="27" width="5.77734375" style="124" customWidth="1"/>
    <col min="28" max="28" width="8.6640625" style="124" customWidth="1"/>
    <col min="29" max="29" width="6.109375" style="124" customWidth="1"/>
    <col min="30" max="30" width="8.6640625" style="124" customWidth="1"/>
    <col min="31" max="31" width="6.44140625" style="124" customWidth="1"/>
    <col min="32" max="32" width="7.109375" style="124" customWidth="1"/>
    <col min="33" max="33" width="5.77734375" style="124" customWidth="1"/>
    <col min="34" max="34" width="8.44140625" style="124" customWidth="1"/>
    <col min="35" max="16384" width="9.33203125" style="125"/>
  </cols>
  <sheetData>
    <row r="1" spans="1:38" s="64" customFormat="1" ht="11.5" x14ac:dyDescent="0.25">
      <c r="A1" s="711" t="s">
        <v>40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  <c r="R1" s="712"/>
      <c r="S1" s="712"/>
      <c r="T1" s="712"/>
      <c r="U1" s="712"/>
      <c r="V1" s="712"/>
      <c r="W1" s="712"/>
      <c r="X1" s="712"/>
      <c r="Y1" s="712"/>
      <c r="Z1" s="712"/>
      <c r="AA1" s="712"/>
      <c r="AB1" s="712"/>
      <c r="AC1" s="712"/>
      <c r="AD1" s="712"/>
      <c r="AE1" s="712"/>
      <c r="AF1" s="712"/>
      <c r="AG1" s="712"/>
      <c r="AH1" s="712"/>
    </row>
    <row r="2" spans="1:38" s="65" customFormat="1" ht="5.25" customHeight="1" thickBot="1" x14ac:dyDescent="0.3">
      <c r="A2" s="713"/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4"/>
      <c r="O2" s="714"/>
      <c r="P2" s="714"/>
      <c r="Q2" s="714"/>
      <c r="R2" s="714"/>
      <c r="S2" s="714"/>
      <c r="T2" s="714"/>
      <c r="U2" s="714"/>
      <c r="V2" s="714"/>
      <c r="W2" s="714"/>
      <c r="X2" s="714"/>
      <c r="Y2" s="714"/>
      <c r="Z2" s="714"/>
      <c r="AA2" s="714"/>
      <c r="AB2" s="714"/>
      <c r="AC2" s="714"/>
      <c r="AD2" s="714"/>
      <c r="AE2" s="714"/>
      <c r="AF2" s="714"/>
      <c r="AG2" s="714"/>
      <c r="AH2" s="714"/>
    </row>
    <row r="3" spans="1:38" s="65" customFormat="1" ht="19.5" customHeight="1" thickBot="1" x14ac:dyDescent="0.3">
      <c r="A3" s="715" t="s">
        <v>7</v>
      </c>
      <c r="B3" s="718" t="s">
        <v>64</v>
      </c>
      <c r="C3" s="732" t="s">
        <v>68</v>
      </c>
      <c r="D3" s="725"/>
      <c r="E3" s="725"/>
      <c r="F3" s="725"/>
      <c r="G3" s="727"/>
      <c r="H3" s="721" t="s">
        <v>41</v>
      </c>
      <c r="I3" s="739" t="s">
        <v>34</v>
      </c>
      <c r="J3" s="740"/>
      <c r="K3" s="740"/>
      <c r="L3" s="740"/>
      <c r="M3" s="740"/>
      <c r="N3" s="740"/>
      <c r="O3" s="740"/>
      <c r="P3" s="740"/>
      <c r="Q3" s="740"/>
      <c r="R3" s="740"/>
      <c r="S3" s="740"/>
      <c r="T3" s="741"/>
      <c r="U3" s="724" t="s">
        <v>42</v>
      </c>
      <c r="V3" s="725"/>
      <c r="W3" s="725"/>
      <c r="X3" s="725"/>
      <c r="Y3" s="725"/>
      <c r="Z3" s="725"/>
      <c r="AA3" s="725"/>
      <c r="AB3" s="725"/>
      <c r="AC3" s="725"/>
      <c r="AD3" s="725"/>
      <c r="AE3" s="725"/>
      <c r="AF3" s="725"/>
      <c r="AG3" s="726"/>
      <c r="AH3" s="727"/>
    </row>
    <row r="4" spans="1:38" s="65" customFormat="1" ht="39.75" customHeight="1" thickBot="1" x14ac:dyDescent="0.3">
      <c r="A4" s="716"/>
      <c r="B4" s="719"/>
      <c r="C4" s="733"/>
      <c r="D4" s="734"/>
      <c r="E4" s="734"/>
      <c r="F4" s="734"/>
      <c r="G4" s="735"/>
      <c r="H4" s="722"/>
      <c r="I4" s="721" t="s">
        <v>66</v>
      </c>
      <c r="J4" s="739" t="s">
        <v>39</v>
      </c>
      <c r="K4" s="740"/>
      <c r="L4" s="740"/>
      <c r="M4" s="740"/>
      <c r="N4" s="740"/>
      <c r="O4" s="740"/>
      <c r="P4" s="741"/>
      <c r="Q4" s="764" t="s">
        <v>186</v>
      </c>
      <c r="R4" s="765"/>
      <c r="S4" s="766"/>
      <c r="T4" s="721" t="s">
        <v>26</v>
      </c>
      <c r="U4" s="728"/>
      <c r="V4" s="729"/>
      <c r="W4" s="729"/>
      <c r="X4" s="729"/>
      <c r="Y4" s="729"/>
      <c r="Z4" s="729"/>
      <c r="AA4" s="729"/>
      <c r="AB4" s="729"/>
      <c r="AC4" s="729"/>
      <c r="AD4" s="729"/>
      <c r="AE4" s="729"/>
      <c r="AF4" s="729"/>
      <c r="AG4" s="730"/>
      <c r="AH4" s="731"/>
    </row>
    <row r="5" spans="1:38" s="65" customFormat="1" ht="21" customHeight="1" thickBot="1" x14ac:dyDescent="0.3">
      <c r="A5" s="716"/>
      <c r="B5" s="719"/>
      <c r="C5" s="736"/>
      <c r="D5" s="737"/>
      <c r="E5" s="737"/>
      <c r="F5" s="737"/>
      <c r="G5" s="738"/>
      <c r="H5" s="722"/>
      <c r="I5" s="722"/>
      <c r="J5" s="747" t="s">
        <v>71</v>
      </c>
      <c r="K5" s="770" t="s">
        <v>67</v>
      </c>
      <c r="L5" s="771"/>
      <c r="M5" s="771"/>
      <c r="N5" s="772"/>
      <c r="O5" s="749" t="s">
        <v>69</v>
      </c>
      <c r="P5" s="750"/>
      <c r="Q5" s="767"/>
      <c r="R5" s="768"/>
      <c r="S5" s="769"/>
      <c r="T5" s="722"/>
      <c r="U5" s="742" t="s">
        <v>43</v>
      </c>
      <c r="V5" s="743"/>
      <c r="W5" s="706" t="s">
        <v>44</v>
      </c>
      <c r="X5" s="707"/>
      <c r="Y5" s="707"/>
      <c r="Z5" s="708"/>
      <c r="AA5" s="706" t="s">
        <v>45</v>
      </c>
      <c r="AB5" s="707"/>
      <c r="AC5" s="707"/>
      <c r="AD5" s="708"/>
      <c r="AE5" s="706" t="s">
        <v>46</v>
      </c>
      <c r="AF5" s="707"/>
      <c r="AG5" s="707"/>
      <c r="AH5" s="708"/>
    </row>
    <row r="6" spans="1:38" s="65" customFormat="1" ht="62.5" customHeight="1" thickBot="1" x14ac:dyDescent="0.3">
      <c r="A6" s="717"/>
      <c r="B6" s="720"/>
      <c r="C6" s="281" t="s">
        <v>47</v>
      </c>
      <c r="D6" s="282" t="s">
        <v>48</v>
      </c>
      <c r="E6" s="282" t="s">
        <v>65</v>
      </c>
      <c r="F6" s="243" t="s">
        <v>221</v>
      </c>
      <c r="G6" s="283" t="s">
        <v>72</v>
      </c>
      <c r="H6" s="723"/>
      <c r="I6" s="723"/>
      <c r="J6" s="748"/>
      <c r="K6" s="270" t="s">
        <v>252</v>
      </c>
      <c r="L6" s="271" t="s">
        <v>35</v>
      </c>
      <c r="M6" s="272" t="s">
        <v>36</v>
      </c>
      <c r="N6" s="284" t="s">
        <v>222</v>
      </c>
      <c r="O6" s="273" t="s">
        <v>37</v>
      </c>
      <c r="P6" s="274" t="s">
        <v>38</v>
      </c>
      <c r="Q6" s="285" t="s">
        <v>218</v>
      </c>
      <c r="R6" s="286" t="s">
        <v>219</v>
      </c>
      <c r="S6" s="287" t="s">
        <v>220</v>
      </c>
      <c r="T6" s="723"/>
      <c r="U6" s="275" t="s">
        <v>192</v>
      </c>
      <c r="V6" s="276" t="s">
        <v>277</v>
      </c>
      <c r="W6" s="277" t="s">
        <v>223</v>
      </c>
      <c r="X6" s="278" t="s">
        <v>283</v>
      </c>
      <c r="Y6" s="279" t="s">
        <v>224</v>
      </c>
      <c r="Z6" s="280" t="s">
        <v>284</v>
      </c>
      <c r="AA6" s="277" t="s">
        <v>225</v>
      </c>
      <c r="AB6" s="278" t="s">
        <v>285</v>
      </c>
      <c r="AC6" s="279" t="s">
        <v>226</v>
      </c>
      <c r="AD6" s="280" t="s">
        <v>288</v>
      </c>
      <c r="AE6" s="277" t="s">
        <v>227</v>
      </c>
      <c r="AF6" s="278" t="s">
        <v>286</v>
      </c>
      <c r="AG6" s="279" t="s">
        <v>228</v>
      </c>
      <c r="AH6" s="280" t="s">
        <v>287</v>
      </c>
      <c r="AI6" s="78"/>
    </row>
    <row r="7" spans="1:38" s="65" customFormat="1" ht="12" thickBot="1" x14ac:dyDescent="0.3">
      <c r="A7" s="289">
        <v>1</v>
      </c>
      <c r="B7" s="288">
        <v>2</v>
      </c>
      <c r="C7" s="71">
        <v>3</v>
      </c>
      <c r="D7" s="173">
        <v>4</v>
      </c>
      <c r="E7" s="173">
        <v>5</v>
      </c>
      <c r="F7" s="173">
        <v>6</v>
      </c>
      <c r="G7" s="95">
        <v>7</v>
      </c>
      <c r="H7" s="288">
        <v>8</v>
      </c>
      <c r="I7" s="596">
        <v>9</v>
      </c>
      <c r="J7" s="288">
        <v>10</v>
      </c>
      <c r="K7" s="597"/>
      <c r="L7" s="289">
        <v>11</v>
      </c>
      <c r="M7" s="95">
        <v>12</v>
      </c>
      <c r="N7" s="290">
        <v>13</v>
      </c>
      <c r="O7" s="289">
        <v>14</v>
      </c>
      <c r="P7" s="290">
        <v>15</v>
      </c>
      <c r="Q7" s="291">
        <v>16</v>
      </c>
      <c r="R7" s="292">
        <v>17</v>
      </c>
      <c r="S7" s="293">
        <v>18</v>
      </c>
      <c r="T7" s="288">
        <v>19</v>
      </c>
      <c r="U7" s="598">
        <v>20</v>
      </c>
      <c r="V7" s="599">
        <v>21</v>
      </c>
      <c r="W7" s="94">
        <v>22</v>
      </c>
      <c r="X7" s="294">
        <v>23</v>
      </c>
      <c r="Y7" s="294">
        <v>24</v>
      </c>
      <c r="Z7" s="290">
        <v>25</v>
      </c>
      <c r="AA7" s="294">
        <v>26</v>
      </c>
      <c r="AB7" s="173">
        <v>27</v>
      </c>
      <c r="AC7" s="173">
        <v>28</v>
      </c>
      <c r="AD7" s="95">
        <v>29</v>
      </c>
      <c r="AE7" s="94">
        <v>30</v>
      </c>
      <c r="AF7" s="173">
        <v>31</v>
      </c>
      <c r="AG7" s="95">
        <v>32</v>
      </c>
      <c r="AH7" s="290">
        <v>33</v>
      </c>
    </row>
    <row r="8" spans="1:38" s="65" customFormat="1" ht="63.75" customHeight="1" thickBot="1" x14ac:dyDescent="0.3">
      <c r="A8" s="70"/>
      <c r="B8" s="150" t="s">
        <v>70</v>
      </c>
      <c r="C8" s="344">
        <f>C10+C25+C32+C43</f>
        <v>19</v>
      </c>
      <c r="D8" s="344">
        <f t="shared" ref="D8:G8" si="0">D10+D25+D32+D45+D52+D59+D64+D65</f>
        <v>0</v>
      </c>
      <c r="E8" s="344">
        <v>29</v>
      </c>
      <c r="F8" s="344">
        <v>3</v>
      </c>
      <c r="G8" s="344">
        <f t="shared" si="0"/>
        <v>11</v>
      </c>
      <c r="H8" s="344">
        <f>H10+H25+H32+H45+H52+H59+H64+H65</f>
        <v>5940</v>
      </c>
      <c r="I8" s="344">
        <f t="shared" ref="I8:AH8" si="1">I10+I25+I32+I45+I52+I59+I64+I65</f>
        <v>362</v>
      </c>
      <c r="J8" s="344">
        <f t="shared" si="1"/>
        <v>4462</v>
      </c>
      <c r="K8" s="601">
        <f t="shared" si="1"/>
        <v>3063</v>
      </c>
      <c r="L8" s="344">
        <f t="shared" si="1"/>
        <v>1919</v>
      </c>
      <c r="M8" s="344">
        <f t="shared" si="1"/>
        <v>1623</v>
      </c>
      <c r="N8" s="344">
        <f t="shared" si="1"/>
        <v>92</v>
      </c>
      <c r="O8" s="344">
        <f t="shared" si="1"/>
        <v>576</v>
      </c>
      <c r="P8" s="344">
        <f t="shared" si="1"/>
        <v>864</v>
      </c>
      <c r="Q8" s="344">
        <f t="shared" si="1"/>
        <v>136</v>
      </c>
      <c r="R8" s="344">
        <f t="shared" si="1"/>
        <v>38</v>
      </c>
      <c r="S8" s="344">
        <f t="shared" si="1"/>
        <v>114</v>
      </c>
      <c r="T8" s="344">
        <f t="shared" si="1"/>
        <v>216</v>
      </c>
      <c r="U8" s="344">
        <f t="shared" si="1"/>
        <v>612</v>
      </c>
      <c r="V8" s="344">
        <f t="shared" si="1"/>
        <v>792</v>
      </c>
      <c r="W8" s="344">
        <f t="shared" si="1"/>
        <v>98</v>
      </c>
      <c r="X8" s="344">
        <f t="shared" si="1"/>
        <v>478</v>
      </c>
      <c r="Y8" s="344">
        <f t="shared" si="1"/>
        <v>102</v>
      </c>
      <c r="Z8" s="344">
        <f t="shared" si="1"/>
        <v>762</v>
      </c>
      <c r="AA8" s="344">
        <f t="shared" si="1"/>
        <v>70</v>
      </c>
      <c r="AB8" s="344">
        <f t="shared" si="1"/>
        <v>686</v>
      </c>
      <c r="AC8" s="344">
        <f t="shared" si="1"/>
        <v>56</v>
      </c>
      <c r="AD8" s="344">
        <f t="shared" si="1"/>
        <v>592</v>
      </c>
      <c r="AE8" s="344">
        <f t="shared" si="1"/>
        <v>26</v>
      </c>
      <c r="AF8" s="344">
        <f t="shared" si="1"/>
        <v>550</v>
      </c>
      <c r="AG8" s="344">
        <f t="shared" si="1"/>
        <v>10</v>
      </c>
      <c r="AH8" s="600">
        <f t="shared" si="1"/>
        <v>818</v>
      </c>
      <c r="AI8" s="78"/>
      <c r="AJ8" s="77"/>
      <c r="AK8" s="78"/>
      <c r="AL8" s="78"/>
    </row>
    <row r="9" spans="1:38" s="65" customFormat="1" ht="36.4" customHeight="1" thickBot="1" x14ac:dyDescent="0.3">
      <c r="A9" s="70"/>
      <c r="B9" s="150" t="s">
        <v>230</v>
      </c>
      <c r="C9" s="344">
        <f>C10+C25+C32+C45+C52+C59</f>
        <v>19</v>
      </c>
      <c r="D9" s="344">
        <f t="shared" ref="D9:G9" si="2">D10+D25+D32+D45+D52+D59</f>
        <v>0</v>
      </c>
      <c r="E9" s="344">
        <f t="shared" si="2"/>
        <v>28</v>
      </c>
      <c r="F9" s="344">
        <v>3</v>
      </c>
      <c r="G9" s="344">
        <f t="shared" si="2"/>
        <v>11</v>
      </c>
      <c r="H9" s="344">
        <f>H10+H25+H32+H46+H47+H48+H53+H54+H55+H60</f>
        <v>4212</v>
      </c>
      <c r="I9" s="344">
        <f t="shared" ref="I9:K9" si="3">I10+I25+I32+I46+I47+I48+I53+I54+I55+I60</f>
        <v>362</v>
      </c>
      <c r="J9" s="344">
        <f t="shared" si="3"/>
        <v>3634</v>
      </c>
      <c r="K9" s="344">
        <f t="shared" si="3"/>
        <v>1623</v>
      </c>
      <c r="L9" s="344">
        <f>L10+L25+L32+L46+L47+L48+L53+L54+L55+L60</f>
        <v>1919</v>
      </c>
      <c r="M9" s="344">
        <f t="shared" ref="M9:AH9" si="4">M10+M25+M32+M46+M47+M48+M53+M54+M55+M60</f>
        <v>1623</v>
      </c>
      <c r="N9" s="344">
        <f t="shared" si="4"/>
        <v>92</v>
      </c>
      <c r="O9" s="344">
        <f t="shared" si="4"/>
        <v>0</v>
      </c>
      <c r="P9" s="344">
        <f t="shared" si="4"/>
        <v>0</v>
      </c>
      <c r="Q9" s="344">
        <f t="shared" si="4"/>
        <v>88</v>
      </c>
      <c r="R9" s="344">
        <f t="shared" si="4"/>
        <v>32</v>
      </c>
      <c r="S9" s="344">
        <f t="shared" si="4"/>
        <v>96</v>
      </c>
      <c r="T9" s="344">
        <f t="shared" si="4"/>
        <v>0</v>
      </c>
      <c r="U9" s="344">
        <f t="shared" si="4"/>
        <v>612</v>
      </c>
      <c r="V9" s="344">
        <f t="shared" si="4"/>
        <v>792</v>
      </c>
      <c r="W9" s="344">
        <f t="shared" si="4"/>
        <v>98</v>
      </c>
      <c r="X9" s="344">
        <f t="shared" si="4"/>
        <v>478</v>
      </c>
      <c r="Y9" s="344">
        <f t="shared" si="4"/>
        <v>102</v>
      </c>
      <c r="Z9" s="344">
        <f t="shared" si="4"/>
        <v>654</v>
      </c>
      <c r="AA9" s="344">
        <f t="shared" si="4"/>
        <v>70</v>
      </c>
      <c r="AB9" s="344">
        <f t="shared" si="4"/>
        <v>362</v>
      </c>
      <c r="AC9" s="344">
        <f t="shared" si="4"/>
        <v>56</v>
      </c>
      <c r="AD9" s="344">
        <f t="shared" si="4"/>
        <v>196</v>
      </c>
      <c r="AE9" s="344">
        <f t="shared" si="4"/>
        <v>26</v>
      </c>
      <c r="AF9" s="344">
        <f t="shared" si="4"/>
        <v>442</v>
      </c>
      <c r="AG9" s="344">
        <f t="shared" si="4"/>
        <v>10</v>
      </c>
      <c r="AH9" s="600">
        <f t="shared" si="4"/>
        <v>98</v>
      </c>
      <c r="AI9" s="77"/>
      <c r="AJ9" s="78"/>
      <c r="AK9" s="77"/>
      <c r="AL9" s="77"/>
    </row>
    <row r="10" spans="1:38" s="65" customFormat="1" ht="13.5" thickBot="1" x14ac:dyDescent="0.3">
      <c r="A10" s="541" t="s">
        <v>291</v>
      </c>
      <c r="B10" s="542" t="s">
        <v>188</v>
      </c>
      <c r="C10" s="543">
        <v>4</v>
      </c>
      <c r="D10" s="544">
        <v>0</v>
      </c>
      <c r="E10" s="545">
        <v>8</v>
      </c>
      <c r="F10" s="545" t="s">
        <v>253</v>
      </c>
      <c r="G10" s="546">
        <v>3</v>
      </c>
      <c r="H10" s="547">
        <f>H11+H12+H13+H14+H15+H16+H17+H18+H19+H20+H21+H22+H23+H24</f>
        <v>1476</v>
      </c>
      <c r="I10" s="251"/>
      <c r="J10" s="547">
        <f>J11+J12+J13+J14+J15+J16+J17+J18+J19+J20+J21+J22+J23+J24</f>
        <v>1404</v>
      </c>
      <c r="K10" s="251">
        <f>K11+K12+K13+K14+K15+K16+K17+K18+K19+K20+K21+K22+K23+K24</f>
        <v>684</v>
      </c>
      <c r="L10" s="251">
        <f t="shared" ref="L10:AH10" si="5">L11+L12+L13+L14+L15+L16+L17+L18+L19+L20+L21+L22+L23+L24</f>
        <v>688</v>
      </c>
      <c r="M10" s="251">
        <f t="shared" si="5"/>
        <v>684</v>
      </c>
      <c r="N10" s="251">
        <f>N24</f>
        <v>32</v>
      </c>
      <c r="O10" s="251">
        <f t="shared" si="5"/>
        <v>0</v>
      </c>
      <c r="P10" s="251">
        <f t="shared" si="5"/>
        <v>0</v>
      </c>
      <c r="Q10" s="251">
        <f t="shared" si="5"/>
        <v>40</v>
      </c>
      <c r="R10" s="251">
        <f t="shared" si="5"/>
        <v>8</v>
      </c>
      <c r="S10" s="251">
        <f t="shared" si="5"/>
        <v>24</v>
      </c>
      <c r="T10" s="251">
        <f t="shared" si="5"/>
        <v>0</v>
      </c>
      <c r="U10" s="251">
        <f>U11+U12+U13+U14+U15+U16+U17+U18+U19+U20+U21+U22+U23+U24</f>
        <v>612</v>
      </c>
      <c r="V10" s="251">
        <f t="shared" si="5"/>
        <v>792</v>
      </c>
      <c r="W10" s="251">
        <f t="shared" si="5"/>
        <v>0</v>
      </c>
      <c r="X10" s="251">
        <f t="shared" si="5"/>
        <v>0</v>
      </c>
      <c r="Y10" s="251">
        <f t="shared" si="5"/>
        <v>0</v>
      </c>
      <c r="Z10" s="251">
        <f t="shared" si="5"/>
        <v>0</v>
      </c>
      <c r="AA10" s="251">
        <f t="shared" si="5"/>
        <v>0</v>
      </c>
      <c r="AB10" s="251">
        <f t="shared" si="5"/>
        <v>0</v>
      </c>
      <c r="AC10" s="251">
        <f t="shared" si="5"/>
        <v>0</v>
      </c>
      <c r="AD10" s="251">
        <f t="shared" si="5"/>
        <v>0</v>
      </c>
      <c r="AE10" s="251">
        <f t="shared" si="5"/>
        <v>0</v>
      </c>
      <c r="AF10" s="251">
        <f t="shared" si="5"/>
        <v>0</v>
      </c>
      <c r="AG10" s="251">
        <f t="shared" si="5"/>
        <v>0</v>
      </c>
      <c r="AH10" s="251">
        <f t="shared" si="5"/>
        <v>0</v>
      </c>
      <c r="AJ10" s="78"/>
    </row>
    <row r="11" spans="1:38" s="65" customFormat="1" ht="14" x14ac:dyDescent="0.25">
      <c r="A11" s="592" t="s">
        <v>292</v>
      </c>
      <c r="B11" s="385" t="s">
        <v>49</v>
      </c>
      <c r="C11" s="404">
        <v>2</v>
      </c>
      <c r="D11" s="222"/>
      <c r="E11" s="222"/>
      <c r="F11" s="222"/>
      <c r="G11" s="223"/>
      <c r="H11" s="258">
        <f>I11+J11+Q11+R11+S11</f>
        <v>72</v>
      </c>
      <c r="I11" s="262"/>
      <c r="J11" s="261">
        <v>54</v>
      </c>
      <c r="K11" s="496">
        <v>36</v>
      </c>
      <c r="L11" s="233">
        <v>18</v>
      </c>
      <c r="M11" s="364">
        <v>36</v>
      </c>
      <c r="N11" s="372"/>
      <c r="O11" s="163"/>
      <c r="P11" s="39"/>
      <c r="Q11" s="238">
        <v>10</v>
      </c>
      <c r="R11" s="239">
        <v>2</v>
      </c>
      <c r="S11" s="238">
        <v>6</v>
      </c>
      <c r="T11" s="38"/>
      <c r="U11" s="237">
        <v>24</v>
      </c>
      <c r="V11" s="390">
        <v>30</v>
      </c>
      <c r="W11" s="357"/>
      <c r="X11" s="104"/>
      <c r="Y11" s="104"/>
      <c r="Z11" s="82"/>
      <c r="AA11" s="81"/>
      <c r="AB11" s="104"/>
      <c r="AC11" s="104"/>
      <c r="AD11" s="82"/>
      <c r="AE11" s="81"/>
      <c r="AF11" s="104"/>
      <c r="AG11" s="104"/>
      <c r="AH11" s="83"/>
    </row>
    <row r="12" spans="1:38" s="65" customFormat="1" ht="14" x14ac:dyDescent="0.25">
      <c r="A12" s="623" t="s">
        <v>293</v>
      </c>
      <c r="B12" s="391" t="s">
        <v>50</v>
      </c>
      <c r="C12" s="224"/>
      <c r="D12" s="225"/>
      <c r="E12" s="225">
        <v>2</v>
      </c>
      <c r="F12" s="225"/>
      <c r="G12" s="226"/>
      <c r="H12" s="258">
        <f>I12+J12+Q12+R12+S12</f>
        <v>108</v>
      </c>
      <c r="I12" s="263"/>
      <c r="J12" s="261">
        <v>108</v>
      </c>
      <c r="K12" s="497">
        <v>97</v>
      </c>
      <c r="L12" s="233">
        <v>11</v>
      </c>
      <c r="M12" s="365">
        <v>97</v>
      </c>
      <c r="N12" s="373"/>
      <c r="O12" s="163"/>
      <c r="P12" s="181"/>
      <c r="Q12" s="381"/>
      <c r="R12" s="178"/>
      <c r="S12" s="381"/>
      <c r="T12" s="178"/>
      <c r="U12" s="247">
        <v>44</v>
      </c>
      <c r="V12" s="234">
        <v>64</v>
      </c>
      <c r="W12" s="40"/>
      <c r="X12" s="160"/>
      <c r="Y12" s="160"/>
      <c r="Z12" s="161"/>
      <c r="AA12" s="162"/>
      <c r="AB12" s="160"/>
      <c r="AC12" s="160"/>
      <c r="AD12" s="161"/>
      <c r="AE12" s="162"/>
      <c r="AF12" s="160"/>
      <c r="AG12" s="160"/>
      <c r="AH12" s="86"/>
    </row>
    <row r="13" spans="1:38" s="65" customFormat="1" ht="14" x14ac:dyDescent="0.25">
      <c r="A13" s="594" t="s">
        <v>294</v>
      </c>
      <c r="B13" s="379" t="s">
        <v>0</v>
      </c>
      <c r="C13" s="224"/>
      <c r="D13" s="225"/>
      <c r="E13" s="225">
        <v>2</v>
      </c>
      <c r="F13" s="225"/>
      <c r="G13" s="226"/>
      <c r="H13" s="258">
        <f t="shared" ref="H13:H23" si="6">I13+J13+Q13+R13+S13</f>
        <v>136</v>
      </c>
      <c r="I13" s="263"/>
      <c r="J13" s="261">
        <v>136</v>
      </c>
      <c r="K13" s="497">
        <v>16</v>
      </c>
      <c r="L13" s="233">
        <v>120</v>
      </c>
      <c r="M13" s="365">
        <v>16</v>
      </c>
      <c r="N13" s="373"/>
      <c r="O13" s="163"/>
      <c r="P13" s="181"/>
      <c r="Q13" s="381"/>
      <c r="R13" s="178"/>
      <c r="S13" s="381"/>
      <c r="T13" s="178"/>
      <c r="U13" s="247">
        <v>68</v>
      </c>
      <c r="V13" s="234">
        <v>68</v>
      </c>
      <c r="W13" s="40"/>
      <c r="X13" s="160"/>
      <c r="Y13" s="160"/>
      <c r="Z13" s="161"/>
      <c r="AA13" s="162"/>
      <c r="AB13" s="160"/>
      <c r="AC13" s="160"/>
      <c r="AD13" s="161"/>
      <c r="AE13" s="162"/>
      <c r="AF13" s="160"/>
      <c r="AG13" s="160"/>
      <c r="AH13" s="86"/>
    </row>
    <row r="14" spans="1:38" s="65" customFormat="1" ht="14" x14ac:dyDescent="0.25">
      <c r="A14" s="593" t="s">
        <v>295</v>
      </c>
      <c r="B14" s="380" t="s">
        <v>248</v>
      </c>
      <c r="C14" s="224"/>
      <c r="D14" s="225"/>
      <c r="E14" s="225">
        <v>2</v>
      </c>
      <c r="F14" s="225"/>
      <c r="G14" s="226"/>
      <c r="H14" s="258">
        <f t="shared" si="6"/>
        <v>72</v>
      </c>
      <c r="I14" s="263"/>
      <c r="J14" s="261">
        <v>72</v>
      </c>
      <c r="K14" s="497">
        <v>34</v>
      </c>
      <c r="L14" s="233">
        <v>38</v>
      </c>
      <c r="M14" s="366">
        <v>34</v>
      </c>
      <c r="N14" s="373"/>
      <c r="O14" s="163"/>
      <c r="P14" s="181"/>
      <c r="Q14" s="381"/>
      <c r="R14" s="178"/>
      <c r="S14" s="381"/>
      <c r="T14" s="178"/>
      <c r="U14" s="247">
        <v>34</v>
      </c>
      <c r="V14" s="234">
        <v>38</v>
      </c>
      <c r="W14" s="40"/>
      <c r="X14" s="160"/>
      <c r="Y14" s="160"/>
      <c r="Z14" s="161"/>
      <c r="AA14" s="162"/>
      <c r="AB14" s="160"/>
      <c r="AC14" s="160"/>
      <c r="AD14" s="161"/>
      <c r="AE14" s="162"/>
      <c r="AF14" s="160"/>
      <c r="AG14" s="160"/>
      <c r="AH14" s="86"/>
    </row>
    <row r="15" spans="1:38" s="65" customFormat="1" ht="14" x14ac:dyDescent="0.25">
      <c r="A15" s="593" t="s">
        <v>296</v>
      </c>
      <c r="B15" s="379" t="s">
        <v>249</v>
      </c>
      <c r="C15" s="295"/>
      <c r="D15" s="296"/>
      <c r="E15" s="296">
        <v>2</v>
      </c>
      <c r="F15" s="296"/>
      <c r="G15" s="297"/>
      <c r="H15" s="258">
        <f t="shared" si="6"/>
        <v>72</v>
      </c>
      <c r="I15" s="298"/>
      <c r="J15" s="261">
        <v>72</v>
      </c>
      <c r="K15" s="497">
        <v>34</v>
      </c>
      <c r="L15" s="299">
        <v>38</v>
      </c>
      <c r="M15" s="367">
        <v>34</v>
      </c>
      <c r="N15" s="374"/>
      <c r="O15" s="163"/>
      <c r="P15" s="300"/>
      <c r="Q15" s="301"/>
      <c r="R15" s="302"/>
      <c r="S15" s="301"/>
      <c r="T15" s="302"/>
      <c r="U15" s="303">
        <v>34</v>
      </c>
      <c r="V15" s="304">
        <v>38</v>
      </c>
      <c r="W15" s="40"/>
      <c r="X15" s="160"/>
      <c r="Y15" s="160"/>
      <c r="Z15" s="161"/>
      <c r="AA15" s="162"/>
      <c r="AB15" s="160"/>
      <c r="AC15" s="160"/>
      <c r="AD15" s="161"/>
      <c r="AE15" s="162"/>
      <c r="AF15" s="160"/>
      <c r="AG15" s="160"/>
      <c r="AH15" s="86"/>
    </row>
    <row r="16" spans="1:38" s="65" customFormat="1" ht="14" x14ac:dyDescent="0.25">
      <c r="A16" s="593" t="s">
        <v>297</v>
      </c>
      <c r="B16" s="379" t="s">
        <v>51</v>
      </c>
      <c r="C16" s="295"/>
      <c r="D16" s="296"/>
      <c r="E16" s="296">
        <v>2</v>
      </c>
      <c r="F16" s="296"/>
      <c r="G16" s="297"/>
      <c r="H16" s="258">
        <f t="shared" si="6"/>
        <v>72</v>
      </c>
      <c r="I16" s="298"/>
      <c r="J16" s="261">
        <v>72</v>
      </c>
      <c r="K16" s="497">
        <v>70</v>
      </c>
      <c r="L16" s="299">
        <v>2</v>
      </c>
      <c r="M16" s="366">
        <v>70</v>
      </c>
      <c r="N16" s="374"/>
      <c r="O16" s="163"/>
      <c r="P16" s="300"/>
      <c r="Q16" s="301"/>
      <c r="R16" s="302"/>
      <c r="S16" s="301"/>
      <c r="T16" s="302"/>
      <c r="U16" s="303">
        <v>34</v>
      </c>
      <c r="V16" s="304">
        <v>38</v>
      </c>
      <c r="W16" s="40"/>
      <c r="X16" s="160"/>
      <c r="Y16" s="160"/>
      <c r="Z16" s="161"/>
      <c r="AA16" s="162"/>
      <c r="AB16" s="160"/>
      <c r="AC16" s="160"/>
      <c r="AD16" s="161"/>
      <c r="AE16" s="162"/>
      <c r="AF16" s="160"/>
      <c r="AG16" s="160"/>
      <c r="AH16" s="86"/>
    </row>
    <row r="17" spans="1:34" s="65" customFormat="1" ht="15.75" customHeight="1" x14ac:dyDescent="0.25">
      <c r="A17" s="593" t="s">
        <v>298</v>
      </c>
      <c r="B17" s="379" t="s">
        <v>3</v>
      </c>
      <c r="C17" s="405">
        <v>2</v>
      </c>
      <c r="D17" s="296"/>
      <c r="E17" s="296"/>
      <c r="F17" s="296"/>
      <c r="G17" s="297">
        <v>1</v>
      </c>
      <c r="H17" s="258">
        <f t="shared" si="6"/>
        <v>340</v>
      </c>
      <c r="I17" s="298"/>
      <c r="J17" s="261">
        <v>322</v>
      </c>
      <c r="K17" s="497">
        <v>94</v>
      </c>
      <c r="L17" s="299">
        <v>228</v>
      </c>
      <c r="M17" s="368">
        <v>94</v>
      </c>
      <c r="N17" s="374"/>
      <c r="O17" s="163"/>
      <c r="P17" s="300"/>
      <c r="Q17" s="382">
        <v>10</v>
      </c>
      <c r="R17" s="383">
        <v>2</v>
      </c>
      <c r="S17" s="382">
        <v>6</v>
      </c>
      <c r="T17" s="302"/>
      <c r="U17" s="305">
        <v>136</v>
      </c>
      <c r="V17" s="304">
        <v>186</v>
      </c>
      <c r="W17" s="40"/>
      <c r="X17" s="160"/>
      <c r="Y17" s="160"/>
      <c r="Z17" s="161"/>
      <c r="AA17" s="162"/>
      <c r="AB17" s="160"/>
      <c r="AC17" s="160"/>
      <c r="AD17" s="161"/>
      <c r="AE17" s="162"/>
      <c r="AF17" s="160"/>
      <c r="AG17" s="160"/>
      <c r="AH17" s="86"/>
    </row>
    <row r="18" spans="1:34" s="65" customFormat="1" ht="15.75" customHeight="1" x14ac:dyDescent="0.25">
      <c r="A18" s="593" t="s">
        <v>299</v>
      </c>
      <c r="B18" s="384" t="s">
        <v>52</v>
      </c>
      <c r="C18" s="406">
        <v>2</v>
      </c>
      <c r="D18" s="306"/>
      <c r="E18" s="306"/>
      <c r="F18" s="306"/>
      <c r="G18" s="307">
        <v>1</v>
      </c>
      <c r="H18" s="258">
        <f>I18+J18+Q18+R18+S18</f>
        <v>144</v>
      </c>
      <c r="I18" s="298"/>
      <c r="J18" s="261">
        <f>U18+V18</f>
        <v>126</v>
      </c>
      <c r="K18" s="497">
        <v>112</v>
      </c>
      <c r="L18" s="299">
        <v>14</v>
      </c>
      <c r="M18" s="369">
        <v>112</v>
      </c>
      <c r="N18" s="375"/>
      <c r="O18" s="163"/>
      <c r="P18" s="300"/>
      <c r="Q18" s="382">
        <v>10</v>
      </c>
      <c r="R18" s="383">
        <v>2</v>
      </c>
      <c r="S18" s="382">
        <v>6</v>
      </c>
      <c r="T18" s="302"/>
      <c r="U18" s="308">
        <v>68</v>
      </c>
      <c r="V18" s="309">
        <v>58</v>
      </c>
      <c r="W18" s="41"/>
      <c r="X18" s="100"/>
      <c r="Y18" s="100"/>
      <c r="Z18" s="101"/>
      <c r="AA18" s="159"/>
      <c r="AB18" s="100"/>
      <c r="AC18" s="100"/>
      <c r="AD18" s="101"/>
      <c r="AE18" s="159"/>
      <c r="AF18" s="100"/>
      <c r="AG18" s="100"/>
      <c r="AH18" s="168"/>
    </row>
    <row r="19" spans="1:34" s="89" customFormat="1" ht="14" x14ac:dyDescent="0.25">
      <c r="A19" s="593" t="s">
        <v>300</v>
      </c>
      <c r="B19" s="385" t="s">
        <v>2</v>
      </c>
      <c r="C19" s="310"/>
      <c r="D19" s="345"/>
      <c r="E19" s="345">
        <v>12</v>
      </c>
      <c r="F19" s="311"/>
      <c r="G19" s="312"/>
      <c r="H19" s="258">
        <f t="shared" si="6"/>
        <v>72</v>
      </c>
      <c r="I19" s="313"/>
      <c r="J19" s="261">
        <f t="shared" ref="J19:J21" si="7">U19+V19</f>
        <v>72</v>
      </c>
      <c r="K19" s="497">
        <v>66</v>
      </c>
      <c r="L19" s="299">
        <v>6</v>
      </c>
      <c r="M19" s="369">
        <v>66</v>
      </c>
      <c r="N19" s="376"/>
      <c r="O19" s="163"/>
      <c r="P19" s="314"/>
      <c r="Q19" s="315"/>
      <c r="R19" s="316"/>
      <c r="S19" s="315"/>
      <c r="T19" s="316"/>
      <c r="U19" s="317">
        <v>34</v>
      </c>
      <c r="V19" s="318">
        <v>38</v>
      </c>
      <c r="W19" s="172"/>
      <c r="X19" s="160"/>
      <c r="Y19" s="160"/>
      <c r="Z19" s="161"/>
      <c r="AA19" s="162"/>
      <c r="AB19" s="160"/>
      <c r="AC19" s="160"/>
      <c r="AD19" s="161"/>
      <c r="AE19" s="162"/>
      <c r="AF19" s="160"/>
      <c r="AG19" s="160"/>
      <c r="AH19" s="86"/>
    </row>
    <row r="20" spans="1:34" s="65" customFormat="1" ht="14" x14ac:dyDescent="0.25">
      <c r="A20" s="593" t="s">
        <v>301</v>
      </c>
      <c r="B20" s="379" t="s">
        <v>250</v>
      </c>
      <c r="C20" s="224"/>
      <c r="D20" s="225"/>
      <c r="E20" s="225">
        <v>2</v>
      </c>
      <c r="F20" s="225"/>
      <c r="G20" s="226"/>
      <c r="H20" s="258">
        <f t="shared" si="6"/>
        <v>68</v>
      </c>
      <c r="I20" s="263"/>
      <c r="J20" s="261">
        <f t="shared" si="7"/>
        <v>68</v>
      </c>
      <c r="K20" s="497">
        <v>46</v>
      </c>
      <c r="L20" s="233">
        <v>22</v>
      </c>
      <c r="M20" s="369">
        <v>46</v>
      </c>
      <c r="N20" s="377"/>
      <c r="O20" s="163"/>
      <c r="P20" s="181"/>
      <c r="Q20" s="381"/>
      <c r="R20" s="178"/>
      <c r="S20" s="381"/>
      <c r="T20" s="178"/>
      <c r="U20" s="244">
        <v>34</v>
      </c>
      <c r="V20" s="235">
        <v>34</v>
      </c>
      <c r="W20" s="41"/>
      <c r="X20" s="160"/>
      <c r="Y20" s="160"/>
      <c r="Z20" s="161"/>
      <c r="AA20" s="162"/>
      <c r="AB20" s="160"/>
      <c r="AC20" s="160"/>
      <c r="AD20" s="161"/>
      <c r="AE20" s="162"/>
      <c r="AF20" s="160"/>
      <c r="AG20" s="160"/>
      <c r="AH20" s="86"/>
    </row>
    <row r="21" spans="1:34" s="65" customFormat="1" ht="14" x14ac:dyDescent="0.25">
      <c r="A21" s="593" t="s">
        <v>302</v>
      </c>
      <c r="B21" s="379" t="s">
        <v>74</v>
      </c>
      <c r="C21" s="405">
        <v>2</v>
      </c>
      <c r="D21" s="225"/>
      <c r="E21" s="225"/>
      <c r="F21" s="225"/>
      <c r="G21" s="226">
        <v>1</v>
      </c>
      <c r="H21" s="258">
        <f>I21+J21+Q21+R21+S21</f>
        <v>144</v>
      </c>
      <c r="I21" s="263"/>
      <c r="J21" s="261">
        <f t="shared" si="7"/>
        <v>126</v>
      </c>
      <c r="K21" s="497">
        <v>26</v>
      </c>
      <c r="L21" s="233">
        <f>J21-K21</f>
        <v>100</v>
      </c>
      <c r="M21" s="369">
        <v>26</v>
      </c>
      <c r="N21" s="377"/>
      <c r="O21" s="163"/>
      <c r="P21" s="181"/>
      <c r="Q21" s="240">
        <v>10</v>
      </c>
      <c r="R21" s="241">
        <v>2</v>
      </c>
      <c r="S21" s="240">
        <v>6</v>
      </c>
      <c r="T21" s="242"/>
      <c r="U21" s="244">
        <v>34</v>
      </c>
      <c r="V21" s="235">
        <v>92</v>
      </c>
      <c r="W21" s="40"/>
      <c r="X21" s="160"/>
      <c r="Y21" s="160"/>
      <c r="Z21" s="161"/>
      <c r="AA21" s="162"/>
      <c r="AB21" s="160"/>
      <c r="AC21" s="160"/>
      <c r="AD21" s="161"/>
      <c r="AE21" s="162"/>
      <c r="AF21" s="160"/>
      <c r="AG21" s="160"/>
      <c r="AH21" s="86"/>
    </row>
    <row r="22" spans="1:34" s="90" customFormat="1" ht="14" x14ac:dyDescent="0.25">
      <c r="A22" s="593" t="s">
        <v>303</v>
      </c>
      <c r="B22" s="380" t="s">
        <v>75</v>
      </c>
      <c r="C22" s="221"/>
      <c r="D22" s="222"/>
      <c r="E22" s="222">
        <v>2</v>
      </c>
      <c r="F22" s="222"/>
      <c r="G22" s="223"/>
      <c r="H22" s="258">
        <f t="shared" si="6"/>
        <v>72</v>
      </c>
      <c r="I22" s="264">
        <v>0</v>
      </c>
      <c r="J22" s="261">
        <v>72</v>
      </c>
      <c r="K22" s="497">
        <v>28</v>
      </c>
      <c r="L22" s="233">
        <v>44</v>
      </c>
      <c r="M22" s="364">
        <v>28</v>
      </c>
      <c r="N22" s="372"/>
      <c r="O22" s="163"/>
      <c r="P22" s="190"/>
      <c r="Q22" s="386">
        <v>0</v>
      </c>
      <c r="R22" s="191"/>
      <c r="S22" s="386">
        <v>0</v>
      </c>
      <c r="T22" s="191"/>
      <c r="U22" s="248">
        <v>34</v>
      </c>
      <c r="V22" s="236">
        <v>38</v>
      </c>
      <c r="W22" s="40"/>
      <c r="X22" s="160"/>
      <c r="Y22" s="160"/>
      <c r="Z22" s="161"/>
      <c r="AA22" s="162"/>
      <c r="AB22" s="160"/>
      <c r="AC22" s="160"/>
      <c r="AD22" s="161"/>
      <c r="AE22" s="162"/>
      <c r="AF22" s="160"/>
      <c r="AG22" s="160"/>
      <c r="AH22" s="86"/>
    </row>
    <row r="23" spans="1:34" s="65" customFormat="1" ht="14" x14ac:dyDescent="0.25">
      <c r="A23" s="594" t="s">
        <v>304</v>
      </c>
      <c r="B23" s="389" t="s">
        <v>76</v>
      </c>
      <c r="C23" s="221"/>
      <c r="D23" s="222"/>
      <c r="E23" s="222">
        <v>2</v>
      </c>
      <c r="F23" s="222"/>
      <c r="G23" s="223"/>
      <c r="H23" s="258">
        <f t="shared" si="6"/>
        <v>72</v>
      </c>
      <c r="I23" s="265"/>
      <c r="J23" s="261">
        <v>72</v>
      </c>
      <c r="K23" s="497">
        <v>25</v>
      </c>
      <c r="L23" s="233">
        <v>47</v>
      </c>
      <c r="M23" s="370">
        <v>25</v>
      </c>
      <c r="N23" s="372"/>
      <c r="O23" s="163"/>
      <c r="P23" s="182"/>
      <c r="Q23" s="386"/>
      <c r="R23" s="191"/>
      <c r="S23" s="386"/>
      <c r="T23" s="179"/>
      <c r="U23" s="247">
        <v>34</v>
      </c>
      <c r="V23" s="245">
        <v>38</v>
      </c>
      <c r="W23" s="40"/>
      <c r="X23" s="160"/>
      <c r="Y23" s="160"/>
      <c r="Z23" s="161"/>
      <c r="AA23" s="162"/>
      <c r="AB23" s="160"/>
      <c r="AC23" s="160"/>
      <c r="AD23" s="161"/>
      <c r="AE23" s="162"/>
      <c r="AF23" s="160"/>
      <c r="AG23" s="160"/>
      <c r="AH23" s="86"/>
    </row>
    <row r="24" spans="1:34" s="65" customFormat="1" ht="14.5" thickBot="1" x14ac:dyDescent="0.3">
      <c r="A24" s="595"/>
      <c r="B24" s="231" t="s">
        <v>251</v>
      </c>
      <c r="C24" s="228"/>
      <c r="D24" s="229"/>
      <c r="E24" s="229"/>
      <c r="F24" s="229" t="s">
        <v>229</v>
      </c>
      <c r="G24" s="230"/>
      <c r="H24" s="258">
        <v>32</v>
      </c>
      <c r="I24" s="266"/>
      <c r="J24" s="261">
        <v>32</v>
      </c>
      <c r="K24" s="498"/>
      <c r="L24" s="232"/>
      <c r="M24" s="371"/>
      <c r="N24" s="378">
        <v>32</v>
      </c>
      <c r="O24" s="163"/>
      <c r="P24" s="183"/>
      <c r="Q24" s="388"/>
      <c r="R24" s="387"/>
      <c r="S24" s="388"/>
      <c r="T24" s="180"/>
      <c r="U24" s="249"/>
      <c r="V24" s="246">
        <v>32</v>
      </c>
      <c r="W24" s="220"/>
      <c r="X24" s="63"/>
      <c r="Y24" s="63"/>
      <c r="Z24" s="92"/>
      <c r="AA24" s="91"/>
      <c r="AB24" s="63"/>
      <c r="AC24" s="63"/>
      <c r="AD24" s="92"/>
      <c r="AE24" s="91"/>
      <c r="AF24" s="63"/>
      <c r="AG24" s="63"/>
      <c r="AH24" s="93"/>
    </row>
    <row r="25" spans="1:34" s="96" customFormat="1" ht="18" customHeight="1" thickBot="1" x14ac:dyDescent="0.3">
      <c r="A25" s="548" t="s">
        <v>256</v>
      </c>
      <c r="B25" s="549" t="s">
        <v>257</v>
      </c>
      <c r="C25" s="550">
        <v>0</v>
      </c>
      <c r="D25" s="551">
        <v>0</v>
      </c>
      <c r="E25" s="552">
        <v>6</v>
      </c>
      <c r="F25" s="551">
        <v>0</v>
      </c>
      <c r="G25" s="553">
        <v>2</v>
      </c>
      <c r="H25" s="554">
        <f>H26+H27+H28+H29+H30+H31</f>
        <v>504</v>
      </c>
      <c r="I25" s="252">
        <f>I26+I27+I28+I29+I30+I31</f>
        <v>134</v>
      </c>
      <c r="J25" s="554">
        <f>J26+J27+J28+J29+J30+J31</f>
        <v>370</v>
      </c>
      <c r="K25" s="252">
        <f>K26+K27+K28+K29+K30+K31</f>
        <v>257</v>
      </c>
      <c r="L25" s="252">
        <f>L26+L27+L28+L29+L30+L31</f>
        <v>113</v>
      </c>
      <c r="M25" s="252">
        <f t="shared" ref="M25:V25" si="8">M26+M27+M28+M29+M30+M31</f>
        <v>257</v>
      </c>
      <c r="N25" s="252">
        <f t="shared" si="8"/>
        <v>0</v>
      </c>
      <c r="O25" s="252">
        <f>O26+O27+O28+O29+O30+O31</f>
        <v>0</v>
      </c>
      <c r="P25" s="252">
        <f t="shared" si="8"/>
        <v>0</v>
      </c>
      <c r="Q25" s="252">
        <f t="shared" si="8"/>
        <v>0</v>
      </c>
      <c r="R25" s="252">
        <f t="shared" si="8"/>
        <v>0</v>
      </c>
      <c r="S25" s="252">
        <f t="shared" si="8"/>
        <v>0</v>
      </c>
      <c r="T25" s="252">
        <f t="shared" si="8"/>
        <v>0</v>
      </c>
      <c r="U25" s="252">
        <f>U26+U27+U28+U29+U30+U31</f>
        <v>0</v>
      </c>
      <c r="V25" s="252">
        <f t="shared" si="8"/>
        <v>0</v>
      </c>
      <c r="W25" s="252">
        <f>W26+W27+W28+W29+W30+W31</f>
        <v>42</v>
      </c>
      <c r="X25" s="252">
        <f>X26+X27+X28+X29+X30+X31</f>
        <v>108</v>
      </c>
      <c r="Y25" s="252">
        <f>Y26+Y27+Y28+Y29+Y30+Y31</f>
        <v>32</v>
      </c>
      <c r="Z25" s="252">
        <f>Z26+Z27+Z28+Z29+Z30+Z31</f>
        <v>88</v>
      </c>
      <c r="AA25" s="252">
        <f>AA26+AA27+AA28+AA29+AA30+AA31</f>
        <v>24</v>
      </c>
      <c r="AB25" s="252">
        <f t="shared" ref="AB25:AH25" si="9">AB26+AB27+AB28+AB29+AB30+AB31</f>
        <v>56</v>
      </c>
      <c r="AC25" s="252">
        <f t="shared" si="9"/>
        <v>36</v>
      </c>
      <c r="AD25" s="252">
        <f t="shared" si="9"/>
        <v>118</v>
      </c>
      <c r="AE25" s="252">
        <f t="shared" si="9"/>
        <v>0</v>
      </c>
      <c r="AF25" s="252">
        <f t="shared" si="9"/>
        <v>0</v>
      </c>
      <c r="AG25" s="252">
        <f t="shared" si="9"/>
        <v>0</v>
      </c>
      <c r="AH25" s="252">
        <f t="shared" si="9"/>
        <v>0</v>
      </c>
    </row>
    <row r="26" spans="1:34" s="65" customFormat="1" ht="15.75" customHeight="1" x14ac:dyDescent="0.25">
      <c r="A26" s="319" t="s">
        <v>258</v>
      </c>
      <c r="B26" s="320" t="s">
        <v>259</v>
      </c>
      <c r="C26" s="334"/>
      <c r="D26" s="145"/>
      <c r="E26" s="469">
        <v>3</v>
      </c>
      <c r="F26" s="145"/>
      <c r="G26" s="322"/>
      <c r="H26" s="323">
        <f t="shared" ref="H26:H31" si="10">+I26+J26</f>
        <v>46</v>
      </c>
      <c r="I26" s="324">
        <f t="shared" ref="I26:I31" si="11">+W26+Y26+AA26+AC26+AE26+AG26</f>
        <v>10</v>
      </c>
      <c r="J26" s="323">
        <f t="shared" ref="J26:J31" si="12">L26+M26</f>
        <v>36</v>
      </c>
      <c r="K26" s="363">
        <f t="shared" ref="K26:K31" si="13">M26</f>
        <v>0</v>
      </c>
      <c r="L26" s="505">
        <v>36</v>
      </c>
      <c r="M26" s="509">
        <v>0</v>
      </c>
      <c r="N26" s="507"/>
      <c r="O26" s="334"/>
      <c r="P26" s="322"/>
      <c r="Q26" s="321"/>
      <c r="R26" s="145"/>
      <c r="S26" s="322"/>
      <c r="T26" s="325"/>
      <c r="U26" s="321"/>
      <c r="V26" s="322"/>
      <c r="W26" s="158">
        <v>10</v>
      </c>
      <c r="X26" s="139">
        <v>36</v>
      </c>
      <c r="Y26" s="139"/>
      <c r="Z26" s="326"/>
      <c r="AA26" s="327"/>
      <c r="AB26" s="144"/>
      <c r="AC26" s="139"/>
      <c r="AD26" s="141"/>
      <c r="AE26" s="158"/>
      <c r="AF26" s="139"/>
      <c r="AG26" s="139"/>
      <c r="AH26" s="326"/>
    </row>
    <row r="27" spans="1:34" s="65" customFormat="1" ht="25.5" customHeight="1" x14ac:dyDescent="0.25">
      <c r="A27" s="319" t="s">
        <v>260</v>
      </c>
      <c r="B27" s="328" t="s">
        <v>1</v>
      </c>
      <c r="C27" s="334"/>
      <c r="D27" s="145"/>
      <c r="E27" s="140">
        <v>46</v>
      </c>
      <c r="F27" s="145"/>
      <c r="G27" s="141">
        <v>35</v>
      </c>
      <c r="H27" s="323">
        <f t="shared" si="10"/>
        <v>146</v>
      </c>
      <c r="I27" s="324">
        <f t="shared" si="11"/>
        <v>48</v>
      </c>
      <c r="J27" s="323">
        <f t="shared" si="12"/>
        <v>98</v>
      </c>
      <c r="K27" s="363">
        <f t="shared" si="13"/>
        <v>98</v>
      </c>
      <c r="L27" s="499">
        <v>0</v>
      </c>
      <c r="M27" s="510">
        <v>98</v>
      </c>
      <c r="N27" s="502"/>
      <c r="O27" s="334"/>
      <c r="P27" s="322"/>
      <c r="Q27" s="321"/>
      <c r="R27" s="145"/>
      <c r="S27" s="322"/>
      <c r="T27" s="325"/>
      <c r="U27" s="321"/>
      <c r="V27" s="322"/>
      <c r="W27" s="158">
        <v>12</v>
      </c>
      <c r="X27" s="140">
        <v>20</v>
      </c>
      <c r="Y27" s="140">
        <v>12</v>
      </c>
      <c r="Z27" s="141">
        <v>26</v>
      </c>
      <c r="AA27" s="158">
        <v>12</v>
      </c>
      <c r="AB27" s="140">
        <v>28</v>
      </c>
      <c r="AC27" s="140">
        <v>12</v>
      </c>
      <c r="AD27" s="141">
        <v>24</v>
      </c>
      <c r="AE27" s="158"/>
      <c r="AF27" s="140"/>
      <c r="AG27" s="140"/>
      <c r="AH27" s="219"/>
    </row>
    <row r="28" spans="1:34" s="65" customFormat="1" ht="15.75" customHeight="1" x14ac:dyDescent="0.25">
      <c r="A28" s="329" t="s">
        <v>261</v>
      </c>
      <c r="B28" s="335" t="s">
        <v>4</v>
      </c>
      <c r="C28" s="334"/>
      <c r="D28" s="145"/>
      <c r="E28" s="534">
        <v>6</v>
      </c>
      <c r="F28" s="145"/>
      <c r="G28" s="322"/>
      <c r="H28" s="323">
        <f t="shared" si="10"/>
        <v>80</v>
      </c>
      <c r="I28" s="324">
        <f t="shared" si="11"/>
        <v>12</v>
      </c>
      <c r="J28" s="323">
        <f t="shared" si="12"/>
        <v>68</v>
      </c>
      <c r="K28" s="363">
        <f t="shared" si="13"/>
        <v>28</v>
      </c>
      <c r="L28" s="500">
        <v>40</v>
      </c>
      <c r="M28" s="510">
        <v>28</v>
      </c>
      <c r="N28" s="503"/>
      <c r="O28" s="334"/>
      <c r="P28" s="98"/>
      <c r="Q28" s="169"/>
      <c r="R28" s="115"/>
      <c r="S28" s="98"/>
      <c r="T28" s="116"/>
      <c r="U28" s="169"/>
      <c r="V28" s="98"/>
      <c r="W28" s="158"/>
      <c r="X28" s="140"/>
      <c r="Y28" s="104"/>
      <c r="Z28" s="82"/>
      <c r="AA28" s="158"/>
      <c r="AB28" s="140"/>
      <c r="AC28" s="140">
        <v>12</v>
      </c>
      <c r="AD28" s="141">
        <v>68</v>
      </c>
      <c r="AE28" s="158"/>
      <c r="AF28" s="140"/>
      <c r="AG28" s="140"/>
      <c r="AH28" s="219"/>
    </row>
    <row r="29" spans="1:34" s="65" customFormat="1" ht="13.5" customHeight="1" x14ac:dyDescent="0.25">
      <c r="A29" s="329" t="s">
        <v>262</v>
      </c>
      <c r="B29" s="337" t="s">
        <v>2</v>
      </c>
      <c r="C29" s="334"/>
      <c r="D29" s="145"/>
      <c r="E29" s="140">
        <v>46</v>
      </c>
      <c r="F29" s="145"/>
      <c r="G29" s="322"/>
      <c r="H29" s="323">
        <f t="shared" si="10"/>
        <v>152</v>
      </c>
      <c r="I29" s="324">
        <f t="shared" si="11"/>
        <v>48</v>
      </c>
      <c r="J29" s="323">
        <f t="shared" si="12"/>
        <v>104</v>
      </c>
      <c r="K29" s="363">
        <f t="shared" si="13"/>
        <v>96</v>
      </c>
      <c r="L29" s="501">
        <v>8</v>
      </c>
      <c r="M29" s="510">
        <v>96</v>
      </c>
      <c r="N29" s="504"/>
      <c r="O29" s="334"/>
      <c r="P29" s="98"/>
      <c r="Q29" s="169"/>
      <c r="R29" s="115"/>
      <c r="S29" s="98"/>
      <c r="T29" s="116"/>
      <c r="U29" s="169"/>
      <c r="V29" s="98"/>
      <c r="W29" s="158">
        <v>12</v>
      </c>
      <c r="X29" s="140">
        <v>20</v>
      </c>
      <c r="Y29" s="104">
        <v>12</v>
      </c>
      <c r="Z29" s="82">
        <v>30</v>
      </c>
      <c r="AA29" s="158">
        <v>12</v>
      </c>
      <c r="AB29" s="140">
        <v>28</v>
      </c>
      <c r="AC29" s="140">
        <v>12</v>
      </c>
      <c r="AD29" s="141">
        <v>26</v>
      </c>
      <c r="AE29" s="158"/>
      <c r="AF29" s="140"/>
      <c r="AG29" s="140"/>
      <c r="AH29" s="219"/>
    </row>
    <row r="30" spans="1:34" s="65" customFormat="1" ht="11.5" x14ac:dyDescent="0.25">
      <c r="A30" s="99" t="s">
        <v>263</v>
      </c>
      <c r="B30" s="336" t="s">
        <v>231</v>
      </c>
      <c r="C30" s="142"/>
      <c r="D30" s="331"/>
      <c r="E30" s="428">
        <v>3</v>
      </c>
      <c r="F30" s="331"/>
      <c r="G30" s="138"/>
      <c r="H30" s="323">
        <f t="shared" si="10"/>
        <v>40</v>
      </c>
      <c r="I30" s="324">
        <f t="shared" si="11"/>
        <v>8</v>
      </c>
      <c r="J30" s="323">
        <f t="shared" si="12"/>
        <v>32</v>
      </c>
      <c r="K30" s="363">
        <f t="shared" si="13"/>
        <v>15</v>
      </c>
      <c r="L30" s="500">
        <v>17</v>
      </c>
      <c r="M30" s="510">
        <v>15</v>
      </c>
      <c r="N30" s="503"/>
      <c r="O30" s="334"/>
      <c r="P30" s="101"/>
      <c r="Q30" s="159"/>
      <c r="R30" s="100"/>
      <c r="S30" s="161"/>
      <c r="T30" s="103"/>
      <c r="U30" s="159"/>
      <c r="V30" s="101"/>
      <c r="W30" s="162">
        <v>8</v>
      </c>
      <c r="X30" s="160">
        <v>32</v>
      </c>
      <c r="Y30" s="160"/>
      <c r="Z30" s="161"/>
      <c r="AA30" s="162"/>
      <c r="AB30" s="160"/>
      <c r="AC30" s="160"/>
      <c r="AD30" s="161"/>
      <c r="AE30" s="162"/>
      <c r="AF30" s="160"/>
      <c r="AG30" s="160"/>
      <c r="AH30" s="161"/>
    </row>
    <row r="31" spans="1:34" s="65" customFormat="1" ht="12" thickBot="1" x14ac:dyDescent="0.3">
      <c r="A31" s="99" t="s">
        <v>265</v>
      </c>
      <c r="B31" s="338" t="s">
        <v>264</v>
      </c>
      <c r="C31" s="142"/>
      <c r="D31" s="331"/>
      <c r="E31" s="470">
        <v>4</v>
      </c>
      <c r="F31" s="331"/>
      <c r="G31" s="138"/>
      <c r="H31" s="323">
        <f t="shared" si="10"/>
        <v>40</v>
      </c>
      <c r="I31" s="324">
        <f t="shared" si="11"/>
        <v>8</v>
      </c>
      <c r="J31" s="323">
        <f t="shared" si="12"/>
        <v>32</v>
      </c>
      <c r="K31" s="363">
        <f t="shared" si="13"/>
        <v>20</v>
      </c>
      <c r="L31" s="506">
        <v>12</v>
      </c>
      <c r="M31" s="511">
        <v>20</v>
      </c>
      <c r="N31" s="508"/>
      <c r="O31" s="334"/>
      <c r="P31" s="88"/>
      <c r="Q31" s="87"/>
      <c r="R31" s="118"/>
      <c r="S31" s="92"/>
      <c r="T31" s="333"/>
      <c r="U31" s="87"/>
      <c r="V31" s="88"/>
      <c r="W31" s="91"/>
      <c r="X31" s="63"/>
      <c r="Y31" s="63">
        <v>8</v>
      </c>
      <c r="Z31" s="92">
        <v>32</v>
      </c>
      <c r="AA31" s="91"/>
      <c r="AB31" s="63"/>
      <c r="AC31" s="63"/>
      <c r="AD31" s="92"/>
      <c r="AE31" s="91"/>
      <c r="AF31" s="63"/>
      <c r="AG31" s="63"/>
      <c r="AH31" s="92"/>
    </row>
    <row r="32" spans="1:34" s="96" customFormat="1" ht="15.75" customHeight="1" thickBot="1" x14ac:dyDescent="0.3">
      <c r="A32" s="555" t="s">
        <v>53</v>
      </c>
      <c r="B32" s="556" t="s">
        <v>189</v>
      </c>
      <c r="C32" s="550">
        <v>6</v>
      </c>
      <c r="D32" s="551">
        <v>0</v>
      </c>
      <c r="E32" s="551">
        <v>4</v>
      </c>
      <c r="F32" s="551">
        <v>0</v>
      </c>
      <c r="G32" s="557">
        <v>2</v>
      </c>
      <c r="H32" s="550">
        <f>H33+H34+H35+H36+H37+H38+H39+H40+H41+H42</f>
        <v>996</v>
      </c>
      <c r="I32" s="550">
        <f t="shared" ref="I32:V32" si="14">I33+I34+I35+I36+I37+I38+I39+I40+I41+I42</f>
        <v>120</v>
      </c>
      <c r="J32" s="550">
        <f>J33+J34+J35+J36+J37+J38+J39+J40+J41+J42</f>
        <v>804</v>
      </c>
      <c r="K32" s="550">
        <f>K33+K34+K35+K36+K37+K38+K39+K40+K41+K42</f>
        <v>424</v>
      </c>
      <c r="L32" s="550">
        <f>L33+L34+L35+L36+L37+L38+L39+L40+L41+L42</f>
        <v>380</v>
      </c>
      <c r="M32" s="550">
        <f t="shared" si="14"/>
        <v>424</v>
      </c>
      <c r="N32" s="550">
        <f t="shared" si="14"/>
        <v>0</v>
      </c>
      <c r="O32" s="550">
        <f t="shared" si="14"/>
        <v>0</v>
      </c>
      <c r="P32" s="550">
        <f t="shared" si="14"/>
        <v>0</v>
      </c>
      <c r="Q32" s="550">
        <f t="shared" si="14"/>
        <v>24</v>
      </c>
      <c r="R32" s="550">
        <f t="shared" si="14"/>
        <v>12</v>
      </c>
      <c r="S32" s="550">
        <f t="shared" si="14"/>
        <v>36</v>
      </c>
      <c r="T32" s="550">
        <f t="shared" si="14"/>
        <v>0</v>
      </c>
      <c r="U32" s="550">
        <f>U33+U34+U35+U36+U37+U38+U39+U40+U41+U42</f>
        <v>0</v>
      </c>
      <c r="V32" s="550">
        <f t="shared" si="14"/>
        <v>0</v>
      </c>
      <c r="W32" s="550">
        <f>W33+W34+W35+W36+W37+W38+W39+W40+W41+W42</f>
        <v>56</v>
      </c>
      <c r="X32" s="550">
        <f t="shared" ref="X32:AH32" si="15">X33+X34+X35+X36+X37+X38+X39+X40+X41+X42</f>
        <v>370</v>
      </c>
      <c r="Y32" s="550">
        <f t="shared" si="15"/>
        <v>40</v>
      </c>
      <c r="Z32" s="550">
        <f t="shared" si="15"/>
        <v>308</v>
      </c>
      <c r="AA32" s="550">
        <f t="shared" si="15"/>
        <v>16</v>
      </c>
      <c r="AB32" s="550">
        <f t="shared" si="15"/>
        <v>78</v>
      </c>
      <c r="AC32" s="550">
        <f t="shared" si="15"/>
        <v>0</v>
      </c>
      <c r="AD32" s="550">
        <f t="shared" si="15"/>
        <v>0</v>
      </c>
      <c r="AE32" s="550">
        <f t="shared" si="15"/>
        <v>8</v>
      </c>
      <c r="AF32" s="550">
        <f t="shared" si="15"/>
        <v>48</v>
      </c>
      <c r="AG32" s="550">
        <f t="shared" si="15"/>
        <v>0</v>
      </c>
      <c r="AH32" s="254">
        <f t="shared" si="15"/>
        <v>0</v>
      </c>
    </row>
    <row r="33" spans="1:34" s="65" customFormat="1" ht="16.5" customHeight="1" x14ac:dyDescent="0.25">
      <c r="A33" s="108" t="s">
        <v>54</v>
      </c>
      <c r="B33" s="176" t="s">
        <v>191</v>
      </c>
      <c r="C33" s="466">
        <v>3</v>
      </c>
      <c r="D33" s="140"/>
      <c r="E33" s="140"/>
      <c r="F33" s="140"/>
      <c r="G33" s="540">
        <v>3</v>
      </c>
      <c r="H33" s="260">
        <f>I33+J33+S33+Q33+R33</f>
        <v>112</v>
      </c>
      <c r="I33" s="267">
        <f>W33+Y33+AA33+AC33+AE33+AG33</f>
        <v>16</v>
      </c>
      <c r="J33" s="259">
        <f>X33+Z33+AB33+AD33+AF33+AH33</f>
        <v>84</v>
      </c>
      <c r="K33" s="253">
        <f>M33</f>
        <v>80</v>
      </c>
      <c r="L33" s="350">
        <f>J33-M33</f>
        <v>4</v>
      </c>
      <c r="M33" s="354">
        <v>80</v>
      </c>
      <c r="N33" s="352"/>
      <c r="O33" s="81"/>
      <c r="P33" s="82"/>
      <c r="Q33" s="432">
        <v>4</v>
      </c>
      <c r="R33" s="433">
        <v>2</v>
      </c>
      <c r="S33" s="434">
        <v>6</v>
      </c>
      <c r="T33" s="105"/>
      <c r="U33" s="332"/>
      <c r="V33" s="104"/>
      <c r="W33" s="154">
        <v>16</v>
      </c>
      <c r="X33" s="140">
        <v>84</v>
      </c>
      <c r="Y33" s="140"/>
      <c r="Z33" s="157"/>
      <c r="AA33" s="158"/>
      <c r="AB33" s="140"/>
      <c r="AC33" s="104"/>
      <c r="AD33" s="82"/>
      <c r="AE33" s="460"/>
      <c r="AF33" s="122"/>
      <c r="AG33" s="122"/>
      <c r="AH33" s="394"/>
    </row>
    <row r="34" spans="1:34" s="65" customFormat="1" ht="11.5" x14ac:dyDescent="0.25">
      <c r="A34" s="109" t="s">
        <v>77</v>
      </c>
      <c r="B34" s="62" t="s">
        <v>235</v>
      </c>
      <c r="C34" s="466">
        <v>3</v>
      </c>
      <c r="D34" s="136"/>
      <c r="E34" s="136"/>
      <c r="F34" s="136"/>
      <c r="G34" s="155"/>
      <c r="H34" s="260">
        <f t="shared" ref="H34:H41" si="16">I34+J34+S34+Q34+R34</f>
        <v>134</v>
      </c>
      <c r="I34" s="267">
        <f t="shared" ref="I34:I42" si="17">W34+Y34+AA34+AC34+AE34+AG34</f>
        <v>20</v>
      </c>
      <c r="J34" s="259">
        <f t="shared" ref="J34:J41" si="18">X34+Z34+AB34+AD34+AF34+AH34</f>
        <v>102</v>
      </c>
      <c r="K34" s="255">
        <f>M34</f>
        <v>60</v>
      </c>
      <c r="L34" s="351">
        <f t="shared" ref="L34:L42" si="19">J34-M34</f>
        <v>42</v>
      </c>
      <c r="M34" s="355">
        <v>60</v>
      </c>
      <c r="N34" s="353"/>
      <c r="O34" s="162"/>
      <c r="P34" s="161"/>
      <c r="Q34" s="430">
        <v>4</v>
      </c>
      <c r="R34" s="431">
        <v>2</v>
      </c>
      <c r="S34" s="426">
        <v>6</v>
      </c>
      <c r="T34" s="110"/>
      <c r="U34" s="162"/>
      <c r="V34" s="82"/>
      <c r="W34" s="142">
        <v>20</v>
      </c>
      <c r="X34" s="136">
        <v>102</v>
      </c>
      <c r="Y34" s="136"/>
      <c r="Z34" s="155"/>
      <c r="AA34" s="137"/>
      <c r="AB34" s="136"/>
      <c r="AC34" s="160"/>
      <c r="AD34" s="161"/>
      <c r="AE34" s="162"/>
      <c r="AF34" s="160"/>
      <c r="AG34" s="160"/>
      <c r="AH34" s="86"/>
    </row>
    <row r="35" spans="1:34" s="65" customFormat="1" ht="16.5" customHeight="1" x14ac:dyDescent="0.25">
      <c r="A35" s="109" t="s">
        <v>78</v>
      </c>
      <c r="B35" s="330" t="s">
        <v>236</v>
      </c>
      <c r="C35" s="471">
        <v>4</v>
      </c>
      <c r="D35" s="136"/>
      <c r="E35" s="136"/>
      <c r="F35" s="136"/>
      <c r="G35" s="157"/>
      <c r="H35" s="260">
        <f t="shared" si="16"/>
        <v>104</v>
      </c>
      <c r="I35" s="267">
        <f t="shared" si="17"/>
        <v>10</v>
      </c>
      <c r="J35" s="259">
        <f t="shared" si="18"/>
        <v>82</v>
      </c>
      <c r="K35" s="255">
        <f t="shared" ref="K35:K40" si="20">M35</f>
        <v>60</v>
      </c>
      <c r="L35" s="351">
        <f t="shared" si="19"/>
        <v>22</v>
      </c>
      <c r="M35" s="355">
        <v>60</v>
      </c>
      <c r="N35" s="353"/>
      <c r="O35" s="162"/>
      <c r="P35" s="161"/>
      <c r="Q35" s="430">
        <v>4</v>
      </c>
      <c r="R35" s="431">
        <v>2</v>
      </c>
      <c r="S35" s="426">
        <v>6</v>
      </c>
      <c r="T35" s="110"/>
      <c r="U35" s="162"/>
      <c r="V35" s="161"/>
      <c r="W35" s="142"/>
      <c r="X35" s="136"/>
      <c r="Y35" s="136">
        <v>10</v>
      </c>
      <c r="Z35" s="155">
        <v>82</v>
      </c>
      <c r="AA35" s="137"/>
      <c r="AB35" s="136"/>
      <c r="AC35" s="160"/>
      <c r="AD35" s="161"/>
      <c r="AE35" s="162"/>
      <c r="AF35" s="160"/>
      <c r="AG35" s="160"/>
      <c r="AH35" s="86"/>
    </row>
    <row r="36" spans="1:34" s="65" customFormat="1" ht="16.5" customHeight="1" x14ac:dyDescent="0.25">
      <c r="A36" s="111" t="s">
        <v>79</v>
      </c>
      <c r="B36" s="330" t="s">
        <v>237</v>
      </c>
      <c r="C36" s="467">
        <v>3</v>
      </c>
      <c r="D36" s="136"/>
      <c r="E36" s="136"/>
      <c r="F36" s="136"/>
      <c r="G36" s="155"/>
      <c r="H36" s="260">
        <f t="shared" si="16"/>
        <v>94</v>
      </c>
      <c r="I36" s="267">
        <f t="shared" si="17"/>
        <v>10</v>
      </c>
      <c r="J36" s="259">
        <f t="shared" si="18"/>
        <v>72</v>
      </c>
      <c r="K36" s="255">
        <f t="shared" si="20"/>
        <v>60</v>
      </c>
      <c r="L36" s="351">
        <f t="shared" si="19"/>
        <v>12</v>
      </c>
      <c r="M36" s="355">
        <v>60</v>
      </c>
      <c r="N36" s="353"/>
      <c r="O36" s="162"/>
      <c r="P36" s="161"/>
      <c r="Q36" s="430">
        <v>4</v>
      </c>
      <c r="R36" s="431">
        <v>2</v>
      </c>
      <c r="S36" s="426">
        <v>6</v>
      </c>
      <c r="T36" s="110"/>
      <c r="U36" s="162"/>
      <c r="V36" s="161"/>
      <c r="W36" s="142">
        <v>10</v>
      </c>
      <c r="X36" s="136">
        <v>72</v>
      </c>
      <c r="Y36" s="136"/>
      <c r="Z36" s="155"/>
      <c r="AA36" s="137"/>
      <c r="AB36" s="136"/>
      <c r="AC36" s="160"/>
      <c r="AD36" s="161"/>
      <c r="AE36" s="162"/>
      <c r="AF36" s="160"/>
      <c r="AG36" s="160"/>
      <c r="AH36" s="86"/>
    </row>
    <row r="37" spans="1:34" s="65" customFormat="1" ht="16.5" customHeight="1" x14ac:dyDescent="0.25">
      <c r="A37" s="109" t="s">
        <v>80</v>
      </c>
      <c r="B37" s="328" t="s">
        <v>240</v>
      </c>
      <c r="C37" s="137"/>
      <c r="D37" s="136"/>
      <c r="E37" s="470">
        <v>4</v>
      </c>
      <c r="F37" s="136"/>
      <c r="G37" s="155"/>
      <c r="H37" s="260">
        <f t="shared" si="16"/>
        <v>82</v>
      </c>
      <c r="I37" s="267">
        <f t="shared" si="17"/>
        <v>10</v>
      </c>
      <c r="J37" s="259">
        <f t="shared" si="18"/>
        <v>72</v>
      </c>
      <c r="K37" s="255">
        <f t="shared" si="20"/>
        <v>46</v>
      </c>
      <c r="L37" s="351">
        <f t="shared" si="19"/>
        <v>26</v>
      </c>
      <c r="M37" s="355">
        <v>46</v>
      </c>
      <c r="N37" s="353"/>
      <c r="O37" s="162"/>
      <c r="P37" s="161"/>
      <c r="Q37" s="137"/>
      <c r="R37" s="136"/>
      <c r="S37" s="138"/>
      <c r="T37" s="110"/>
      <c r="U37" s="162"/>
      <c r="V37" s="161"/>
      <c r="W37" s="142"/>
      <c r="X37" s="136"/>
      <c r="Y37" s="136">
        <v>10</v>
      </c>
      <c r="Z37" s="155">
        <v>72</v>
      </c>
      <c r="AA37" s="137"/>
      <c r="AB37" s="136"/>
      <c r="AC37" s="160"/>
      <c r="AD37" s="161"/>
      <c r="AE37" s="162"/>
      <c r="AF37" s="160"/>
      <c r="AG37" s="160"/>
      <c r="AH37" s="161"/>
    </row>
    <row r="38" spans="1:34" s="65" customFormat="1" ht="25.5" customHeight="1" x14ac:dyDescent="0.25">
      <c r="A38" s="109" t="s">
        <v>81</v>
      </c>
      <c r="B38" s="330" t="s">
        <v>238</v>
      </c>
      <c r="C38" s="137"/>
      <c r="D38" s="136"/>
      <c r="E38" s="472">
        <v>5</v>
      </c>
      <c r="F38" s="136"/>
      <c r="G38" s="155"/>
      <c r="H38" s="260">
        <f t="shared" si="16"/>
        <v>50</v>
      </c>
      <c r="I38" s="267">
        <f t="shared" si="17"/>
        <v>8</v>
      </c>
      <c r="J38" s="259">
        <f t="shared" si="18"/>
        <v>42</v>
      </c>
      <c r="K38" s="255">
        <f t="shared" si="20"/>
        <v>14</v>
      </c>
      <c r="L38" s="351">
        <f t="shared" si="19"/>
        <v>28</v>
      </c>
      <c r="M38" s="355">
        <v>14</v>
      </c>
      <c r="N38" s="353"/>
      <c r="O38" s="162"/>
      <c r="P38" s="161"/>
      <c r="Q38" s="137"/>
      <c r="R38" s="136"/>
      <c r="S38" s="138"/>
      <c r="T38" s="110"/>
      <c r="U38" s="162"/>
      <c r="V38" s="161"/>
      <c r="W38" s="84"/>
      <c r="X38" s="160"/>
      <c r="Y38" s="160"/>
      <c r="Z38" s="85"/>
      <c r="AA38" s="162">
        <v>8</v>
      </c>
      <c r="AB38" s="160">
        <v>42</v>
      </c>
      <c r="AC38" s="160"/>
      <c r="AD38" s="161"/>
      <c r="AE38" s="162"/>
      <c r="AF38" s="160"/>
      <c r="AG38" s="160"/>
      <c r="AH38" s="161"/>
    </row>
    <row r="39" spans="1:34" s="65" customFormat="1" ht="26.25" customHeight="1" x14ac:dyDescent="0.25">
      <c r="A39" s="109" t="s">
        <v>82</v>
      </c>
      <c r="B39" s="330" t="s">
        <v>239</v>
      </c>
      <c r="C39" s="188"/>
      <c r="D39" s="136"/>
      <c r="E39" s="472">
        <v>5</v>
      </c>
      <c r="F39" s="136"/>
      <c r="G39" s="155"/>
      <c r="H39" s="260">
        <f>I39+J39+S39+Q39+R39</f>
        <v>44</v>
      </c>
      <c r="I39" s="267">
        <f>W39+Y39+AA39+AC39+AE39</f>
        <v>8</v>
      </c>
      <c r="J39" s="259">
        <f t="shared" si="18"/>
        <v>36</v>
      </c>
      <c r="K39" s="255">
        <f t="shared" si="20"/>
        <v>12</v>
      </c>
      <c r="L39" s="351">
        <f t="shared" si="19"/>
        <v>24</v>
      </c>
      <c r="M39" s="355">
        <v>12</v>
      </c>
      <c r="N39" s="353"/>
      <c r="O39" s="162"/>
      <c r="P39" s="161"/>
      <c r="Q39" s="203"/>
      <c r="R39" s="148"/>
      <c r="S39" s="204"/>
      <c r="T39" s="110"/>
      <c r="U39" s="162"/>
      <c r="V39" s="161"/>
      <c r="W39" s="84"/>
      <c r="X39" s="160"/>
      <c r="Y39" s="160"/>
      <c r="Z39" s="85"/>
      <c r="AA39" s="162">
        <v>8</v>
      </c>
      <c r="AB39" s="160">
        <v>36</v>
      </c>
      <c r="AC39" s="160"/>
      <c r="AD39" s="161"/>
      <c r="AE39" s="162"/>
      <c r="AF39" s="85"/>
      <c r="AG39" s="462"/>
      <c r="AH39" s="463"/>
    </row>
    <row r="40" spans="1:34" s="65" customFormat="1" ht="16.5" customHeight="1" x14ac:dyDescent="0.25">
      <c r="A40" s="109" t="s">
        <v>83</v>
      </c>
      <c r="B40" s="328" t="s">
        <v>212</v>
      </c>
      <c r="C40" s="536">
        <v>7</v>
      </c>
      <c r="D40" s="136"/>
      <c r="E40" s="535"/>
      <c r="F40" s="136"/>
      <c r="G40" s="155"/>
      <c r="H40" s="260">
        <f>I40+J40+S40+Q40+R40</f>
        <v>68</v>
      </c>
      <c r="I40" s="267">
        <f>W40+Y40+AA40+AC40+AE40</f>
        <v>8</v>
      </c>
      <c r="J40" s="259">
        <f t="shared" si="18"/>
        <v>48</v>
      </c>
      <c r="K40" s="255">
        <f t="shared" si="20"/>
        <v>12</v>
      </c>
      <c r="L40" s="351">
        <f t="shared" si="19"/>
        <v>36</v>
      </c>
      <c r="M40" s="355">
        <v>12</v>
      </c>
      <c r="N40" s="353"/>
      <c r="O40" s="162"/>
      <c r="P40" s="161"/>
      <c r="Q40" s="430">
        <v>4</v>
      </c>
      <c r="R40" s="431">
        <v>2</v>
      </c>
      <c r="S40" s="426">
        <v>6</v>
      </c>
      <c r="T40" s="110"/>
      <c r="U40" s="162"/>
      <c r="V40" s="161"/>
      <c r="W40" s="84"/>
      <c r="X40" s="160"/>
      <c r="Y40" s="160"/>
      <c r="Z40" s="155"/>
      <c r="AA40" s="137"/>
      <c r="AB40" s="136"/>
      <c r="AC40" s="136"/>
      <c r="AD40" s="161"/>
      <c r="AE40" s="162">
        <v>8</v>
      </c>
      <c r="AF40" s="461">
        <v>48</v>
      </c>
      <c r="AG40" s="462"/>
      <c r="AH40" s="463"/>
    </row>
    <row r="41" spans="1:34" s="65" customFormat="1" ht="16.5" customHeight="1" x14ac:dyDescent="0.25">
      <c r="A41" s="109" t="s">
        <v>55</v>
      </c>
      <c r="B41" s="328" t="s">
        <v>241</v>
      </c>
      <c r="C41" s="137"/>
      <c r="D41" s="136"/>
      <c r="E41" s="470">
        <v>4</v>
      </c>
      <c r="F41" s="136"/>
      <c r="G41" s="155"/>
      <c r="H41" s="260">
        <f t="shared" si="16"/>
        <v>82</v>
      </c>
      <c r="I41" s="267">
        <f t="shared" si="17"/>
        <v>10</v>
      </c>
      <c r="J41" s="259">
        <f t="shared" si="18"/>
        <v>72</v>
      </c>
      <c r="K41" s="255">
        <v>36</v>
      </c>
      <c r="L41" s="351">
        <f t="shared" si="19"/>
        <v>36</v>
      </c>
      <c r="M41" s="355">
        <v>36</v>
      </c>
      <c r="N41" s="353"/>
      <c r="O41" s="162"/>
      <c r="P41" s="161"/>
      <c r="Q41" s="137"/>
      <c r="R41" s="136"/>
      <c r="S41" s="138"/>
      <c r="T41" s="110"/>
      <c r="U41" s="162"/>
      <c r="V41" s="161"/>
      <c r="W41" s="84"/>
      <c r="X41" s="160"/>
      <c r="Y41" s="160">
        <v>10</v>
      </c>
      <c r="Z41" s="155">
        <v>72</v>
      </c>
      <c r="AA41" s="137"/>
      <c r="AB41" s="136"/>
      <c r="AC41" s="136"/>
      <c r="AD41" s="161"/>
      <c r="AE41" s="162"/>
      <c r="AF41" s="160"/>
      <c r="AG41" s="160"/>
      <c r="AH41" s="86"/>
    </row>
    <row r="42" spans="1:34" s="65" customFormat="1" ht="25.5" customHeight="1" thickBot="1" x14ac:dyDescent="0.3">
      <c r="A42" s="109" t="s">
        <v>275</v>
      </c>
      <c r="B42" s="615" t="s">
        <v>276</v>
      </c>
      <c r="C42" s="471">
        <v>4</v>
      </c>
      <c r="D42" s="136"/>
      <c r="E42" s="136"/>
      <c r="F42" s="136"/>
      <c r="G42" s="468">
        <v>3</v>
      </c>
      <c r="H42" s="260">
        <f>I42+J42+S42+Q42+R42</f>
        <v>226</v>
      </c>
      <c r="I42" s="267">
        <f t="shared" si="17"/>
        <v>20</v>
      </c>
      <c r="J42" s="259">
        <f>X42+Z42+AB42+AD42+AF42+AH42</f>
        <v>194</v>
      </c>
      <c r="K42" s="255">
        <v>44</v>
      </c>
      <c r="L42" s="351">
        <f t="shared" si="19"/>
        <v>150</v>
      </c>
      <c r="M42" s="362">
        <v>44</v>
      </c>
      <c r="N42" s="353"/>
      <c r="O42" s="162"/>
      <c r="P42" s="161"/>
      <c r="Q42" s="430">
        <v>4</v>
      </c>
      <c r="R42" s="431">
        <v>2</v>
      </c>
      <c r="S42" s="426">
        <v>6</v>
      </c>
      <c r="T42" s="110"/>
      <c r="U42" s="162"/>
      <c r="V42" s="161"/>
      <c r="W42" s="84">
        <v>10</v>
      </c>
      <c r="X42" s="160">
        <v>112</v>
      </c>
      <c r="Y42" s="160">
        <v>10</v>
      </c>
      <c r="Z42" s="155">
        <v>82</v>
      </c>
      <c r="AA42" s="137"/>
      <c r="AB42" s="136"/>
      <c r="AC42" s="136"/>
      <c r="AD42" s="161"/>
      <c r="AE42" s="123"/>
      <c r="AF42" s="69"/>
      <c r="AG42" s="69"/>
      <c r="AH42" s="177"/>
    </row>
    <row r="43" spans="1:34" s="90" customFormat="1" ht="12" thickBot="1" x14ac:dyDescent="0.3">
      <c r="A43" s="558" t="s">
        <v>56</v>
      </c>
      <c r="B43" s="559" t="s">
        <v>190</v>
      </c>
      <c r="C43" s="564">
        <f t="shared" ref="C43:G43" si="21">C45+C52+C59+C64</f>
        <v>9</v>
      </c>
      <c r="D43" s="564">
        <f t="shared" si="21"/>
        <v>0</v>
      </c>
      <c r="E43" s="564">
        <v>11</v>
      </c>
      <c r="F43" s="564">
        <f t="shared" si="21"/>
        <v>2</v>
      </c>
      <c r="G43" s="564">
        <f t="shared" si="21"/>
        <v>4</v>
      </c>
      <c r="H43" s="564">
        <f t="shared" ref="H43:AH43" si="22">H45+H52+H59+H64</f>
        <v>2748</v>
      </c>
      <c r="I43" s="564">
        <f t="shared" si="22"/>
        <v>108</v>
      </c>
      <c r="J43" s="564">
        <f t="shared" si="22"/>
        <v>1668</v>
      </c>
      <c r="K43" s="564">
        <f t="shared" si="22"/>
        <v>1698</v>
      </c>
      <c r="L43" s="564">
        <f t="shared" si="22"/>
        <v>738</v>
      </c>
      <c r="M43" s="564">
        <f t="shared" si="22"/>
        <v>258</v>
      </c>
      <c r="N43" s="564">
        <f t="shared" si="22"/>
        <v>60</v>
      </c>
      <c r="O43" s="564">
        <f t="shared" si="22"/>
        <v>576</v>
      </c>
      <c r="P43" s="564">
        <f t="shared" si="22"/>
        <v>864</v>
      </c>
      <c r="Q43" s="564">
        <f t="shared" si="22"/>
        <v>72</v>
      </c>
      <c r="R43" s="564">
        <f t="shared" si="22"/>
        <v>18</v>
      </c>
      <c r="S43" s="564">
        <f t="shared" si="22"/>
        <v>54</v>
      </c>
      <c r="T43" s="564">
        <f t="shared" si="22"/>
        <v>0</v>
      </c>
      <c r="U43" s="564">
        <f t="shared" si="22"/>
        <v>0</v>
      </c>
      <c r="V43" s="564">
        <f t="shared" si="22"/>
        <v>0</v>
      </c>
      <c r="W43" s="564">
        <f t="shared" si="22"/>
        <v>0</v>
      </c>
      <c r="X43" s="564">
        <f t="shared" si="22"/>
        <v>0</v>
      </c>
      <c r="Y43" s="564">
        <f t="shared" si="22"/>
        <v>30</v>
      </c>
      <c r="Z43" s="564">
        <f t="shared" si="22"/>
        <v>366</v>
      </c>
      <c r="AA43" s="564">
        <f t="shared" si="22"/>
        <v>30</v>
      </c>
      <c r="AB43" s="564">
        <f t="shared" si="22"/>
        <v>552</v>
      </c>
      <c r="AC43" s="564">
        <f t="shared" si="22"/>
        <v>20</v>
      </c>
      <c r="AD43" s="564">
        <f t="shared" si="22"/>
        <v>474</v>
      </c>
      <c r="AE43" s="564">
        <f t="shared" si="22"/>
        <v>18</v>
      </c>
      <c r="AF43" s="564">
        <f t="shared" si="22"/>
        <v>502</v>
      </c>
      <c r="AG43" s="564">
        <f t="shared" si="22"/>
        <v>10</v>
      </c>
      <c r="AH43" s="565">
        <f t="shared" si="22"/>
        <v>602</v>
      </c>
    </row>
    <row r="44" spans="1:34" s="90" customFormat="1" ht="12" thickBot="1" x14ac:dyDescent="0.3">
      <c r="A44" s="558" t="s">
        <v>57</v>
      </c>
      <c r="B44" s="566" t="s">
        <v>5</v>
      </c>
      <c r="C44" s="564">
        <f t="shared" ref="C44:G44" si="23">C45+C52+C59</f>
        <v>9</v>
      </c>
      <c r="D44" s="564">
        <f t="shared" si="23"/>
        <v>0</v>
      </c>
      <c r="E44" s="564">
        <f t="shared" si="23"/>
        <v>10</v>
      </c>
      <c r="F44" s="564">
        <f t="shared" si="23"/>
        <v>2</v>
      </c>
      <c r="G44" s="564">
        <f t="shared" si="23"/>
        <v>4</v>
      </c>
      <c r="H44" s="564">
        <f>H45+H52+H59</f>
        <v>2604</v>
      </c>
      <c r="I44" s="569">
        <f t="shared" ref="I44:AH44" si="24">I45+I52+I59</f>
        <v>108</v>
      </c>
      <c r="J44" s="564">
        <f t="shared" si="24"/>
        <v>1524</v>
      </c>
      <c r="K44" s="564">
        <f t="shared" si="24"/>
        <v>1554</v>
      </c>
      <c r="L44" s="564">
        <f t="shared" si="24"/>
        <v>738</v>
      </c>
      <c r="M44" s="564">
        <f t="shared" si="24"/>
        <v>258</v>
      </c>
      <c r="N44" s="564">
        <f t="shared" si="24"/>
        <v>60</v>
      </c>
      <c r="O44" s="564">
        <f t="shared" si="24"/>
        <v>576</v>
      </c>
      <c r="P44" s="564">
        <f t="shared" si="24"/>
        <v>720</v>
      </c>
      <c r="Q44" s="564">
        <f t="shared" si="24"/>
        <v>72</v>
      </c>
      <c r="R44" s="564">
        <f t="shared" si="24"/>
        <v>18</v>
      </c>
      <c r="S44" s="564">
        <f t="shared" si="24"/>
        <v>54</v>
      </c>
      <c r="T44" s="564">
        <f t="shared" si="24"/>
        <v>0</v>
      </c>
      <c r="U44" s="564">
        <f t="shared" si="24"/>
        <v>0</v>
      </c>
      <c r="V44" s="564">
        <f t="shared" si="24"/>
        <v>0</v>
      </c>
      <c r="W44" s="564">
        <f t="shared" si="24"/>
        <v>0</v>
      </c>
      <c r="X44" s="564">
        <f t="shared" si="24"/>
        <v>0</v>
      </c>
      <c r="Y44" s="564">
        <f t="shared" si="24"/>
        <v>30</v>
      </c>
      <c r="Z44" s="564">
        <f t="shared" si="24"/>
        <v>366</v>
      </c>
      <c r="AA44" s="564">
        <f t="shared" si="24"/>
        <v>30</v>
      </c>
      <c r="AB44" s="564">
        <f t="shared" si="24"/>
        <v>552</v>
      </c>
      <c r="AC44" s="564">
        <f t="shared" si="24"/>
        <v>20</v>
      </c>
      <c r="AD44" s="564">
        <f t="shared" si="24"/>
        <v>474</v>
      </c>
      <c r="AE44" s="564">
        <f t="shared" si="24"/>
        <v>18</v>
      </c>
      <c r="AF44" s="564">
        <f t="shared" si="24"/>
        <v>502</v>
      </c>
      <c r="AG44" s="564">
        <f t="shared" si="24"/>
        <v>10</v>
      </c>
      <c r="AH44" s="565">
        <f t="shared" si="24"/>
        <v>458</v>
      </c>
    </row>
    <row r="45" spans="1:34" s="96" customFormat="1" ht="41.25" customHeight="1" thickBot="1" x14ac:dyDescent="0.3">
      <c r="A45" s="624" t="s">
        <v>84</v>
      </c>
      <c r="B45" s="625" t="s">
        <v>266</v>
      </c>
      <c r="C45" s="626">
        <v>3</v>
      </c>
      <c r="D45" s="627">
        <v>0</v>
      </c>
      <c r="E45" s="628">
        <v>5</v>
      </c>
      <c r="F45" s="629">
        <v>1</v>
      </c>
      <c r="G45" s="630">
        <v>3</v>
      </c>
      <c r="H45" s="631">
        <f>H46+H47+H48+H49+H50+H51</f>
        <v>1194</v>
      </c>
      <c r="I45" s="632">
        <f>I48+I49+I50+I51+I46+I47</f>
        <v>60</v>
      </c>
      <c r="J45" s="633">
        <f>J48+J49+J50+J51+J46+J47</f>
        <v>474</v>
      </c>
      <c r="K45" s="632">
        <f>K48+K49+K50+K51+K46+K47</f>
        <v>786</v>
      </c>
      <c r="L45" s="633">
        <f t="shared" ref="L45:AH45" si="25">L48+L49+L50+L51+L46+L47</f>
        <v>260</v>
      </c>
      <c r="M45" s="632">
        <f t="shared" si="25"/>
        <v>174</v>
      </c>
      <c r="N45" s="632">
        <f t="shared" si="25"/>
        <v>40</v>
      </c>
      <c r="O45" s="634">
        <f t="shared" si="25"/>
        <v>324</v>
      </c>
      <c r="P45" s="634">
        <f t="shared" si="25"/>
        <v>288</v>
      </c>
      <c r="Q45" s="634">
        <f>Q48+Q49+Q50+Q51+Q46+Q47</f>
        <v>24</v>
      </c>
      <c r="R45" s="634">
        <f t="shared" si="25"/>
        <v>6</v>
      </c>
      <c r="S45" s="634">
        <f t="shared" si="25"/>
        <v>18</v>
      </c>
      <c r="T45" s="634">
        <f t="shared" si="25"/>
        <v>0</v>
      </c>
      <c r="U45" s="634">
        <f>U48+U49+U50+U51+U46+U47</f>
        <v>0</v>
      </c>
      <c r="V45" s="634">
        <f t="shared" si="25"/>
        <v>0</v>
      </c>
      <c r="W45" s="634">
        <f>W48+W49+W50+W51+W46+W47</f>
        <v>0</v>
      </c>
      <c r="X45" s="634">
        <f t="shared" si="25"/>
        <v>0</v>
      </c>
      <c r="Y45" s="634">
        <f t="shared" si="25"/>
        <v>30</v>
      </c>
      <c r="Z45" s="634">
        <f>Z48+Z49+Z50+Z51+Z46+Z47</f>
        <v>366</v>
      </c>
      <c r="AA45" s="634">
        <f t="shared" si="25"/>
        <v>20</v>
      </c>
      <c r="AB45" s="634">
        <f t="shared" si="25"/>
        <v>282</v>
      </c>
      <c r="AC45" s="634">
        <f t="shared" si="25"/>
        <v>10</v>
      </c>
      <c r="AD45" s="634">
        <f t="shared" si="25"/>
        <v>438</v>
      </c>
      <c r="AE45" s="634">
        <f t="shared" si="25"/>
        <v>0</v>
      </c>
      <c r="AF45" s="634">
        <f t="shared" si="25"/>
        <v>0</v>
      </c>
      <c r="AG45" s="634">
        <f t="shared" si="25"/>
        <v>0</v>
      </c>
      <c r="AH45" s="634">
        <f t="shared" si="25"/>
        <v>0</v>
      </c>
    </row>
    <row r="46" spans="1:34" s="96" customFormat="1" ht="22.5" customHeight="1" x14ac:dyDescent="0.25">
      <c r="A46" s="527" t="s">
        <v>85</v>
      </c>
      <c r="B46" s="528" t="s">
        <v>267</v>
      </c>
      <c r="C46" s="529">
        <v>4</v>
      </c>
      <c r="D46" s="530"/>
      <c r="E46" s="538"/>
      <c r="F46" s="454"/>
      <c r="G46" s="359"/>
      <c r="H46" s="612">
        <f>SUM(I46+J46+Q46+R46+S46)</f>
        <v>186</v>
      </c>
      <c r="I46" s="605">
        <f>AG46+AE46+AC46+AA46+Y46+W46</f>
        <v>10</v>
      </c>
      <c r="J46" s="606">
        <f>X46+Z46+AB46+AD46+AF46+AH46</f>
        <v>164</v>
      </c>
      <c r="K46" s="603">
        <f>M46</f>
        <v>46</v>
      </c>
      <c r="L46" s="116">
        <f>J46-M46-N46</f>
        <v>118</v>
      </c>
      <c r="M46" s="611">
        <v>46</v>
      </c>
      <c r="N46" s="611"/>
      <c r="O46" s="400">
        <v>0</v>
      </c>
      <c r="P46" s="398">
        <f>AA46+AC46+AE46+AG46+AI46+AK46</f>
        <v>0</v>
      </c>
      <c r="Q46" s="514">
        <v>4</v>
      </c>
      <c r="R46" s="515">
        <v>2</v>
      </c>
      <c r="S46" s="516">
        <v>6</v>
      </c>
      <c r="T46" s="456"/>
      <c r="U46" s="358"/>
      <c r="V46" s="359"/>
      <c r="W46" s="460"/>
      <c r="X46" s="122"/>
      <c r="Y46" s="122">
        <v>10</v>
      </c>
      <c r="Z46" s="407">
        <v>164</v>
      </c>
      <c r="AA46" s="460"/>
      <c r="AB46" s="122"/>
      <c r="AC46" s="122"/>
      <c r="AD46" s="407"/>
      <c r="AE46" s="400"/>
      <c r="AF46" s="454"/>
      <c r="AG46" s="454"/>
      <c r="AH46" s="359"/>
    </row>
    <row r="47" spans="1:34" s="96" customFormat="1" ht="41.25" customHeight="1" x14ac:dyDescent="0.25">
      <c r="A47" s="531" t="s">
        <v>268</v>
      </c>
      <c r="B47" s="346" t="s">
        <v>269</v>
      </c>
      <c r="C47" s="488"/>
      <c r="D47" s="339"/>
      <c r="E47" s="487">
        <v>5</v>
      </c>
      <c r="F47" s="100"/>
      <c r="G47" s="613">
        <v>4</v>
      </c>
      <c r="H47" s="166">
        <f t="shared" ref="H47:H48" si="26">SUM(I47+J47+Q47+R47+S47)</f>
        <v>184</v>
      </c>
      <c r="I47" s="103">
        <f t="shared" ref="I47:I51" si="27">AG47+AE47+AC47+AA47+Y47+W47</f>
        <v>20</v>
      </c>
      <c r="J47" s="607">
        <f t="shared" ref="J47:J48" si="28">X47+Z47+AB47+AD47+AF47+AH47</f>
        <v>164</v>
      </c>
      <c r="K47" s="608">
        <f t="shared" ref="K47:K48" si="29">M47</f>
        <v>54</v>
      </c>
      <c r="L47" s="103">
        <f t="shared" ref="L47:L48" si="30">J47-M47-N47</f>
        <v>110</v>
      </c>
      <c r="M47" s="360">
        <v>54</v>
      </c>
      <c r="N47" s="360"/>
      <c r="O47" s="166"/>
      <c r="P47" s="102"/>
      <c r="Q47" s="517"/>
      <c r="R47" s="331"/>
      <c r="S47" s="518"/>
      <c r="T47" s="103"/>
      <c r="U47" s="159"/>
      <c r="V47" s="101"/>
      <c r="W47" s="159"/>
      <c r="X47" s="100"/>
      <c r="Y47" s="160">
        <v>10</v>
      </c>
      <c r="Z47" s="161">
        <v>58</v>
      </c>
      <c r="AA47" s="162">
        <v>10</v>
      </c>
      <c r="AB47" s="160">
        <v>106</v>
      </c>
      <c r="AC47" s="160"/>
      <c r="AD47" s="161"/>
      <c r="AE47" s="166"/>
      <c r="AF47" s="100"/>
      <c r="AG47" s="100"/>
      <c r="AH47" s="101"/>
    </row>
    <row r="48" spans="1:34" s="65" customFormat="1" ht="34.5" x14ac:dyDescent="0.25">
      <c r="A48" s="532" t="s">
        <v>270</v>
      </c>
      <c r="B48" s="152" t="s">
        <v>266</v>
      </c>
      <c r="C48" s="489">
        <v>6</v>
      </c>
      <c r="D48" s="144"/>
      <c r="E48" s="490"/>
      <c r="F48" s="474">
        <v>6</v>
      </c>
      <c r="G48" s="614">
        <v>45</v>
      </c>
      <c r="H48" s="116">
        <f t="shared" si="26"/>
        <v>188</v>
      </c>
      <c r="I48" s="513">
        <f>AG48+AE48+AC48+AA48+Y48+W48</f>
        <v>30</v>
      </c>
      <c r="J48" s="607">
        <f t="shared" si="28"/>
        <v>146</v>
      </c>
      <c r="K48" s="608">
        <f t="shared" si="29"/>
        <v>74</v>
      </c>
      <c r="L48" s="103">
        <f t="shared" si="30"/>
        <v>32</v>
      </c>
      <c r="M48" s="360">
        <v>74</v>
      </c>
      <c r="N48" s="355">
        <v>40</v>
      </c>
      <c r="O48" s="170"/>
      <c r="P48" s="97"/>
      <c r="Q48" s="519">
        <v>4</v>
      </c>
      <c r="R48" s="465">
        <v>2</v>
      </c>
      <c r="S48" s="520">
        <v>6</v>
      </c>
      <c r="T48" s="105"/>
      <c r="U48" s="169"/>
      <c r="V48" s="98"/>
      <c r="W48" s="169"/>
      <c r="X48" s="104"/>
      <c r="Y48" s="104">
        <v>10</v>
      </c>
      <c r="Z48" s="82">
        <v>36</v>
      </c>
      <c r="AA48" s="81">
        <v>10</v>
      </c>
      <c r="AB48" s="104">
        <v>68</v>
      </c>
      <c r="AC48" s="104">
        <v>10</v>
      </c>
      <c r="AD48" s="82">
        <v>42</v>
      </c>
      <c r="AE48" s="79"/>
      <c r="AF48" s="104"/>
      <c r="AG48" s="104"/>
      <c r="AH48" s="83"/>
    </row>
    <row r="49" spans="1:34" s="65" customFormat="1" ht="11.5" x14ac:dyDescent="0.25">
      <c r="A49" s="533" t="s">
        <v>242</v>
      </c>
      <c r="B49" s="174" t="s">
        <v>6</v>
      </c>
      <c r="C49" s="192"/>
      <c r="D49" s="197"/>
      <c r="E49" s="211">
        <v>456</v>
      </c>
      <c r="F49" s="198"/>
      <c r="G49" s="539"/>
      <c r="H49" s="103">
        <f>X49+Z49+AB49+AD49+AF49+AH49</f>
        <v>324</v>
      </c>
      <c r="I49" s="360">
        <f t="shared" si="27"/>
        <v>0</v>
      </c>
      <c r="J49" s="325">
        <f>L49+M49+N49</f>
        <v>0</v>
      </c>
      <c r="K49" s="603">
        <f>O49</f>
        <v>324</v>
      </c>
      <c r="L49" s="103"/>
      <c r="M49" s="355"/>
      <c r="N49" s="355"/>
      <c r="O49" s="107">
        <f>W49+X49+Y49+Z49+AA49+AB49+AC49+AD49+AE49+AF49+AG49+AH49</f>
        <v>324</v>
      </c>
      <c r="P49" s="411"/>
      <c r="Q49" s="192"/>
      <c r="R49" s="193"/>
      <c r="S49" s="521"/>
      <c r="T49" s="195"/>
      <c r="U49" s="199"/>
      <c r="V49" s="200"/>
      <c r="W49" s="199"/>
      <c r="X49" s="165"/>
      <c r="Y49" s="193"/>
      <c r="Z49" s="539">
        <v>108</v>
      </c>
      <c r="AA49" s="194"/>
      <c r="AB49" s="165">
        <v>108</v>
      </c>
      <c r="AC49" s="165"/>
      <c r="AD49" s="539">
        <v>108</v>
      </c>
      <c r="AE49" s="107"/>
      <c r="AF49" s="165"/>
      <c r="AG49" s="165"/>
      <c r="AH49" s="202"/>
    </row>
    <row r="50" spans="1:34" s="65" customFormat="1" ht="11.5" x14ac:dyDescent="0.25">
      <c r="A50" s="395" t="s">
        <v>87</v>
      </c>
      <c r="B50" s="153" t="s">
        <v>88</v>
      </c>
      <c r="C50" s="189"/>
      <c r="D50" s="146"/>
      <c r="E50" s="212">
        <v>6</v>
      </c>
      <c r="F50" s="147"/>
      <c r="G50" s="92"/>
      <c r="H50" s="103">
        <f>X50+Z50+AB50+AD50+AF50+AH50</f>
        <v>288</v>
      </c>
      <c r="I50" s="360">
        <f t="shared" si="27"/>
        <v>0</v>
      </c>
      <c r="J50" s="325">
        <f>L50+M50+N50</f>
        <v>0</v>
      </c>
      <c r="K50" s="603">
        <f>P50</f>
        <v>288</v>
      </c>
      <c r="L50" s="103"/>
      <c r="M50" s="355"/>
      <c r="N50" s="355"/>
      <c r="O50" s="227"/>
      <c r="P50" s="66">
        <f>X50+Z50+AB50+AD50+AF50+AH50</f>
        <v>288</v>
      </c>
      <c r="Q50" s="522"/>
      <c r="R50" s="171"/>
      <c r="S50" s="523"/>
      <c r="T50" s="68"/>
      <c r="U50" s="87"/>
      <c r="V50" s="88"/>
      <c r="W50" s="87"/>
      <c r="X50" s="63"/>
      <c r="Y50" s="63"/>
      <c r="Z50" s="92"/>
      <c r="AA50" s="91"/>
      <c r="AB50" s="63"/>
      <c r="AC50" s="63"/>
      <c r="AD50" s="92">
        <v>288</v>
      </c>
      <c r="AE50" s="227"/>
      <c r="AF50" s="63"/>
      <c r="AG50" s="63"/>
      <c r="AH50" s="92"/>
    </row>
    <row r="51" spans="1:34" s="65" customFormat="1" ht="12" thickBot="1" x14ac:dyDescent="0.3">
      <c r="A51" s="396" t="s">
        <v>214</v>
      </c>
      <c r="B51" s="347" t="s">
        <v>215</v>
      </c>
      <c r="C51" s="340">
        <v>6</v>
      </c>
      <c r="D51" s="341"/>
      <c r="E51" s="342"/>
      <c r="F51" s="343"/>
      <c r="G51" s="609"/>
      <c r="H51" s="610">
        <f>Q51+R51+S51</f>
        <v>24</v>
      </c>
      <c r="I51" s="402">
        <f t="shared" si="27"/>
        <v>0</v>
      </c>
      <c r="J51" s="602">
        <f>L51+M51+N51</f>
        <v>0</v>
      </c>
      <c r="K51" s="604">
        <f>P51</f>
        <v>0</v>
      </c>
      <c r="L51" s="610"/>
      <c r="M51" s="356"/>
      <c r="N51" s="356"/>
      <c r="O51" s="453"/>
      <c r="P51" s="512"/>
      <c r="Q51" s="524">
        <v>16</v>
      </c>
      <c r="R51" s="525">
        <v>2</v>
      </c>
      <c r="S51" s="526">
        <v>6</v>
      </c>
      <c r="T51" s="457"/>
      <c r="U51" s="348"/>
      <c r="V51" s="349"/>
      <c r="W51" s="348"/>
      <c r="X51" s="69"/>
      <c r="Y51" s="69"/>
      <c r="Z51" s="609"/>
      <c r="AA51" s="123"/>
      <c r="AB51" s="455"/>
      <c r="AC51" s="455"/>
      <c r="AD51" s="349"/>
      <c r="AE51" s="401"/>
      <c r="AF51" s="455"/>
      <c r="AG51" s="455"/>
      <c r="AH51" s="177"/>
    </row>
    <row r="52" spans="1:34" s="96" customFormat="1" ht="42.75" customHeight="1" thickBot="1" x14ac:dyDescent="0.3">
      <c r="A52" s="570" t="s">
        <v>89</v>
      </c>
      <c r="B52" s="571" t="s">
        <v>271</v>
      </c>
      <c r="C52" s="567">
        <v>4</v>
      </c>
      <c r="D52" s="561">
        <v>0</v>
      </c>
      <c r="E52" s="568">
        <v>3</v>
      </c>
      <c r="F52" s="562">
        <v>1</v>
      </c>
      <c r="G52" s="572">
        <v>1</v>
      </c>
      <c r="H52" s="573">
        <f>H53+H54+H55+H56+H57+H58</f>
        <v>1048</v>
      </c>
      <c r="I52" s="573">
        <f t="shared" ref="I52:AH52" si="31">I53+I54+I55+I56+I57+I58</f>
        <v>28</v>
      </c>
      <c r="J52" s="573">
        <f t="shared" si="31"/>
        <v>960</v>
      </c>
      <c r="K52" s="573">
        <f t="shared" si="31"/>
        <v>552</v>
      </c>
      <c r="L52" s="573">
        <f t="shared" si="31"/>
        <v>388</v>
      </c>
      <c r="M52" s="573">
        <f t="shared" si="31"/>
        <v>84</v>
      </c>
      <c r="N52" s="573">
        <f t="shared" si="31"/>
        <v>20</v>
      </c>
      <c r="O52" s="573">
        <f t="shared" si="31"/>
        <v>180</v>
      </c>
      <c r="P52" s="573">
        <f t="shared" si="31"/>
        <v>288</v>
      </c>
      <c r="Q52" s="573">
        <f t="shared" si="31"/>
        <v>28</v>
      </c>
      <c r="R52" s="573">
        <f t="shared" si="31"/>
        <v>8</v>
      </c>
      <c r="S52" s="573">
        <f t="shared" si="31"/>
        <v>24</v>
      </c>
      <c r="T52" s="573">
        <f t="shared" si="31"/>
        <v>0</v>
      </c>
      <c r="U52" s="573">
        <f t="shared" si="31"/>
        <v>0</v>
      </c>
      <c r="V52" s="573">
        <f t="shared" si="31"/>
        <v>0</v>
      </c>
      <c r="W52" s="573">
        <f t="shared" si="31"/>
        <v>0</v>
      </c>
      <c r="X52" s="573">
        <f t="shared" si="31"/>
        <v>0</v>
      </c>
      <c r="Y52" s="573">
        <f t="shared" si="31"/>
        <v>0</v>
      </c>
      <c r="Z52" s="573">
        <f t="shared" si="31"/>
        <v>0</v>
      </c>
      <c r="AA52" s="573">
        <f t="shared" si="31"/>
        <v>0</v>
      </c>
      <c r="AB52" s="573">
        <f t="shared" si="31"/>
        <v>0</v>
      </c>
      <c r="AC52" s="573">
        <f t="shared" si="31"/>
        <v>0</v>
      </c>
      <c r="AD52" s="573">
        <f t="shared" si="31"/>
        <v>0</v>
      </c>
      <c r="AE52" s="573">
        <f t="shared" si="31"/>
        <v>18</v>
      </c>
      <c r="AF52" s="573">
        <f t="shared" si="31"/>
        <v>502</v>
      </c>
      <c r="AG52" s="573">
        <f t="shared" si="31"/>
        <v>10</v>
      </c>
      <c r="AH52" s="574">
        <f t="shared" si="31"/>
        <v>458</v>
      </c>
    </row>
    <row r="53" spans="1:34" s="65" customFormat="1" ht="54.75" customHeight="1" x14ac:dyDescent="0.25">
      <c r="A53" s="108" t="s">
        <v>90</v>
      </c>
      <c r="B53" s="152" t="s">
        <v>272</v>
      </c>
      <c r="C53" s="218">
        <v>7</v>
      </c>
      <c r="D53" s="139"/>
      <c r="E53" s="205"/>
      <c r="F53" s="104"/>
      <c r="G53" s="157"/>
      <c r="H53" s="260">
        <f>I53+J53+Q53+R53+S53</f>
        <v>182</v>
      </c>
      <c r="I53" s="267">
        <f t="shared" ref="I53:I55" si="32">W53+Y53+AA53+AC53+AE53+AG53</f>
        <v>6</v>
      </c>
      <c r="J53" s="259">
        <f>X53+Z53+AB53+AD53+AF53+AH53</f>
        <v>164</v>
      </c>
      <c r="K53" s="253">
        <f>M53</f>
        <v>24</v>
      </c>
      <c r="L53" s="250">
        <f>J53-M53-N53</f>
        <v>140</v>
      </c>
      <c r="M53" s="104">
        <v>24</v>
      </c>
      <c r="N53" s="82"/>
      <c r="O53" s="81"/>
      <c r="P53" s="82"/>
      <c r="Q53" s="432">
        <v>4</v>
      </c>
      <c r="R53" s="433">
        <v>2</v>
      </c>
      <c r="S53" s="434">
        <v>6</v>
      </c>
      <c r="T53" s="105"/>
      <c r="U53" s="169"/>
      <c r="V53" s="98"/>
      <c r="W53" s="79"/>
      <c r="X53" s="140"/>
      <c r="Y53" s="104"/>
      <c r="Z53" s="80"/>
      <c r="AA53" s="81"/>
      <c r="AB53" s="104"/>
      <c r="AC53" s="140"/>
      <c r="AD53" s="141"/>
      <c r="AE53" s="158">
        <v>6</v>
      </c>
      <c r="AF53" s="140">
        <v>164</v>
      </c>
      <c r="AG53" s="140"/>
      <c r="AH53" s="219"/>
    </row>
    <row r="54" spans="1:34" s="65" customFormat="1" ht="52.5" customHeight="1" x14ac:dyDescent="0.25">
      <c r="A54" s="108" t="s">
        <v>243</v>
      </c>
      <c r="B54" s="152" t="s">
        <v>273</v>
      </c>
      <c r="C54" s="218">
        <v>7</v>
      </c>
      <c r="D54" s="139"/>
      <c r="E54" s="205"/>
      <c r="F54" s="475">
        <v>7</v>
      </c>
      <c r="G54" s="157"/>
      <c r="H54" s="260">
        <f t="shared" ref="H54:H55" si="33">I54+J54+Q54+R54+S54</f>
        <v>164</v>
      </c>
      <c r="I54" s="267">
        <f t="shared" si="32"/>
        <v>6</v>
      </c>
      <c r="J54" s="259">
        <f t="shared" ref="J54:J55" si="34">X54+Z54+AB54+AD54+AF54+AH54</f>
        <v>146</v>
      </c>
      <c r="K54" s="253">
        <f t="shared" ref="K54:K55" si="35">M54</f>
        <v>30</v>
      </c>
      <c r="L54" s="250">
        <f t="shared" ref="L54:L55" si="36">J54-M54-N54</f>
        <v>96</v>
      </c>
      <c r="M54" s="104">
        <v>30</v>
      </c>
      <c r="N54" s="82">
        <v>20</v>
      </c>
      <c r="O54" s="81"/>
      <c r="P54" s="82"/>
      <c r="Q54" s="432">
        <v>4</v>
      </c>
      <c r="R54" s="433">
        <v>2</v>
      </c>
      <c r="S54" s="434">
        <v>6</v>
      </c>
      <c r="T54" s="105"/>
      <c r="U54" s="169"/>
      <c r="V54" s="98"/>
      <c r="W54" s="170"/>
      <c r="X54" s="104"/>
      <c r="Y54" s="104"/>
      <c r="Z54" s="80"/>
      <c r="AA54" s="81"/>
      <c r="AB54" s="104"/>
      <c r="AC54" s="484"/>
      <c r="AD54" s="141"/>
      <c r="AE54" s="81">
        <v>6</v>
      </c>
      <c r="AF54" s="104">
        <v>146</v>
      </c>
      <c r="AG54" s="104"/>
      <c r="AH54" s="83"/>
    </row>
    <row r="55" spans="1:34" s="65" customFormat="1" ht="46" x14ac:dyDescent="0.25">
      <c r="A55" s="108" t="s">
        <v>244</v>
      </c>
      <c r="B55" s="152" t="s">
        <v>274</v>
      </c>
      <c r="C55" s="477">
        <v>8</v>
      </c>
      <c r="D55" s="139"/>
      <c r="E55" s="205"/>
      <c r="F55" s="104"/>
      <c r="G55" s="476">
        <v>7</v>
      </c>
      <c r="H55" s="260">
        <f t="shared" si="33"/>
        <v>210</v>
      </c>
      <c r="I55" s="267">
        <f t="shared" si="32"/>
        <v>16</v>
      </c>
      <c r="J55" s="259">
        <f t="shared" si="34"/>
        <v>182</v>
      </c>
      <c r="K55" s="253">
        <f t="shared" si="35"/>
        <v>30</v>
      </c>
      <c r="L55" s="250">
        <f t="shared" si="36"/>
        <v>152</v>
      </c>
      <c r="M55" s="104">
        <v>30</v>
      </c>
      <c r="N55" s="82"/>
      <c r="O55" s="81"/>
      <c r="P55" s="82"/>
      <c r="Q55" s="432">
        <v>4</v>
      </c>
      <c r="R55" s="433">
        <v>2</v>
      </c>
      <c r="S55" s="434">
        <v>6</v>
      </c>
      <c r="T55" s="105"/>
      <c r="U55" s="169"/>
      <c r="V55" s="98"/>
      <c r="W55" s="170"/>
      <c r="X55" s="104"/>
      <c r="Y55" s="104"/>
      <c r="Z55" s="80"/>
      <c r="AA55" s="81"/>
      <c r="AB55" s="104"/>
      <c r="AC55" s="140"/>
      <c r="AD55" s="141"/>
      <c r="AE55" s="81">
        <v>6</v>
      </c>
      <c r="AF55" s="104">
        <v>84</v>
      </c>
      <c r="AG55" s="104">
        <v>10</v>
      </c>
      <c r="AH55" s="82">
        <v>98</v>
      </c>
    </row>
    <row r="56" spans="1:34" s="65" customFormat="1" ht="11.5" x14ac:dyDescent="0.25">
      <c r="A56" s="109" t="s">
        <v>246</v>
      </c>
      <c r="B56" s="174" t="s">
        <v>6</v>
      </c>
      <c r="C56" s="203"/>
      <c r="D56" s="207"/>
      <c r="E56" s="479">
        <v>78</v>
      </c>
      <c r="F56" s="160"/>
      <c r="G56" s="85"/>
      <c r="H56" s="260">
        <f>I56+J56+S56+Q56+R56+N56</f>
        <v>180</v>
      </c>
      <c r="I56" s="267">
        <f>W56+Y56+AA56+AC56+AE56+AG56</f>
        <v>0</v>
      </c>
      <c r="J56" s="259">
        <f>K56+N56+Q56+R56+S56</f>
        <v>180</v>
      </c>
      <c r="K56" s="257">
        <f>O56</f>
        <v>180</v>
      </c>
      <c r="L56" s="84"/>
      <c r="M56" s="160"/>
      <c r="N56" s="161"/>
      <c r="O56" s="162">
        <f>W56+X56+Y56+Z56+AA56+AB56+AC56+AD56+AE56+AF56+AG56+AH56</f>
        <v>180</v>
      </c>
      <c r="P56" s="161"/>
      <c r="Q56" s="162"/>
      <c r="R56" s="160"/>
      <c r="S56" s="161"/>
      <c r="T56" s="110"/>
      <c r="U56" s="159"/>
      <c r="V56" s="101"/>
      <c r="W56" s="166"/>
      <c r="X56" s="160"/>
      <c r="Y56" s="160"/>
      <c r="Z56" s="85"/>
      <c r="AA56" s="162"/>
      <c r="AB56" s="160"/>
      <c r="AC56" s="136"/>
      <c r="AD56" s="138"/>
      <c r="AE56" s="162"/>
      <c r="AF56" s="160">
        <v>108</v>
      </c>
      <c r="AG56" s="160"/>
      <c r="AH56" s="86">
        <v>72</v>
      </c>
    </row>
    <row r="57" spans="1:34" s="65" customFormat="1" ht="11.5" x14ac:dyDescent="0.25">
      <c r="A57" s="117" t="s">
        <v>245</v>
      </c>
      <c r="B57" s="153" t="s">
        <v>88</v>
      </c>
      <c r="C57" s="206"/>
      <c r="D57" s="175"/>
      <c r="E57" s="480">
        <v>8</v>
      </c>
      <c r="F57" s="63"/>
      <c r="G57" s="66"/>
      <c r="H57" s="260">
        <f>I57+J57+S57+Q57+R57+N57</f>
        <v>288</v>
      </c>
      <c r="I57" s="267">
        <f>W57+Y57+AA57+AC57+AE57+AG57</f>
        <v>0</v>
      </c>
      <c r="J57" s="259">
        <f>K57+N57+Q57+R57+S57</f>
        <v>288</v>
      </c>
      <c r="K57" s="256">
        <f>P57</f>
        <v>288</v>
      </c>
      <c r="L57" s="227"/>
      <c r="M57" s="63"/>
      <c r="N57" s="92"/>
      <c r="O57" s="91"/>
      <c r="P57" s="92">
        <f>W57+X57+Y57+Z57+AA57+AB57+AC57+AD57+AE57+AF57+AG57+AH57</f>
        <v>288</v>
      </c>
      <c r="Q57" s="91"/>
      <c r="R57" s="63"/>
      <c r="S57" s="92"/>
      <c r="T57" s="68"/>
      <c r="U57" s="87"/>
      <c r="V57" s="88"/>
      <c r="W57" s="67"/>
      <c r="X57" s="63"/>
      <c r="Y57" s="63"/>
      <c r="Z57" s="66"/>
      <c r="AA57" s="91"/>
      <c r="AB57" s="63"/>
      <c r="AC57" s="171"/>
      <c r="AD57" s="464"/>
      <c r="AE57" s="91"/>
      <c r="AF57" s="63"/>
      <c r="AG57" s="63"/>
      <c r="AH57" s="93">
        <v>288</v>
      </c>
    </row>
    <row r="58" spans="1:34" s="65" customFormat="1" ht="12" thickBot="1" x14ac:dyDescent="0.3">
      <c r="A58" s="117" t="s">
        <v>216</v>
      </c>
      <c r="B58" s="153" t="s">
        <v>215</v>
      </c>
      <c r="C58" s="478">
        <v>8</v>
      </c>
      <c r="D58" s="175"/>
      <c r="E58" s="184"/>
      <c r="F58" s="63"/>
      <c r="G58" s="66"/>
      <c r="H58" s="441">
        <f>I58+J58+S58+Q58+R58+N58</f>
        <v>24</v>
      </c>
      <c r="I58" s="442">
        <f>W58+Y58+AA58+AC58+AE58+AG58</f>
        <v>0</v>
      </c>
      <c r="J58" s="443">
        <v>0</v>
      </c>
      <c r="K58" s="256">
        <v>0</v>
      </c>
      <c r="L58" s="227"/>
      <c r="M58" s="63"/>
      <c r="N58" s="92"/>
      <c r="O58" s="91"/>
      <c r="P58" s="92"/>
      <c r="Q58" s="435">
        <v>16</v>
      </c>
      <c r="R58" s="436">
        <v>2</v>
      </c>
      <c r="S58" s="437">
        <v>6</v>
      </c>
      <c r="T58" s="68"/>
      <c r="U58" s="87"/>
      <c r="V58" s="88"/>
      <c r="W58" s="67"/>
      <c r="X58" s="63"/>
      <c r="Y58" s="63"/>
      <c r="Z58" s="66"/>
      <c r="AA58" s="91"/>
      <c r="AB58" s="63"/>
      <c r="AC58" s="63"/>
      <c r="AD58" s="92"/>
      <c r="AE58" s="91"/>
      <c r="AF58" s="63"/>
      <c r="AG58" s="63"/>
      <c r="AH58" s="93"/>
    </row>
    <row r="59" spans="1:34" s="96" customFormat="1" ht="49.5" customHeight="1" thickBot="1" x14ac:dyDescent="0.3">
      <c r="A59" s="570" t="s">
        <v>91</v>
      </c>
      <c r="B59" s="571" t="s">
        <v>305</v>
      </c>
      <c r="C59" s="567">
        <v>2</v>
      </c>
      <c r="D59" s="561">
        <v>0</v>
      </c>
      <c r="E59" s="568">
        <v>2</v>
      </c>
      <c r="F59" s="562">
        <v>0</v>
      </c>
      <c r="G59" s="572">
        <v>0</v>
      </c>
      <c r="H59" s="573">
        <f>H60+H61+H62+H63</f>
        <v>362</v>
      </c>
      <c r="I59" s="574">
        <f t="shared" ref="I59:AH59" si="37">I60+I61+I62+I63</f>
        <v>20</v>
      </c>
      <c r="J59" s="575">
        <f t="shared" si="37"/>
        <v>90</v>
      </c>
      <c r="K59" s="574">
        <f>K60+K61+K62+K63</f>
        <v>216</v>
      </c>
      <c r="L59" s="576">
        <f>L60+L61+L62+L63</f>
        <v>90</v>
      </c>
      <c r="M59" s="562">
        <f t="shared" si="37"/>
        <v>0</v>
      </c>
      <c r="N59" s="572">
        <f t="shared" si="37"/>
        <v>0</v>
      </c>
      <c r="O59" s="560">
        <f t="shared" si="37"/>
        <v>72</v>
      </c>
      <c r="P59" s="563">
        <f>P60+P61+P62+P63</f>
        <v>144</v>
      </c>
      <c r="Q59" s="560">
        <f>Q60+Q61+Q62+Q63</f>
        <v>20</v>
      </c>
      <c r="R59" s="562">
        <f t="shared" si="37"/>
        <v>4</v>
      </c>
      <c r="S59" s="572">
        <f t="shared" si="37"/>
        <v>12</v>
      </c>
      <c r="T59" s="574">
        <f t="shared" si="37"/>
        <v>0</v>
      </c>
      <c r="U59" s="576">
        <f t="shared" si="37"/>
        <v>0</v>
      </c>
      <c r="V59" s="572">
        <f t="shared" si="37"/>
        <v>0</v>
      </c>
      <c r="W59" s="560">
        <f t="shared" si="37"/>
        <v>0</v>
      </c>
      <c r="X59" s="562">
        <f t="shared" si="37"/>
        <v>0</v>
      </c>
      <c r="Y59" s="562">
        <f t="shared" si="37"/>
        <v>0</v>
      </c>
      <c r="Z59" s="563">
        <f t="shared" si="37"/>
        <v>0</v>
      </c>
      <c r="AA59" s="576">
        <f t="shared" si="37"/>
        <v>10</v>
      </c>
      <c r="AB59" s="562">
        <f>AB60+AB61+AD62+AB63</f>
        <v>270</v>
      </c>
      <c r="AC59" s="562">
        <f t="shared" si="37"/>
        <v>10</v>
      </c>
      <c r="AD59" s="572">
        <f>AD60+AD61+AD63</f>
        <v>36</v>
      </c>
      <c r="AE59" s="560">
        <f t="shared" si="37"/>
        <v>0</v>
      </c>
      <c r="AF59" s="562">
        <f t="shared" si="37"/>
        <v>0</v>
      </c>
      <c r="AG59" s="562">
        <f t="shared" si="37"/>
        <v>0</v>
      </c>
      <c r="AH59" s="563">
        <f t="shared" si="37"/>
        <v>0</v>
      </c>
    </row>
    <row r="60" spans="1:34" s="96" customFormat="1" ht="37.5" customHeight="1" x14ac:dyDescent="0.25">
      <c r="A60" s="208" t="s">
        <v>92</v>
      </c>
      <c r="B60" s="421" t="s">
        <v>278</v>
      </c>
      <c r="C60" s="485">
        <v>6</v>
      </c>
      <c r="D60" s="209"/>
      <c r="E60" s="448"/>
      <c r="F60" s="122"/>
      <c r="G60" s="407"/>
      <c r="H60" s="259">
        <f>I60+J60+S:S+Q60+R60</f>
        <v>122</v>
      </c>
      <c r="I60" s="267">
        <f>W60+Y60+AA60+AC60+AE60+AG60</f>
        <v>20</v>
      </c>
      <c r="J60" s="444">
        <f>AB60+Z60+AD60+AF60+AH60</f>
        <v>90</v>
      </c>
      <c r="K60" s="416">
        <v>0</v>
      </c>
      <c r="L60" s="445">
        <v>90</v>
      </c>
      <c r="M60" s="104"/>
      <c r="N60" s="80"/>
      <c r="O60" s="81"/>
      <c r="P60" s="82"/>
      <c r="Q60" s="446">
        <v>4</v>
      </c>
      <c r="R60" s="433">
        <v>2</v>
      </c>
      <c r="S60" s="447">
        <v>6</v>
      </c>
      <c r="T60" s="361"/>
      <c r="U60" s="79"/>
      <c r="V60" s="80"/>
      <c r="W60" s="81"/>
      <c r="X60" s="458"/>
      <c r="Y60" s="104"/>
      <c r="Z60" s="82"/>
      <c r="AA60" s="79">
        <v>10</v>
      </c>
      <c r="AB60" s="104">
        <v>54</v>
      </c>
      <c r="AC60" s="104">
        <v>10</v>
      </c>
      <c r="AD60" s="80">
        <v>36</v>
      </c>
      <c r="AE60" s="81"/>
      <c r="AF60" s="104"/>
      <c r="AG60" s="104"/>
      <c r="AH60" s="82"/>
    </row>
    <row r="61" spans="1:34" s="90" customFormat="1" ht="12" customHeight="1" x14ac:dyDescent="0.25">
      <c r="A61" s="108" t="s">
        <v>279</v>
      </c>
      <c r="B61" s="422" t="s">
        <v>86</v>
      </c>
      <c r="C61" s="143"/>
      <c r="D61" s="144"/>
      <c r="E61" s="473">
        <v>5</v>
      </c>
      <c r="F61" s="145"/>
      <c r="G61" s="98"/>
      <c r="H61" s="105">
        <f>O61</f>
        <v>72</v>
      </c>
      <c r="I61" s="268"/>
      <c r="J61" s="361"/>
      <c r="K61" s="417">
        <f>O61</f>
        <v>72</v>
      </c>
      <c r="L61" s="81"/>
      <c r="M61" s="104"/>
      <c r="N61" s="80"/>
      <c r="O61" s="81">
        <f>AB61+Z61+AD61+AF61+AH61</f>
        <v>72</v>
      </c>
      <c r="P61" s="82"/>
      <c r="Q61" s="79"/>
      <c r="R61" s="104"/>
      <c r="S61" s="80"/>
      <c r="T61" s="361"/>
      <c r="U61" s="170"/>
      <c r="V61" s="97"/>
      <c r="W61" s="169"/>
      <c r="X61" s="459"/>
      <c r="Y61" s="104"/>
      <c r="Z61" s="82"/>
      <c r="AA61" s="79"/>
      <c r="AB61" s="104">
        <v>72</v>
      </c>
      <c r="AC61" s="104"/>
      <c r="AD61" s="491"/>
      <c r="AE61" s="81"/>
      <c r="AF61" s="104"/>
      <c r="AG61" s="104"/>
      <c r="AH61" s="83"/>
    </row>
    <row r="62" spans="1:34" s="90" customFormat="1" ht="12.75" customHeight="1" x14ac:dyDescent="0.25">
      <c r="A62" s="109" t="s">
        <v>280</v>
      </c>
      <c r="B62" s="403" t="s">
        <v>88</v>
      </c>
      <c r="C62" s="397"/>
      <c r="D62" s="149"/>
      <c r="E62" s="393">
        <v>6</v>
      </c>
      <c r="F62" s="331"/>
      <c r="G62" s="101"/>
      <c r="H62" s="110">
        <f>P62</f>
        <v>144</v>
      </c>
      <c r="I62" s="419"/>
      <c r="J62" s="355"/>
      <c r="K62" s="399">
        <f>P62</f>
        <v>144</v>
      </c>
      <c r="L62" s="162"/>
      <c r="M62" s="160"/>
      <c r="N62" s="85"/>
      <c r="O62" s="162"/>
      <c r="P62" s="161">
        <f>AD62+Z62+AF62+AH62</f>
        <v>144</v>
      </c>
      <c r="Q62" s="142"/>
      <c r="R62" s="136"/>
      <c r="S62" s="155"/>
      <c r="T62" s="355"/>
      <c r="U62" s="166"/>
      <c r="V62" s="102"/>
      <c r="W62" s="159"/>
      <c r="X62" s="459"/>
      <c r="Y62" s="160"/>
      <c r="Z62" s="161"/>
      <c r="AA62" s="84"/>
      <c r="AB62" s="459"/>
      <c r="AC62" s="160"/>
      <c r="AD62" s="80">
        <v>144</v>
      </c>
      <c r="AE62" s="162"/>
      <c r="AF62" s="160"/>
      <c r="AG62" s="160"/>
      <c r="AH62" s="86"/>
    </row>
    <row r="63" spans="1:34" s="90" customFormat="1" ht="12.75" customHeight="1" thickBot="1" x14ac:dyDescent="0.3">
      <c r="A63" s="117" t="s">
        <v>281</v>
      </c>
      <c r="B63" s="392" t="s">
        <v>217</v>
      </c>
      <c r="C63" s="486">
        <v>6</v>
      </c>
      <c r="D63" s="423"/>
      <c r="E63" s="537"/>
      <c r="F63" s="424"/>
      <c r="G63" s="425"/>
      <c r="H63" s="195">
        <v>24</v>
      </c>
      <c r="I63" s="420">
        <v>0</v>
      </c>
      <c r="J63" s="414">
        <v>0</v>
      </c>
      <c r="K63" s="418">
        <v>0</v>
      </c>
      <c r="L63" s="408"/>
      <c r="M63" s="409"/>
      <c r="N63" s="415"/>
      <c r="O63" s="408"/>
      <c r="P63" s="413"/>
      <c r="Q63" s="438">
        <v>16</v>
      </c>
      <c r="R63" s="439">
        <v>2</v>
      </c>
      <c r="S63" s="440">
        <v>6</v>
      </c>
      <c r="T63" s="414"/>
      <c r="U63" s="201"/>
      <c r="V63" s="411"/>
      <c r="W63" s="412"/>
      <c r="X63" s="160"/>
      <c r="Y63" s="409"/>
      <c r="Z63" s="413"/>
      <c r="AA63" s="107"/>
      <c r="AB63" s="165"/>
      <c r="AC63" s="165"/>
      <c r="AD63" s="106"/>
      <c r="AE63" s="408"/>
      <c r="AF63" s="409"/>
      <c r="AG63" s="409"/>
      <c r="AH63" s="410"/>
    </row>
    <row r="64" spans="1:34" s="96" customFormat="1" ht="29.25" customHeight="1" thickBot="1" x14ac:dyDescent="0.3">
      <c r="A64" s="577" t="s">
        <v>58</v>
      </c>
      <c r="B64" s="578" t="s">
        <v>10</v>
      </c>
      <c r="C64" s="567"/>
      <c r="D64" s="579"/>
      <c r="E64" s="568">
        <v>8</v>
      </c>
      <c r="F64" s="568"/>
      <c r="G64" s="580"/>
      <c r="H64" s="575">
        <v>144</v>
      </c>
      <c r="I64" s="581"/>
      <c r="J64" s="575">
        <v>144</v>
      </c>
      <c r="K64" s="574">
        <f>P64</f>
        <v>144</v>
      </c>
      <c r="L64" s="576"/>
      <c r="M64" s="562"/>
      <c r="N64" s="582"/>
      <c r="O64" s="583"/>
      <c r="P64" s="563">
        <v>144</v>
      </c>
      <c r="Q64" s="560"/>
      <c r="R64" s="562"/>
      <c r="S64" s="584"/>
      <c r="T64" s="585"/>
      <c r="U64" s="586"/>
      <c r="V64" s="587"/>
      <c r="W64" s="588"/>
      <c r="X64" s="589"/>
      <c r="Y64" s="589"/>
      <c r="Z64" s="590"/>
      <c r="AA64" s="591"/>
      <c r="AB64" s="562"/>
      <c r="AC64" s="562"/>
      <c r="AD64" s="563"/>
      <c r="AE64" s="560"/>
      <c r="AF64" s="562"/>
      <c r="AG64" s="562"/>
      <c r="AH64" s="563">
        <v>144</v>
      </c>
    </row>
    <row r="65" spans="1:35" s="96" customFormat="1" ht="12" thickBot="1" x14ac:dyDescent="0.3">
      <c r="A65" s="112" t="s">
        <v>59</v>
      </c>
      <c r="B65" s="151" t="s">
        <v>247</v>
      </c>
      <c r="C65" s="113"/>
      <c r="D65" s="114"/>
      <c r="E65" s="114"/>
      <c r="F65" s="114"/>
      <c r="G65" s="119"/>
      <c r="H65" s="74">
        <v>216</v>
      </c>
      <c r="I65" s="269"/>
      <c r="J65" s="74">
        <v>216</v>
      </c>
      <c r="K65" s="254"/>
      <c r="L65" s="71"/>
      <c r="M65" s="72"/>
      <c r="N65" s="120"/>
      <c r="O65" s="185"/>
      <c r="P65" s="76"/>
      <c r="Q65" s="75"/>
      <c r="R65" s="72"/>
      <c r="S65" s="121"/>
      <c r="T65" s="186">
        <v>216</v>
      </c>
      <c r="U65" s="185"/>
      <c r="V65" s="121"/>
      <c r="W65" s="187"/>
      <c r="X65" s="72"/>
      <c r="Y65" s="72"/>
      <c r="Z65" s="73"/>
      <c r="AA65" s="75"/>
      <c r="AB65" s="72"/>
      <c r="AC65" s="72"/>
      <c r="AD65" s="76"/>
      <c r="AE65" s="75"/>
      <c r="AF65" s="72"/>
      <c r="AG65" s="72"/>
      <c r="AH65" s="76">
        <v>216</v>
      </c>
    </row>
    <row r="66" spans="1:35" s="65" customFormat="1" ht="23.25" customHeight="1" thickBot="1" x14ac:dyDescent="0.3">
      <c r="A66" s="751"/>
      <c r="B66" s="751"/>
      <c r="C66" s="751"/>
      <c r="D66" s="751"/>
      <c r="E66" s="751"/>
      <c r="F66" s="751"/>
      <c r="G66" s="751"/>
      <c r="H66" s="751"/>
      <c r="I66" s="751"/>
      <c r="J66" s="751"/>
      <c r="K66" s="751"/>
      <c r="L66" s="751"/>
      <c r="M66" s="751"/>
      <c r="N66" s="752"/>
      <c r="O66" s="758" t="s">
        <v>60</v>
      </c>
      <c r="P66" s="759"/>
      <c r="Q66" s="759"/>
      <c r="R66" s="759"/>
      <c r="S66" s="759"/>
      <c r="T66" s="760"/>
      <c r="U66" s="619">
        <f t="shared" ref="U66:AH66" si="38">U9</f>
        <v>612</v>
      </c>
      <c r="V66" s="620">
        <f t="shared" si="38"/>
        <v>792</v>
      </c>
      <c r="W66" s="619">
        <f t="shared" si="38"/>
        <v>98</v>
      </c>
      <c r="X66" s="621">
        <f t="shared" si="38"/>
        <v>478</v>
      </c>
      <c r="Y66" s="621">
        <f t="shared" si="38"/>
        <v>102</v>
      </c>
      <c r="Z66" s="622">
        <f t="shared" si="38"/>
        <v>654</v>
      </c>
      <c r="AA66" s="619">
        <f t="shared" si="38"/>
        <v>70</v>
      </c>
      <c r="AB66" s="621">
        <f t="shared" si="38"/>
        <v>362</v>
      </c>
      <c r="AC66" s="621">
        <f t="shared" si="38"/>
        <v>56</v>
      </c>
      <c r="AD66" s="620">
        <f t="shared" si="38"/>
        <v>196</v>
      </c>
      <c r="AE66" s="619">
        <f t="shared" si="38"/>
        <v>26</v>
      </c>
      <c r="AF66" s="621">
        <f t="shared" si="38"/>
        <v>442</v>
      </c>
      <c r="AG66" s="621">
        <f t="shared" si="38"/>
        <v>10</v>
      </c>
      <c r="AH66" s="620">
        <f t="shared" si="38"/>
        <v>98</v>
      </c>
      <c r="AI66" s="77"/>
    </row>
    <row r="67" spans="1:35" s="65" customFormat="1" ht="24" customHeight="1" x14ac:dyDescent="0.25">
      <c r="A67" s="753"/>
      <c r="B67" s="753"/>
      <c r="C67" s="753"/>
      <c r="D67" s="753"/>
      <c r="E67" s="753"/>
      <c r="F67" s="753"/>
      <c r="G67" s="753"/>
      <c r="H67" s="753"/>
      <c r="I67" s="753"/>
      <c r="J67" s="753"/>
      <c r="K67" s="753"/>
      <c r="L67" s="753"/>
      <c r="M67" s="753"/>
      <c r="N67" s="754"/>
      <c r="O67" s="761" t="s">
        <v>61</v>
      </c>
      <c r="P67" s="762"/>
      <c r="Q67" s="762"/>
      <c r="R67" s="762"/>
      <c r="S67" s="762"/>
      <c r="T67" s="763"/>
      <c r="U67" s="81">
        <v>0</v>
      </c>
      <c r="V67" s="82">
        <v>72</v>
      </c>
      <c r="W67" s="169"/>
      <c r="X67" s="104">
        <f>Q33+R33+S33+Q34+R34+S34+Q36+R36+S36</f>
        <v>36</v>
      </c>
      <c r="Y67" s="104"/>
      <c r="Z67" s="616">
        <f>Q35+R35+S35+Q42+R42+S42+Q46+R46+S46</f>
        <v>36</v>
      </c>
      <c r="AA67" s="617"/>
      <c r="AB67" s="104">
        <v>0</v>
      </c>
      <c r="AC67" s="104"/>
      <c r="AD67" s="618">
        <f>Q48+R48+S48+Q51+R51+S51+Q60+R60+S60+Q63+R63+S63</f>
        <v>72</v>
      </c>
      <c r="AE67" s="617"/>
      <c r="AF67" s="104">
        <f>Q53+R53+S53+Q54+R54+S54+Q40+R40+S40</f>
        <v>36</v>
      </c>
      <c r="AG67" s="115"/>
      <c r="AH67" s="618">
        <f>Q55+R55+S55+Q58+R58+S58</f>
        <v>36</v>
      </c>
    </row>
    <row r="68" spans="1:35" s="65" customFormat="1" ht="11.5" x14ac:dyDescent="0.25">
      <c r="A68" s="753"/>
      <c r="B68" s="753"/>
      <c r="C68" s="753"/>
      <c r="D68" s="753"/>
      <c r="E68" s="753"/>
      <c r="F68" s="753"/>
      <c r="G68" s="753"/>
      <c r="H68" s="753"/>
      <c r="I68" s="753"/>
      <c r="J68" s="753"/>
      <c r="K68" s="753"/>
      <c r="L68" s="753"/>
      <c r="M68" s="753"/>
      <c r="N68" s="754"/>
      <c r="O68" s="744" t="s">
        <v>62</v>
      </c>
      <c r="P68" s="745"/>
      <c r="Q68" s="745"/>
      <c r="R68" s="745"/>
      <c r="S68" s="745"/>
      <c r="T68" s="746"/>
      <c r="U68" s="162">
        <v>0</v>
      </c>
      <c r="V68" s="161">
        <v>0</v>
      </c>
      <c r="W68" s="162"/>
      <c r="X68" s="160">
        <v>0</v>
      </c>
      <c r="Y68" s="160"/>
      <c r="Z68" s="85">
        <f>Z49+Z56+Z61</f>
        <v>108</v>
      </c>
      <c r="AA68" s="492"/>
      <c r="AB68" s="160">
        <f t="shared" ref="AB68:AH68" si="39">AB49+AB56+AB61</f>
        <v>180</v>
      </c>
      <c r="AC68" s="160">
        <f t="shared" si="39"/>
        <v>0</v>
      </c>
      <c r="AD68" s="161">
        <f t="shared" si="39"/>
        <v>108</v>
      </c>
      <c r="AE68" s="162">
        <f t="shared" si="39"/>
        <v>0</v>
      </c>
      <c r="AF68" s="160">
        <f t="shared" si="39"/>
        <v>108</v>
      </c>
      <c r="AG68" s="160">
        <f t="shared" si="39"/>
        <v>0</v>
      </c>
      <c r="AH68" s="161">
        <f t="shared" si="39"/>
        <v>72</v>
      </c>
    </row>
    <row r="69" spans="1:35" s="65" customFormat="1" ht="24" customHeight="1" x14ac:dyDescent="0.25">
      <c r="A69" s="753"/>
      <c r="B69" s="753"/>
      <c r="C69" s="753"/>
      <c r="D69" s="753"/>
      <c r="E69" s="753"/>
      <c r="F69" s="753"/>
      <c r="G69" s="753"/>
      <c r="H69" s="753"/>
      <c r="I69" s="753"/>
      <c r="J69" s="753"/>
      <c r="K69" s="753"/>
      <c r="L69" s="753"/>
      <c r="M69" s="753"/>
      <c r="N69" s="754"/>
      <c r="O69" s="744" t="s">
        <v>184</v>
      </c>
      <c r="P69" s="745"/>
      <c r="Q69" s="745"/>
      <c r="R69" s="745"/>
      <c r="S69" s="745"/>
      <c r="T69" s="746"/>
      <c r="U69" s="162">
        <v>0</v>
      </c>
      <c r="V69" s="161">
        <v>0</v>
      </c>
      <c r="W69" s="162"/>
      <c r="X69" s="85">
        <f>X50+X57+X62</f>
        <v>0</v>
      </c>
      <c r="Y69" s="85"/>
      <c r="Z69" s="85">
        <f>Z50+Z57+Z62</f>
        <v>0</v>
      </c>
      <c r="AA69" s="492"/>
      <c r="AB69" s="85">
        <f>AB50+AB57+AB62</f>
        <v>0</v>
      </c>
      <c r="AC69" s="85"/>
      <c r="AD69" s="161">
        <f>AD50+AD57+AD62</f>
        <v>432</v>
      </c>
      <c r="AE69" s="492"/>
      <c r="AF69" s="85">
        <f>AF50+AF57+AF62</f>
        <v>0</v>
      </c>
      <c r="AG69" s="85"/>
      <c r="AH69" s="161">
        <f>AH50+AH57+AH62</f>
        <v>288</v>
      </c>
    </row>
    <row r="70" spans="1:35" s="65" customFormat="1" ht="22.5" customHeight="1" x14ac:dyDescent="0.25">
      <c r="A70" s="753"/>
      <c r="B70" s="753"/>
      <c r="C70" s="753"/>
      <c r="D70" s="753"/>
      <c r="E70" s="753"/>
      <c r="F70" s="753"/>
      <c r="G70" s="753"/>
      <c r="H70" s="753"/>
      <c r="I70" s="753"/>
      <c r="J70" s="753"/>
      <c r="K70" s="753"/>
      <c r="L70" s="753"/>
      <c r="M70" s="753"/>
      <c r="N70" s="754"/>
      <c r="O70" s="744" t="s">
        <v>185</v>
      </c>
      <c r="P70" s="745"/>
      <c r="Q70" s="745"/>
      <c r="R70" s="745"/>
      <c r="S70" s="745"/>
      <c r="T70" s="746"/>
      <c r="U70" s="162">
        <v>0</v>
      </c>
      <c r="V70" s="161">
        <v>0</v>
      </c>
      <c r="W70" s="162"/>
      <c r="X70" s="160">
        <v>0</v>
      </c>
      <c r="Y70" s="160"/>
      <c r="Z70" s="85">
        <v>0</v>
      </c>
      <c r="AA70" s="162"/>
      <c r="AB70" s="160">
        <v>0</v>
      </c>
      <c r="AC70" s="160"/>
      <c r="AD70" s="161">
        <v>0</v>
      </c>
      <c r="AE70" s="162"/>
      <c r="AF70" s="160">
        <v>0</v>
      </c>
      <c r="AG70" s="160"/>
      <c r="AH70" s="161">
        <f>AH64</f>
        <v>144</v>
      </c>
    </row>
    <row r="71" spans="1:35" s="65" customFormat="1" ht="11.5" x14ac:dyDescent="0.25">
      <c r="A71" s="753"/>
      <c r="B71" s="753"/>
      <c r="C71" s="753"/>
      <c r="D71" s="753"/>
      <c r="E71" s="753"/>
      <c r="F71" s="753"/>
      <c r="G71" s="753"/>
      <c r="H71" s="753"/>
      <c r="I71" s="753"/>
      <c r="J71" s="753"/>
      <c r="K71" s="753"/>
      <c r="L71" s="753"/>
      <c r="M71" s="753"/>
      <c r="N71" s="754"/>
      <c r="O71" s="744" t="s">
        <v>63</v>
      </c>
      <c r="P71" s="745"/>
      <c r="Q71" s="745"/>
      <c r="R71" s="745"/>
      <c r="S71" s="745"/>
      <c r="T71" s="746"/>
      <c r="U71" s="162">
        <v>0</v>
      </c>
      <c r="V71" s="426">
        <v>4</v>
      </c>
      <c r="W71" s="162"/>
      <c r="X71" s="428">
        <v>3</v>
      </c>
      <c r="Y71" s="136"/>
      <c r="Z71" s="493">
        <v>3</v>
      </c>
      <c r="AA71" s="203"/>
      <c r="AB71" s="210">
        <v>0</v>
      </c>
      <c r="AC71" s="148"/>
      <c r="AD71" s="213">
        <v>4</v>
      </c>
      <c r="AE71" s="203"/>
      <c r="AF71" s="214">
        <v>3</v>
      </c>
      <c r="AG71" s="136"/>
      <c r="AH71" s="481">
        <v>2</v>
      </c>
    </row>
    <row r="72" spans="1:35" s="65" customFormat="1" ht="11.5" x14ac:dyDescent="0.25">
      <c r="A72" s="753"/>
      <c r="B72" s="753"/>
      <c r="C72" s="753"/>
      <c r="D72" s="753"/>
      <c r="E72" s="753"/>
      <c r="F72" s="753"/>
      <c r="G72" s="753"/>
      <c r="H72" s="753"/>
      <c r="I72" s="753"/>
      <c r="J72" s="753"/>
      <c r="K72" s="753"/>
      <c r="L72" s="753"/>
      <c r="M72" s="753"/>
      <c r="N72" s="754"/>
      <c r="O72" s="744" t="s">
        <v>187</v>
      </c>
      <c r="P72" s="745"/>
      <c r="Q72" s="745"/>
      <c r="R72" s="745"/>
      <c r="S72" s="745"/>
      <c r="T72" s="746"/>
      <c r="U72" s="162">
        <v>0</v>
      </c>
      <c r="V72" s="426">
        <v>8</v>
      </c>
      <c r="W72" s="162"/>
      <c r="X72" s="428">
        <v>2</v>
      </c>
      <c r="Y72" s="136"/>
      <c r="Z72" s="493">
        <v>5</v>
      </c>
      <c r="AA72" s="203"/>
      <c r="AB72" s="210">
        <v>5</v>
      </c>
      <c r="AC72" s="148"/>
      <c r="AD72" s="213">
        <v>5</v>
      </c>
      <c r="AE72" s="203"/>
      <c r="AF72" s="214">
        <v>1</v>
      </c>
      <c r="AG72" s="136"/>
      <c r="AH72" s="481">
        <v>3</v>
      </c>
    </row>
    <row r="73" spans="1:35" s="65" customFormat="1" ht="11.5" x14ac:dyDescent="0.25">
      <c r="A73" s="753"/>
      <c r="B73" s="753"/>
      <c r="C73" s="753"/>
      <c r="D73" s="753"/>
      <c r="E73" s="753"/>
      <c r="F73" s="753"/>
      <c r="G73" s="753"/>
      <c r="H73" s="753"/>
      <c r="I73" s="753"/>
      <c r="J73" s="753"/>
      <c r="K73" s="753"/>
      <c r="L73" s="753"/>
      <c r="M73" s="753"/>
      <c r="N73" s="754"/>
      <c r="O73" s="773" t="s">
        <v>282</v>
      </c>
      <c r="P73" s="774"/>
      <c r="Q73" s="774"/>
      <c r="R73" s="774"/>
      <c r="S73" s="774"/>
      <c r="T73" s="775"/>
      <c r="U73" s="91"/>
      <c r="V73" s="437">
        <v>1</v>
      </c>
      <c r="W73" s="91"/>
      <c r="X73" s="449"/>
      <c r="Y73" s="171"/>
      <c r="Z73" s="494"/>
      <c r="AA73" s="206"/>
      <c r="AB73" s="450"/>
      <c r="AC73" s="184"/>
      <c r="AD73" s="451">
        <v>1</v>
      </c>
      <c r="AE73" s="206"/>
      <c r="AF73" s="452">
        <v>1</v>
      </c>
      <c r="AG73" s="171"/>
      <c r="AH73" s="482"/>
    </row>
    <row r="74" spans="1:35" s="65" customFormat="1" ht="15.75" customHeight="1" thickBot="1" x14ac:dyDescent="0.3">
      <c r="A74" s="753"/>
      <c r="B74" s="753"/>
      <c r="C74" s="753"/>
      <c r="D74" s="753"/>
      <c r="E74" s="753"/>
      <c r="F74" s="753"/>
      <c r="G74" s="753"/>
      <c r="H74" s="753"/>
      <c r="I74" s="753"/>
      <c r="J74" s="753"/>
      <c r="K74" s="753"/>
      <c r="L74" s="753"/>
      <c r="M74" s="753"/>
      <c r="N74" s="754"/>
      <c r="O74" s="755" t="s">
        <v>73</v>
      </c>
      <c r="P74" s="756"/>
      <c r="Q74" s="756"/>
      <c r="R74" s="756"/>
      <c r="S74" s="756"/>
      <c r="T74" s="757"/>
      <c r="U74" s="123">
        <v>3</v>
      </c>
      <c r="V74" s="427">
        <v>0</v>
      </c>
      <c r="W74" s="123"/>
      <c r="X74" s="429">
        <v>3</v>
      </c>
      <c r="Y74" s="167"/>
      <c r="Z74" s="495">
        <v>2</v>
      </c>
      <c r="AA74" s="156"/>
      <c r="AB74" s="215">
        <v>2</v>
      </c>
      <c r="AC74" s="167"/>
      <c r="AD74" s="216">
        <v>0</v>
      </c>
      <c r="AE74" s="156"/>
      <c r="AF74" s="217">
        <v>1</v>
      </c>
      <c r="AG74" s="167"/>
      <c r="AH74" s="483"/>
    </row>
    <row r="75" spans="1:35" x14ac:dyDescent="0.3">
      <c r="A75" s="709"/>
      <c r="B75" s="710"/>
      <c r="C75" s="710"/>
      <c r="D75" s="710"/>
      <c r="E75" s="710"/>
      <c r="F75" s="710"/>
      <c r="G75" s="710"/>
      <c r="H75" s="710"/>
      <c r="I75" s="710"/>
      <c r="J75" s="710"/>
      <c r="K75" s="710"/>
      <c r="L75" s="710"/>
      <c r="M75" s="710"/>
      <c r="N75" s="710"/>
      <c r="O75" s="710"/>
      <c r="P75" s="710"/>
      <c r="Q75" s="710"/>
      <c r="R75" s="710"/>
      <c r="S75" s="710"/>
      <c r="T75" s="710"/>
      <c r="U75" s="710"/>
      <c r="V75" s="710"/>
      <c r="W75" s="710"/>
      <c r="X75" s="710"/>
      <c r="Y75" s="710"/>
      <c r="Z75" s="710"/>
      <c r="AA75" s="710"/>
      <c r="AB75" s="710"/>
      <c r="AC75" s="710"/>
      <c r="AD75" s="710"/>
      <c r="AE75" s="125"/>
    </row>
    <row r="76" spans="1:35" x14ac:dyDescent="0.3">
      <c r="A76" s="709"/>
      <c r="B76" s="710"/>
      <c r="C76" s="710"/>
      <c r="D76" s="710"/>
      <c r="E76" s="710"/>
      <c r="F76" s="710"/>
      <c r="G76" s="710"/>
      <c r="H76" s="710"/>
      <c r="I76" s="710"/>
      <c r="J76" s="710"/>
      <c r="K76" s="710"/>
      <c r="L76" s="710"/>
      <c r="M76" s="710"/>
      <c r="N76" s="710"/>
      <c r="O76" s="710"/>
      <c r="P76" s="710"/>
      <c r="Q76" s="710"/>
      <c r="R76" s="710"/>
      <c r="S76" s="710"/>
      <c r="T76" s="710"/>
      <c r="U76" s="710"/>
      <c r="V76" s="710"/>
      <c r="W76" s="710"/>
      <c r="X76" s="710"/>
      <c r="Y76" s="710"/>
      <c r="Z76" s="710"/>
      <c r="AA76" s="710"/>
      <c r="AB76" s="710"/>
      <c r="AC76" s="710"/>
      <c r="AD76" s="710"/>
      <c r="AE76" s="125"/>
    </row>
    <row r="77" spans="1:35" x14ac:dyDescent="0.3">
      <c r="A77" s="709"/>
      <c r="B77" s="710"/>
      <c r="C77" s="710"/>
      <c r="D77" s="710"/>
      <c r="E77" s="710"/>
      <c r="F77" s="710"/>
      <c r="G77" s="710"/>
      <c r="H77" s="710"/>
      <c r="I77" s="710"/>
      <c r="J77" s="710"/>
      <c r="K77" s="710"/>
      <c r="L77" s="710"/>
      <c r="M77" s="710"/>
      <c r="N77" s="710"/>
      <c r="O77" s="710"/>
      <c r="P77" s="710"/>
      <c r="Q77" s="710"/>
      <c r="R77" s="710"/>
      <c r="S77" s="710"/>
      <c r="T77" s="710"/>
      <c r="U77" s="710"/>
      <c r="V77" s="710"/>
      <c r="W77" s="710"/>
      <c r="X77" s="710"/>
      <c r="Y77" s="710"/>
      <c r="Z77" s="710"/>
      <c r="AA77" s="710"/>
      <c r="AB77" s="710"/>
      <c r="AC77" s="710"/>
      <c r="AD77" s="710"/>
      <c r="AE77" s="125"/>
    </row>
    <row r="78" spans="1:35" x14ac:dyDescent="0.3">
      <c r="A78" s="709"/>
      <c r="B78" s="710"/>
      <c r="C78" s="710"/>
      <c r="D78" s="710"/>
      <c r="E78" s="710"/>
      <c r="F78" s="710"/>
      <c r="G78" s="710"/>
      <c r="H78" s="710"/>
      <c r="I78" s="710"/>
      <c r="J78" s="710"/>
      <c r="K78" s="710"/>
      <c r="L78" s="710"/>
      <c r="M78" s="710"/>
      <c r="N78" s="710"/>
      <c r="O78" s="710"/>
      <c r="P78" s="710"/>
      <c r="Q78" s="710"/>
      <c r="R78" s="710"/>
      <c r="S78" s="710"/>
      <c r="T78" s="710"/>
      <c r="U78" s="710"/>
      <c r="V78" s="710"/>
      <c r="W78" s="710"/>
      <c r="X78" s="710"/>
      <c r="Y78" s="710"/>
      <c r="Z78" s="710"/>
      <c r="AA78" s="710"/>
      <c r="AB78" s="710"/>
      <c r="AC78" s="710"/>
      <c r="AD78" s="710"/>
      <c r="AE78" s="125"/>
    </row>
    <row r="79" spans="1:35" x14ac:dyDescent="0.3">
      <c r="A79" s="709"/>
      <c r="B79" s="710"/>
      <c r="C79" s="710"/>
      <c r="D79" s="710"/>
      <c r="E79" s="710"/>
      <c r="F79" s="710"/>
      <c r="G79" s="710"/>
      <c r="H79" s="710"/>
      <c r="I79" s="710"/>
      <c r="J79" s="710"/>
      <c r="K79" s="710"/>
      <c r="L79" s="710"/>
      <c r="M79" s="710"/>
      <c r="N79" s="710"/>
      <c r="O79" s="710"/>
      <c r="P79" s="710"/>
      <c r="Q79" s="710"/>
      <c r="R79" s="710"/>
      <c r="S79" s="710"/>
      <c r="T79" s="710"/>
      <c r="U79" s="710"/>
      <c r="V79" s="710"/>
      <c r="W79" s="710"/>
      <c r="X79" s="710"/>
      <c r="Y79" s="710"/>
      <c r="Z79" s="710"/>
      <c r="AA79" s="710"/>
      <c r="AB79" s="710"/>
      <c r="AC79" s="710"/>
      <c r="AD79" s="710"/>
      <c r="AE79" s="125"/>
    </row>
    <row r="80" spans="1:35" x14ac:dyDescent="0.3">
      <c r="A80" s="709"/>
      <c r="B80" s="710"/>
      <c r="C80" s="710"/>
      <c r="D80" s="710"/>
      <c r="E80" s="710"/>
      <c r="F80" s="710"/>
      <c r="G80" s="710"/>
      <c r="H80" s="710"/>
      <c r="I80" s="710"/>
      <c r="J80" s="710"/>
      <c r="K80" s="710"/>
      <c r="L80" s="710"/>
      <c r="M80" s="710"/>
      <c r="N80" s="710"/>
      <c r="O80" s="710"/>
      <c r="P80" s="710"/>
      <c r="Q80" s="710"/>
      <c r="R80" s="710"/>
      <c r="S80" s="710"/>
      <c r="T80" s="710"/>
      <c r="U80" s="710"/>
      <c r="V80" s="710"/>
      <c r="W80" s="710"/>
      <c r="X80" s="710"/>
      <c r="Y80" s="710"/>
      <c r="Z80" s="710"/>
      <c r="AA80" s="710"/>
      <c r="AB80" s="710"/>
      <c r="AC80" s="710"/>
      <c r="AD80" s="710"/>
      <c r="AE80" s="125"/>
    </row>
    <row r="81" spans="1:31" x14ac:dyDescent="0.3">
      <c r="A81" s="709"/>
      <c r="B81" s="710"/>
      <c r="C81" s="710"/>
      <c r="D81" s="710"/>
      <c r="E81" s="710"/>
      <c r="F81" s="710"/>
      <c r="G81" s="710"/>
      <c r="H81" s="710"/>
      <c r="I81" s="710"/>
      <c r="J81" s="710"/>
      <c r="K81" s="710"/>
      <c r="L81" s="710"/>
      <c r="M81" s="710"/>
      <c r="N81" s="710"/>
      <c r="O81" s="710"/>
      <c r="P81" s="710"/>
      <c r="Q81" s="710"/>
      <c r="R81" s="710"/>
      <c r="S81" s="710"/>
      <c r="T81" s="710"/>
      <c r="U81" s="710"/>
      <c r="V81" s="710"/>
      <c r="W81" s="710"/>
      <c r="X81" s="710"/>
      <c r="Y81" s="710"/>
      <c r="Z81" s="710"/>
      <c r="AA81" s="710"/>
      <c r="AB81" s="710"/>
      <c r="AC81" s="710"/>
      <c r="AD81" s="710"/>
      <c r="AE81" s="125"/>
    </row>
    <row r="82" spans="1:31" x14ac:dyDescent="0.3">
      <c r="A82" s="709"/>
      <c r="B82" s="710"/>
      <c r="C82" s="710"/>
      <c r="D82" s="710"/>
      <c r="E82" s="710"/>
      <c r="F82" s="710"/>
      <c r="G82" s="710"/>
      <c r="H82" s="710"/>
      <c r="I82" s="710"/>
      <c r="J82" s="710"/>
      <c r="K82" s="710"/>
      <c r="L82" s="710"/>
      <c r="M82" s="710"/>
      <c r="N82" s="710"/>
      <c r="O82" s="710"/>
      <c r="P82" s="710"/>
      <c r="Q82" s="710"/>
      <c r="R82" s="710"/>
      <c r="S82" s="710"/>
      <c r="T82" s="710"/>
      <c r="U82" s="710"/>
      <c r="V82" s="710"/>
      <c r="W82" s="710"/>
      <c r="X82" s="710"/>
      <c r="Y82" s="710"/>
      <c r="Z82" s="710"/>
      <c r="AA82" s="710"/>
      <c r="AB82" s="710"/>
      <c r="AC82" s="710"/>
      <c r="AD82" s="710"/>
      <c r="AE82" s="125"/>
    </row>
    <row r="83" spans="1:31" x14ac:dyDescent="0.3">
      <c r="A83" s="709"/>
      <c r="B83" s="710"/>
      <c r="C83" s="710"/>
      <c r="D83" s="710"/>
      <c r="E83" s="710"/>
      <c r="F83" s="710"/>
      <c r="G83" s="710"/>
      <c r="H83" s="710"/>
      <c r="I83" s="710"/>
      <c r="J83" s="710"/>
      <c r="K83" s="710"/>
      <c r="L83" s="710"/>
      <c r="M83" s="710"/>
      <c r="N83" s="710"/>
      <c r="O83" s="710"/>
      <c r="P83" s="710"/>
      <c r="Q83" s="710"/>
      <c r="R83" s="710"/>
      <c r="S83" s="710"/>
      <c r="T83" s="710"/>
      <c r="U83" s="710"/>
      <c r="V83" s="710"/>
      <c r="W83" s="710"/>
      <c r="X83" s="710"/>
      <c r="Y83" s="710"/>
      <c r="Z83" s="710"/>
      <c r="AA83" s="710"/>
      <c r="AB83" s="710"/>
      <c r="AC83" s="710"/>
      <c r="AD83" s="710"/>
      <c r="AE83" s="125"/>
    </row>
    <row r="84" spans="1:31" x14ac:dyDescent="0.3">
      <c r="A84" s="709"/>
      <c r="B84" s="710"/>
      <c r="C84" s="710"/>
      <c r="D84" s="710"/>
      <c r="E84" s="710"/>
      <c r="F84" s="710"/>
      <c r="G84" s="710"/>
      <c r="H84" s="710"/>
      <c r="I84" s="710"/>
      <c r="J84" s="710"/>
      <c r="K84" s="710"/>
      <c r="L84" s="710"/>
      <c r="M84" s="710"/>
      <c r="N84" s="710"/>
      <c r="O84" s="710"/>
      <c r="P84" s="710"/>
      <c r="Q84" s="710"/>
      <c r="R84" s="710"/>
      <c r="S84" s="710"/>
      <c r="T84" s="710"/>
      <c r="U84" s="710"/>
      <c r="V84" s="710"/>
      <c r="W84" s="710"/>
      <c r="X84" s="710"/>
      <c r="Y84" s="710"/>
      <c r="Z84" s="710"/>
      <c r="AA84" s="710"/>
      <c r="AB84" s="710"/>
      <c r="AC84" s="710"/>
      <c r="AD84" s="710"/>
      <c r="AE84" s="125"/>
    </row>
    <row r="85" spans="1:31" x14ac:dyDescent="0.3">
      <c r="A85" s="709"/>
      <c r="B85" s="710"/>
      <c r="C85" s="710"/>
      <c r="D85" s="710"/>
      <c r="E85" s="710"/>
      <c r="F85" s="710"/>
      <c r="G85" s="710"/>
      <c r="H85" s="710"/>
      <c r="I85" s="710"/>
      <c r="J85" s="710"/>
      <c r="K85" s="710"/>
      <c r="L85" s="710"/>
      <c r="M85" s="710"/>
      <c r="N85" s="710"/>
      <c r="O85" s="710"/>
      <c r="P85" s="710"/>
      <c r="Q85" s="710"/>
      <c r="R85" s="710"/>
      <c r="S85" s="710"/>
      <c r="T85" s="710"/>
      <c r="U85" s="710"/>
      <c r="V85" s="710"/>
      <c r="W85" s="710"/>
      <c r="X85" s="710"/>
      <c r="Y85" s="710"/>
      <c r="Z85" s="710"/>
      <c r="AA85" s="710"/>
      <c r="AB85" s="710"/>
      <c r="AC85" s="710"/>
      <c r="AD85" s="710"/>
      <c r="AE85" s="125"/>
    </row>
    <row r="86" spans="1:31" x14ac:dyDescent="0.3">
      <c r="A86" s="125"/>
      <c r="B86" s="126"/>
      <c r="H86" s="124"/>
      <c r="I86" s="125"/>
      <c r="J86" s="124"/>
      <c r="M86" s="124"/>
      <c r="N86" s="125"/>
      <c r="O86" s="125"/>
      <c r="P86" s="124"/>
      <c r="Q86" s="124"/>
      <c r="R86" s="124"/>
      <c r="S86" s="125"/>
      <c r="T86" s="125"/>
      <c r="U86" s="128"/>
      <c r="V86" s="128"/>
    </row>
    <row r="87" spans="1:31" x14ac:dyDescent="0.3">
      <c r="A87" s="125"/>
      <c r="B87" s="126"/>
      <c r="H87" s="124"/>
      <c r="I87" s="125"/>
      <c r="J87" s="124"/>
      <c r="M87" s="124"/>
      <c r="N87" s="125"/>
      <c r="O87" s="125"/>
      <c r="P87" s="124"/>
      <c r="Q87" s="124"/>
      <c r="R87" s="124"/>
      <c r="S87" s="125"/>
      <c r="T87" s="125"/>
      <c r="U87" s="128"/>
      <c r="V87" s="128"/>
    </row>
    <row r="88" spans="1:31" x14ac:dyDescent="0.3">
      <c r="A88" s="125"/>
      <c r="B88" s="126"/>
      <c r="H88" s="124"/>
      <c r="I88" s="125"/>
      <c r="J88" s="124"/>
      <c r="M88" s="124"/>
      <c r="N88" s="125"/>
      <c r="O88" s="125"/>
      <c r="P88" s="124"/>
      <c r="Q88" s="124"/>
      <c r="R88" s="124"/>
      <c r="S88" s="125"/>
      <c r="T88" s="125"/>
      <c r="U88" s="128"/>
      <c r="V88" s="128"/>
    </row>
    <row r="89" spans="1:31" x14ac:dyDescent="0.3">
      <c r="A89" s="125"/>
      <c r="B89" s="126"/>
      <c r="H89" s="124"/>
      <c r="I89" s="125"/>
      <c r="J89" s="124"/>
      <c r="M89" s="124"/>
      <c r="N89" s="125"/>
      <c r="O89" s="125"/>
      <c r="P89" s="124"/>
      <c r="Q89" s="124"/>
      <c r="R89" s="124"/>
      <c r="S89" s="125"/>
      <c r="T89" s="125"/>
      <c r="U89" s="128"/>
      <c r="V89" s="128"/>
    </row>
    <row r="90" spans="1:31" x14ac:dyDescent="0.3">
      <c r="A90" s="125"/>
      <c r="B90" s="126"/>
      <c r="H90" s="124"/>
      <c r="I90" s="125"/>
      <c r="J90" s="124"/>
      <c r="M90" s="124"/>
      <c r="N90" s="125"/>
      <c r="O90" s="125"/>
      <c r="P90" s="124"/>
      <c r="Q90" s="124"/>
      <c r="R90" s="124"/>
      <c r="S90" s="125"/>
      <c r="T90" s="125"/>
      <c r="U90" s="128"/>
      <c r="V90" s="128"/>
    </row>
    <row r="91" spans="1:31" x14ac:dyDescent="0.3">
      <c r="A91" s="125"/>
      <c r="B91" s="126"/>
      <c r="H91" s="124"/>
      <c r="I91" s="125"/>
      <c r="J91" s="124"/>
      <c r="M91" s="124"/>
      <c r="N91" s="125"/>
      <c r="O91" s="125"/>
      <c r="P91" s="124"/>
      <c r="Q91" s="124"/>
      <c r="R91" s="124"/>
      <c r="S91" s="125"/>
      <c r="T91" s="125"/>
      <c r="U91" s="128"/>
      <c r="V91" s="128"/>
    </row>
    <row r="92" spans="1:31" x14ac:dyDescent="0.3">
      <c r="A92" s="125"/>
      <c r="B92" s="126"/>
      <c r="H92" s="124"/>
      <c r="I92" s="125"/>
      <c r="J92" s="124"/>
      <c r="M92" s="124"/>
      <c r="N92" s="125"/>
      <c r="O92" s="125"/>
      <c r="P92" s="124"/>
      <c r="Q92" s="124"/>
      <c r="R92" s="124"/>
      <c r="S92" s="125"/>
      <c r="T92" s="125"/>
      <c r="U92" s="128"/>
      <c r="V92" s="128"/>
    </row>
    <row r="93" spans="1:31" x14ac:dyDescent="0.3">
      <c r="A93" s="125"/>
      <c r="B93" s="126"/>
      <c r="H93" s="124"/>
      <c r="I93" s="125"/>
      <c r="J93" s="124"/>
      <c r="M93" s="124"/>
      <c r="N93" s="125"/>
      <c r="O93" s="125"/>
      <c r="P93" s="124"/>
      <c r="Q93" s="124"/>
      <c r="R93" s="124"/>
      <c r="S93" s="125"/>
      <c r="T93" s="125"/>
      <c r="U93" s="128"/>
      <c r="V93" s="128"/>
    </row>
    <row r="94" spans="1:31" x14ac:dyDescent="0.3">
      <c r="A94" s="125"/>
      <c r="B94" s="126"/>
      <c r="H94" s="124"/>
      <c r="I94" s="125"/>
      <c r="J94" s="124"/>
      <c r="M94" s="124"/>
      <c r="N94" s="125"/>
      <c r="O94" s="125"/>
      <c r="P94" s="124"/>
      <c r="Q94" s="124"/>
      <c r="R94" s="124"/>
      <c r="S94" s="125"/>
      <c r="T94" s="125"/>
      <c r="U94" s="128"/>
      <c r="V94" s="128"/>
    </row>
    <row r="95" spans="1:31" x14ac:dyDescent="0.3">
      <c r="A95" s="125"/>
      <c r="B95" s="126"/>
      <c r="H95" s="124"/>
      <c r="I95" s="125"/>
      <c r="J95" s="124"/>
      <c r="M95" s="124"/>
      <c r="N95" s="125"/>
      <c r="O95" s="125"/>
      <c r="P95" s="124"/>
      <c r="Q95" s="124"/>
      <c r="R95" s="124"/>
      <c r="S95" s="125"/>
      <c r="T95" s="125"/>
      <c r="U95" s="128"/>
      <c r="V95" s="128"/>
    </row>
    <row r="96" spans="1:31" x14ac:dyDescent="0.3">
      <c r="A96" s="125"/>
      <c r="B96" s="126"/>
      <c r="H96" s="124"/>
      <c r="I96" s="125"/>
      <c r="J96" s="124"/>
      <c r="M96" s="124"/>
      <c r="N96" s="125"/>
      <c r="O96" s="125"/>
      <c r="P96" s="124"/>
      <c r="Q96" s="124"/>
      <c r="R96" s="124"/>
      <c r="S96" s="125"/>
      <c r="T96" s="125"/>
      <c r="U96" s="128"/>
      <c r="V96" s="128"/>
    </row>
    <row r="97" spans="1:22" x14ac:dyDescent="0.3">
      <c r="A97" s="125"/>
      <c r="B97" s="126"/>
      <c r="H97" s="124"/>
      <c r="I97" s="125"/>
      <c r="J97" s="124"/>
      <c r="M97" s="124"/>
      <c r="N97" s="125"/>
      <c r="O97" s="125"/>
      <c r="P97" s="124"/>
      <c r="Q97" s="124"/>
      <c r="R97" s="124"/>
      <c r="S97" s="125"/>
      <c r="T97" s="125"/>
      <c r="U97" s="128"/>
      <c r="V97" s="128"/>
    </row>
    <row r="98" spans="1:22" x14ac:dyDescent="0.3">
      <c r="A98" s="125"/>
      <c r="B98" s="126"/>
      <c r="H98" s="124"/>
      <c r="I98" s="125"/>
      <c r="J98" s="124"/>
      <c r="M98" s="124"/>
      <c r="N98" s="125"/>
      <c r="O98" s="125"/>
      <c r="P98" s="124"/>
      <c r="Q98" s="124"/>
      <c r="R98" s="124"/>
      <c r="S98" s="125"/>
      <c r="T98" s="125"/>
      <c r="U98" s="128"/>
      <c r="V98" s="128"/>
    </row>
    <row r="99" spans="1:22" x14ac:dyDescent="0.3">
      <c r="A99" s="125"/>
      <c r="B99" s="126"/>
      <c r="H99" s="124"/>
      <c r="I99" s="125"/>
      <c r="J99" s="124"/>
      <c r="M99" s="124"/>
      <c r="N99" s="125"/>
      <c r="O99" s="125"/>
      <c r="P99" s="124"/>
      <c r="Q99" s="124"/>
      <c r="R99" s="124"/>
      <c r="S99" s="125"/>
      <c r="T99" s="125"/>
      <c r="U99" s="128"/>
      <c r="V99" s="128"/>
    </row>
    <row r="100" spans="1:22" x14ac:dyDescent="0.3">
      <c r="A100" s="125"/>
      <c r="B100" s="126"/>
      <c r="H100" s="124"/>
      <c r="I100" s="125"/>
      <c r="J100" s="124"/>
      <c r="M100" s="124"/>
      <c r="N100" s="125"/>
      <c r="O100" s="125"/>
      <c r="P100" s="124"/>
      <c r="Q100" s="124"/>
      <c r="R100" s="124"/>
      <c r="S100" s="125"/>
      <c r="T100" s="125"/>
      <c r="U100" s="128"/>
      <c r="V100" s="128"/>
    </row>
    <row r="101" spans="1:22" x14ac:dyDescent="0.3">
      <c r="A101" s="125"/>
      <c r="B101" s="126"/>
      <c r="H101" s="124"/>
      <c r="I101" s="125"/>
      <c r="J101" s="124"/>
      <c r="M101" s="124"/>
      <c r="N101" s="125"/>
      <c r="O101" s="125"/>
      <c r="P101" s="124"/>
      <c r="Q101" s="124"/>
      <c r="R101" s="124"/>
      <c r="S101" s="125"/>
      <c r="T101" s="125"/>
      <c r="U101" s="128"/>
      <c r="V101" s="128"/>
    </row>
    <row r="102" spans="1:22" x14ac:dyDescent="0.3">
      <c r="A102" s="125"/>
      <c r="B102" s="126"/>
      <c r="H102" s="124"/>
      <c r="I102" s="125"/>
      <c r="J102" s="124"/>
      <c r="M102" s="124"/>
      <c r="N102" s="125"/>
      <c r="O102" s="125"/>
      <c r="P102" s="124"/>
      <c r="Q102" s="124"/>
      <c r="R102" s="124"/>
      <c r="S102" s="125"/>
      <c r="T102" s="125"/>
      <c r="U102" s="128"/>
      <c r="V102" s="128"/>
    </row>
    <row r="103" spans="1:22" x14ac:dyDescent="0.3">
      <c r="A103" s="125"/>
      <c r="B103" s="126"/>
      <c r="H103" s="124"/>
      <c r="I103" s="125"/>
      <c r="J103" s="124"/>
      <c r="M103" s="124"/>
      <c r="N103" s="125"/>
      <c r="O103" s="125"/>
      <c r="P103" s="124"/>
      <c r="Q103" s="124"/>
      <c r="R103" s="124"/>
      <c r="S103" s="125"/>
      <c r="T103" s="125"/>
      <c r="U103" s="128"/>
      <c r="V103" s="128"/>
    </row>
    <row r="104" spans="1:22" x14ac:dyDescent="0.3">
      <c r="A104" s="125"/>
      <c r="B104" s="126"/>
      <c r="H104" s="124"/>
      <c r="I104" s="125"/>
      <c r="J104" s="124"/>
      <c r="M104" s="124"/>
      <c r="N104" s="125"/>
      <c r="O104" s="125"/>
      <c r="P104" s="124"/>
      <c r="Q104" s="124"/>
      <c r="R104" s="124"/>
      <c r="S104" s="125"/>
      <c r="T104" s="125"/>
      <c r="U104" s="128"/>
      <c r="V104" s="128"/>
    </row>
    <row r="105" spans="1:22" x14ac:dyDescent="0.3">
      <c r="A105" s="125"/>
      <c r="B105" s="126"/>
      <c r="H105" s="124"/>
      <c r="I105" s="125"/>
      <c r="J105" s="124"/>
      <c r="M105" s="124"/>
      <c r="N105" s="125"/>
      <c r="O105" s="125"/>
      <c r="P105" s="124"/>
      <c r="Q105" s="124"/>
      <c r="R105" s="124"/>
      <c r="S105" s="125"/>
      <c r="T105" s="125"/>
      <c r="U105" s="128"/>
      <c r="V105" s="128"/>
    </row>
    <row r="106" spans="1:22" x14ac:dyDescent="0.3">
      <c r="A106" s="125"/>
      <c r="B106" s="126"/>
      <c r="H106" s="124"/>
      <c r="I106" s="125"/>
      <c r="J106" s="124"/>
      <c r="M106" s="124"/>
      <c r="N106" s="125"/>
      <c r="O106" s="125"/>
      <c r="P106" s="124"/>
      <c r="Q106" s="124"/>
      <c r="R106" s="124"/>
      <c r="S106" s="125"/>
      <c r="T106" s="125"/>
      <c r="U106" s="128"/>
      <c r="V106" s="128"/>
    </row>
    <row r="107" spans="1:22" x14ac:dyDescent="0.3">
      <c r="A107" s="125"/>
      <c r="B107" s="126"/>
      <c r="H107" s="124"/>
      <c r="I107" s="125"/>
      <c r="J107" s="124"/>
      <c r="M107" s="124"/>
      <c r="N107" s="125"/>
      <c r="O107" s="125"/>
      <c r="P107" s="124"/>
      <c r="Q107" s="124"/>
      <c r="R107" s="124"/>
      <c r="S107" s="125"/>
      <c r="T107" s="125"/>
      <c r="U107" s="128"/>
      <c r="V107" s="128"/>
    </row>
    <row r="108" spans="1:22" x14ac:dyDescent="0.3">
      <c r="A108" s="125"/>
      <c r="B108" s="126"/>
      <c r="H108" s="124"/>
      <c r="I108" s="125"/>
      <c r="J108" s="124"/>
      <c r="M108" s="124"/>
      <c r="N108" s="125"/>
      <c r="O108" s="125"/>
      <c r="P108" s="124"/>
      <c r="Q108" s="124"/>
      <c r="R108" s="124"/>
      <c r="S108" s="125"/>
      <c r="T108" s="125"/>
      <c r="U108" s="128"/>
      <c r="V108" s="128"/>
    </row>
    <row r="109" spans="1:22" x14ac:dyDescent="0.3">
      <c r="A109" s="125"/>
      <c r="B109" s="126"/>
      <c r="H109" s="124"/>
      <c r="I109" s="125"/>
      <c r="J109" s="124"/>
      <c r="M109" s="124"/>
      <c r="N109" s="125"/>
      <c r="O109" s="125"/>
      <c r="P109" s="124"/>
      <c r="Q109" s="124"/>
      <c r="R109" s="124"/>
      <c r="S109" s="125"/>
      <c r="T109" s="125"/>
      <c r="U109" s="128"/>
      <c r="V109" s="128"/>
    </row>
    <row r="110" spans="1:22" x14ac:dyDescent="0.3">
      <c r="A110" s="125"/>
      <c r="B110" s="126"/>
      <c r="H110" s="124"/>
      <c r="I110" s="125"/>
      <c r="J110" s="124"/>
      <c r="M110" s="124"/>
      <c r="N110" s="125"/>
      <c r="O110" s="125"/>
      <c r="P110" s="124"/>
      <c r="Q110" s="124"/>
      <c r="R110" s="124"/>
      <c r="S110" s="125"/>
      <c r="T110" s="125"/>
      <c r="U110" s="128"/>
      <c r="V110" s="128"/>
    </row>
    <row r="111" spans="1:22" x14ac:dyDescent="0.3">
      <c r="A111" s="125"/>
      <c r="B111" s="126"/>
      <c r="H111" s="124"/>
      <c r="I111" s="125"/>
      <c r="J111" s="124"/>
      <c r="M111" s="124"/>
      <c r="N111" s="125"/>
      <c r="O111" s="125"/>
      <c r="P111" s="124"/>
      <c r="Q111" s="124"/>
      <c r="R111" s="124"/>
      <c r="S111" s="125"/>
      <c r="T111" s="125"/>
      <c r="U111" s="128"/>
      <c r="V111" s="128"/>
    </row>
    <row r="112" spans="1:22" x14ac:dyDescent="0.3">
      <c r="A112" s="125"/>
      <c r="B112" s="126"/>
      <c r="H112" s="124"/>
      <c r="I112" s="125"/>
      <c r="J112" s="124"/>
      <c r="M112" s="124"/>
      <c r="N112" s="125"/>
      <c r="O112" s="125"/>
      <c r="P112" s="124"/>
      <c r="Q112" s="124"/>
      <c r="R112" s="124"/>
      <c r="S112" s="125"/>
      <c r="T112" s="125"/>
      <c r="U112" s="128"/>
      <c r="V112" s="128"/>
    </row>
    <row r="113" spans="1:22" x14ac:dyDescent="0.3">
      <c r="A113" s="125"/>
      <c r="B113" s="126"/>
      <c r="H113" s="124"/>
      <c r="I113" s="125"/>
      <c r="J113" s="124"/>
      <c r="M113" s="124"/>
      <c r="N113" s="125"/>
      <c r="O113" s="125"/>
      <c r="P113" s="124"/>
      <c r="Q113" s="124"/>
      <c r="R113" s="124"/>
      <c r="S113" s="125"/>
      <c r="T113" s="125"/>
      <c r="U113" s="128"/>
      <c r="V113" s="128"/>
    </row>
    <row r="114" spans="1:22" x14ac:dyDescent="0.3">
      <c r="A114" s="125"/>
      <c r="B114" s="126"/>
      <c r="H114" s="124"/>
      <c r="I114" s="125"/>
      <c r="J114" s="124"/>
      <c r="M114" s="124"/>
      <c r="N114" s="125"/>
      <c r="O114" s="125"/>
      <c r="P114" s="124"/>
      <c r="Q114" s="124"/>
      <c r="R114" s="124"/>
      <c r="S114" s="125"/>
      <c r="T114" s="125"/>
      <c r="U114" s="128"/>
      <c r="V114" s="128"/>
    </row>
    <row r="115" spans="1:22" x14ac:dyDescent="0.3">
      <c r="A115" s="125"/>
      <c r="B115" s="126"/>
      <c r="H115" s="124"/>
      <c r="I115" s="125"/>
      <c r="J115" s="124"/>
      <c r="M115" s="124"/>
      <c r="N115" s="125"/>
      <c r="O115" s="125"/>
      <c r="P115" s="124"/>
      <c r="Q115" s="124"/>
      <c r="R115" s="124"/>
      <c r="S115" s="125"/>
      <c r="T115" s="125"/>
      <c r="U115" s="128"/>
      <c r="V115" s="128"/>
    </row>
    <row r="116" spans="1:22" x14ac:dyDescent="0.3">
      <c r="A116" s="125"/>
      <c r="B116" s="126"/>
      <c r="H116" s="124"/>
      <c r="I116" s="125"/>
      <c r="J116" s="124"/>
      <c r="M116" s="124"/>
      <c r="N116" s="125"/>
      <c r="O116" s="125"/>
      <c r="P116" s="124"/>
      <c r="Q116" s="124"/>
      <c r="R116" s="124"/>
      <c r="S116" s="125"/>
      <c r="T116" s="125"/>
      <c r="U116" s="128"/>
      <c r="V116" s="128"/>
    </row>
    <row r="117" spans="1:22" x14ac:dyDescent="0.3">
      <c r="A117" s="125"/>
      <c r="B117" s="126"/>
      <c r="H117" s="124"/>
      <c r="I117" s="125"/>
      <c r="J117" s="124"/>
      <c r="M117" s="124"/>
      <c r="N117" s="125"/>
      <c r="O117" s="125"/>
      <c r="P117" s="124"/>
      <c r="Q117" s="124"/>
      <c r="R117" s="124"/>
      <c r="S117" s="125"/>
      <c r="T117" s="125"/>
      <c r="U117" s="128"/>
      <c r="V117" s="128"/>
    </row>
    <row r="118" spans="1:22" x14ac:dyDescent="0.3">
      <c r="A118" s="125"/>
      <c r="B118" s="126"/>
      <c r="H118" s="124"/>
      <c r="I118" s="125"/>
      <c r="J118" s="124"/>
      <c r="M118" s="124"/>
      <c r="N118" s="125"/>
      <c r="O118" s="125"/>
      <c r="P118" s="124"/>
      <c r="Q118" s="124"/>
      <c r="R118" s="124"/>
      <c r="S118" s="125"/>
      <c r="T118" s="125"/>
      <c r="U118" s="128"/>
      <c r="V118" s="128"/>
    </row>
    <row r="119" spans="1:22" x14ac:dyDescent="0.3">
      <c r="A119" s="125"/>
      <c r="B119" s="126"/>
      <c r="H119" s="124"/>
      <c r="I119" s="125"/>
      <c r="J119" s="124"/>
      <c r="M119" s="124"/>
      <c r="N119" s="125"/>
      <c r="O119" s="125"/>
      <c r="P119" s="124"/>
      <c r="Q119" s="124"/>
      <c r="R119" s="124"/>
      <c r="S119" s="125"/>
      <c r="T119" s="125"/>
      <c r="U119" s="128"/>
      <c r="V119" s="128"/>
    </row>
    <row r="120" spans="1:22" x14ac:dyDescent="0.3">
      <c r="A120" s="125"/>
      <c r="B120" s="126"/>
      <c r="H120" s="124"/>
      <c r="I120" s="125"/>
      <c r="J120" s="124"/>
      <c r="M120" s="124"/>
      <c r="N120" s="125"/>
      <c r="O120" s="125"/>
      <c r="P120" s="124"/>
      <c r="Q120" s="124"/>
      <c r="R120" s="124"/>
      <c r="S120" s="125"/>
      <c r="T120" s="125"/>
      <c r="U120" s="128"/>
      <c r="V120" s="128"/>
    </row>
  </sheetData>
  <mergeCells count="29">
    <mergeCell ref="J5:J6"/>
    <mergeCell ref="O5:P5"/>
    <mergeCell ref="A66:N74"/>
    <mergeCell ref="O72:T72"/>
    <mergeCell ref="O74:T74"/>
    <mergeCell ref="O66:T66"/>
    <mergeCell ref="O67:T67"/>
    <mergeCell ref="O68:T68"/>
    <mergeCell ref="T4:T6"/>
    <mergeCell ref="O70:T70"/>
    <mergeCell ref="Q4:S5"/>
    <mergeCell ref="K5:N5"/>
    <mergeCell ref="O73:T73"/>
    <mergeCell ref="W5:Z5"/>
    <mergeCell ref="AA5:AD5"/>
    <mergeCell ref="AE5:AH5"/>
    <mergeCell ref="A75:AD85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O69:T69"/>
    <mergeCell ref="O71:T71"/>
  </mergeCells>
  <pageMargins left="0.19685039370078741" right="0.19685039370078741" top="0.19685039370078741" bottom="0" header="0.19685039370078741" footer="0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 Титул</vt:lpstr>
      <vt:lpstr>2, 3. К график, Сводные</vt:lpstr>
      <vt:lpstr>4. План уч проц ООО</vt:lpstr>
      <vt:lpstr>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Tanya Kolesnikova</cp:lastModifiedBy>
  <cp:lastPrinted>2025-03-14T08:14:45Z</cp:lastPrinted>
  <dcterms:created xsi:type="dcterms:W3CDTF">2011-05-05T04:03:53Z</dcterms:created>
  <dcterms:modified xsi:type="dcterms:W3CDTF">2025-05-19T13:24:30Z</dcterms:modified>
</cp:coreProperties>
</file>