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MetodKab\Desktop\0 Изменения в УП с марта 2021\2025 год\40 02 02 Правоохр деят\"/>
    </mc:Choice>
  </mc:AlternateContent>
  <xr:revisionPtr revIDLastSave="0" documentId="13_ncr:1_{13B629DD-33D6-4C81-AE23-7F2DB645CBC2}" xr6:coauthVersionLast="45" xr6:coauthVersionMax="45" xr10:uidLastSave="{00000000-0000-0000-0000-000000000000}"/>
  <bookViews>
    <workbookView xWindow="-120" yWindow="-120" windowWidth="29040" windowHeight="15840" tabRatio="750" firstSheet="1" activeTab="3" xr2:uid="{00000000-000D-0000-FFFF-FFFF00000000}"/>
  </bookViews>
  <sheets>
    <sheet name="Тит с печ" sheetId="28" state="hidden" r:id="rId1"/>
    <sheet name="1. Титул" sheetId="27" r:id="rId2"/>
    <sheet name="2, 3. К график, Сводные" sheetId="29" r:id="rId3"/>
    <sheet name="4. План уч проц ООО" sheetId="21" r:id="rId4"/>
    <sheet name="Start" sheetId="11" state="hidden" r:id="rId5"/>
  </sheets>
  <definedNames>
    <definedName name="_xlnm.Print_Area" localSheetId="2">'2, 3. К график, Сводные'!$A$1:$BI$140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2" i="21" l="1"/>
  <c r="AJ67" i="21" l="1"/>
  <c r="AH67" i="21"/>
  <c r="AJ65" i="21" l="1"/>
  <c r="AJ76" i="21"/>
  <c r="AH76" i="21"/>
  <c r="E62" i="21" l="1"/>
  <c r="G62" i="21"/>
  <c r="D62" i="21"/>
  <c r="C62" i="21"/>
  <c r="E43" i="21"/>
  <c r="C43" i="21"/>
  <c r="AF67" i="21"/>
  <c r="AD67" i="21"/>
  <c r="AB67" i="21"/>
  <c r="Z67" i="21"/>
  <c r="X67" i="21"/>
  <c r="V67" i="21"/>
  <c r="H52" i="21" l="1"/>
  <c r="H60" i="21"/>
  <c r="AF65" i="21"/>
  <c r="AD65" i="21"/>
  <c r="AB65" i="21"/>
  <c r="Z65" i="21"/>
  <c r="X65" i="21"/>
  <c r="K56" i="21"/>
  <c r="K57" i="21"/>
  <c r="K55" i="21"/>
  <c r="K54" i="21"/>
  <c r="H54" i="21" s="1"/>
  <c r="J54" i="21"/>
  <c r="K47" i="21"/>
  <c r="K48" i="21"/>
  <c r="K49" i="21"/>
  <c r="L49" i="21" s="1"/>
  <c r="K46" i="21"/>
  <c r="K45" i="21"/>
  <c r="L45" i="21" s="1"/>
  <c r="K32" i="21"/>
  <c r="K33" i="21"/>
  <c r="L33" i="21" s="1"/>
  <c r="K34" i="21"/>
  <c r="K35" i="21"/>
  <c r="K36" i="21"/>
  <c r="K37" i="21"/>
  <c r="K38" i="21"/>
  <c r="K39" i="21"/>
  <c r="K40" i="21"/>
  <c r="K41" i="21"/>
  <c r="L41" i="21" s="1"/>
  <c r="K42" i="21"/>
  <c r="K31" i="21"/>
  <c r="K30" i="21"/>
  <c r="J24" i="21"/>
  <c r="K26" i="21"/>
  <c r="L26" i="21" s="1"/>
  <c r="K27" i="21"/>
  <c r="K28" i="21"/>
  <c r="K25" i="21"/>
  <c r="K24" i="21"/>
  <c r="P59" i="21"/>
  <c r="H59" i="21" s="1"/>
  <c r="P51" i="21"/>
  <c r="O58" i="21"/>
  <c r="O53" i="21" s="1"/>
  <c r="O50" i="21"/>
  <c r="AJ66" i="21"/>
  <c r="AH66" i="21"/>
  <c r="AF66" i="21"/>
  <c r="AD66" i="21"/>
  <c r="AB66" i="21"/>
  <c r="Z66" i="21"/>
  <c r="X66" i="21"/>
  <c r="V66" i="21"/>
  <c r="T62" i="21"/>
  <c r="T61" i="21"/>
  <c r="H61" i="21" s="1"/>
  <c r="M53" i="21"/>
  <c r="N53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G53" i="21"/>
  <c r="AH53" i="21"/>
  <c r="AI53" i="21"/>
  <c r="AJ53" i="21"/>
  <c r="AJ44" i="21"/>
  <c r="AI44" i="21"/>
  <c r="AH44" i="21"/>
  <c r="AG44" i="21"/>
  <c r="AF44" i="21"/>
  <c r="AF43" i="21" s="1"/>
  <c r="AE44" i="21"/>
  <c r="AD44" i="21"/>
  <c r="AD43" i="21" s="1"/>
  <c r="AC44" i="21"/>
  <c r="AC43" i="21" s="1"/>
  <c r="AB44" i="21"/>
  <c r="AB43" i="21" s="1"/>
  <c r="AA44" i="21"/>
  <c r="Z44" i="21"/>
  <c r="Z43" i="21" s="1"/>
  <c r="Y44" i="21"/>
  <c r="X44" i="21"/>
  <c r="X43" i="21" s="1"/>
  <c r="W44" i="21"/>
  <c r="V44" i="21"/>
  <c r="V43" i="21" s="1"/>
  <c r="U44" i="21"/>
  <c r="U43" i="21" s="1"/>
  <c r="T44" i="21"/>
  <c r="T43" i="21" s="1"/>
  <c r="S44" i="21"/>
  <c r="R44" i="21"/>
  <c r="Q44" i="21"/>
  <c r="N44" i="21"/>
  <c r="N43" i="21" s="1"/>
  <c r="M44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S29" i="21"/>
  <c r="R29" i="21"/>
  <c r="Q29" i="21"/>
  <c r="M29" i="21"/>
  <c r="M62" i="21" s="1"/>
  <c r="N29" i="21"/>
  <c r="L56" i="21"/>
  <c r="L57" i="21"/>
  <c r="L55" i="21"/>
  <c r="L54" i="21"/>
  <c r="J57" i="21"/>
  <c r="H57" i="21" s="1"/>
  <c r="J56" i="21"/>
  <c r="J55" i="21"/>
  <c r="I57" i="21"/>
  <c r="I56" i="21"/>
  <c r="I55" i="21"/>
  <c r="I54" i="21"/>
  <c r="L48" i="21"/>
  <c r="L46" i="21"/>
  <c r="J49" i="21"/>
  <c r="J48" i="21"/>
  <c r="H48" i="21" s="1"/>
  <c r="J47" i="21"/>
  <c r="J46" i="21"/>
  <c r="J45" i="21"/>
  <c r="I49" i="21"/>
  <c r="I48" i="21"/>
  <c r="I47" i="21"/>
  <c r="I46" i="21"/>
  <c r="I45" i="21"/>
  <c r="L42" i="21"/>
  <c r="L40" i="21"/>
  <c r="L38" i="21"/>
  <c r="L36" i="21"/>
  <c r="L34" i="21"/>
  <c r="L32" i="21"/>
  <c r="L30" i="21"/>
  <c r="J42" i="21"/>
  <c r="H42" i="21" s="1"/>
  <c r="J41" i="21"/>
  <c r="J40" i="21"/>
  <c r="H40" i="21" s="1"/>
  <c r="J39" i="21"/>
  <c r="J38" i="21"/>
  <c r="H38" i="21" s="1"/>
  <c r="J37" i="21"/>
  <c r="J36" i="21"/>
  <c r="H36" i="21" s="1"/>
  <c r="J35" i="21"/>
  <c r="J34" i="21"/>
  <c r="H34" i="21" s="1"/>
  <c r="J33" i="21"/>
  <c r="J32" i="21"/>
  <c r="H32" i="21" s="1"/>
  <c r="J31" i="21"/>
  <c r="J30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AJ23" i="21"/>
  <c r="AJ62" i="21" s="1"/>
  <c r="AJ63" i="21" s="1"/>
  <c r="V23" i="21"/>
  <c r="W23" i="21"/>
  <c r="W62" i="21" s="1"/>
  <c r="W64" i="21" s="1"/>
  <c r="X23" i="21"/>
  <c r="Y23" i="21"/>
  <c r="Z23" i="21"/>
  <c r="AA23" i="21"/>
  <c r="AA62" i="21" s="1"/>
  <c r="AA64" i="21" s="1"/>
  <c r="AB23" i="21"/>
  <c r="AC23" i="21"/>
  <c r="AD23" i="21"/>
  <c r="AE23" i="21"/>
  <c r="AF23" i="21"/>
  <c r="AG23" i="21"/>
  <c r="AH23" i="21"/>
  <c r="AI23" i="21"/>
  <c r="AI62" i="21" s="1"/>
  <c r="AI64" i="21" s="1"/>
  <c r="U23" i="21"/>
  <c r="U62" i="21" s="1"/>
  <c r="U64" i="21" s="1"/>
  <c r="R23" i="21"/>
  <c r="S23" i="21"/>
  <c r="Q23" i="21"/>
  <c r="N23" i="21"/>
  <c r="M23" i="21"/>
  <c r="I25" i="21"/>
  <c r="I26" i="21"/>
  <c r="I27" i="21"/>
  <c r="I28" i="21"/>
  <c r="I24" i="21"/>
  <c r="J25" i="21"/>
  <c r="J26" i="21"/>
  <c r="J27" i="21"/>
  <c r="J28" i="21"/>
  <c r="L28" i="21"/>
  <c r="L24" i="21"/>
  <c r="K9" i="21"/>
  <c r="L9" i="21" s="1"/>
  <c r="M43" i="21" l="1"/>
  <c r="AE62" i="21"/>
  <c r="AE64" i="21" s="1"/>
  <c r="Q43" i="21"/>
  <c r="Y43" i="21"/>
  <c r="AG43" i="21"/>
  <c r="H51" i="21"/>
  <c r="P62" i="21"/>
  <c r="AE43" i="21"/>
  <c r="W43" i="21"/>
  <c r="H35" i="21"/>
  <c r="H49" i="21"/>
  <c r="AA43" i="21"/>
  <c r="AI43" i="21"/>
  <c r="AH62" i="21"/>
  <c r="AH63" i="21" s="1"/>
  <c r="AJ43" i="21"/>
  <c r="H50" i="21"/>
  <c r="O62" i="21"/>
  <c r="I51" i="21"/>
  <c r="H47" i="21"/>
  <c r="J44" i="21"/>
  <c r="AC62" i="21"/>
  <c r="AC64" i="21" s="1"/>
  <c r="AG62" i="21"/>
  <c r="AG64" i="21" s="1"/>
  <c r="J53" i="21"/>
  <c r="H31" i="21"/>
  <c r="Y62" i="21"/>
  <c r="Y64" i="21" s="1"/>
  <c r="J29" i="21"/>
  <c r="H24" i="21"/>
  <c r="O44" i="21"/>
  <c r="O43" i="21" s="1"/>
  <c r="I50" i="21"/>
  <c r="I44" i="21" s="1"/>
  <c r="H25" i="21"/>
  <c r="H28" i="21"/>
  <c r="H55" i="21"/>
  <c r="H27" i="21"/>
  <c r="H39" i="21"/>
  <c r="K44" i="21"/>
  <c r="K43" i="21" s="1"/>
  <c r="AH43" i="21"/>
  <c r="H46" i="21"/>
  <c r="H56" i="21"/>
  <c r="Z62" i="21"/>
  <c r="Z63" i="21" s="1"/>
  <c r="H37" i="21"/>
  <c r="L31" i="21"/>
  <c r="H30" i="21"/>
  <c r="L35" i="21"/>
  <c r="AF62" i="21"/>
  <c r="AF63" i="21" s="1"/>
  <c r="H26" i="21"/>
  <c r="H58" i="21"/>
  <c r="I58" i="21"/>
  <c r="AB62" i="21"/>
  <c r="AB63" i="21" s="1"/>
  <c r="L25" i="21"/>
  <c r="S43" i="21"/>
  <c r="R43" i="21"/>
  <c r="H45" i="21"/>
  <c r="L37" i="21"/>
  <c r="H41" i="21"/>
  <c r="H33" i="21"/>
  <c r="L39" i="21"/>
  <c r="L27" i="21"/>
  <c r="AD62" i="21"/>
  <c r="AD63" i="21" s="1"/>
  <c r="I59" i="21"/>
  <c r="P53" i="21"/>
  <c r="P44" i="21"/>
  <c r="L53" i="21"/>
  <c r="K53" i="21"/>
  <c r="L47" i="21"/>
  <c r="I29" i="21"/>
  <c r="K29" i="21"/>
  <c r="K23" i="21"/>
  <c r="I23" i="21"/>
  <c r="J23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9" i="21"/>
  <c r="K10" i="21"/>
  <c r="H10" i="21" s="1"/>
  <c r="K19" i="21"/>
  <c r="H19" i="21" s="1"/>
  <c r="H9" i="21"/>
  <c r="P43" i="21" l="1"/>
  <c r="AF77" i="21"/>
  <c r="J43" i="21"/>
  <c r="AH75" i="21"/>
  <c r="AH77" i="21"/>
  <c r="L23" i="21"/>
  <c r="Z77" i="21"/>
  <c r="Z76" i="21"/>
  <c r="Z75" i="21"/>
  <c r="H53" i="21"/>
  <c r="L29" i="21"/>
  <c r="L62" i="21" s="1"/>
  <c r="AF76" i="21"/>
  <c r="AF75" i="21"/>
  <c r="I53" i="21"/>
  <c r="I43" i="21" s="1"/>
  <c r="AD76" i="21"/>
  <c r="AD75" i="21"/>
  <c r="AD77" i="21"/>
  <c r="AB76" i="21"/>
  <c r="AB77" i="21"/>
  <c r="AB75" i="21"/>
  <c r="H44" i="21"/>
  <c r="L44" i="21"/>
  <c r="L43" i="21" s="1"/>
  <c r="H29" i="21"/>
  <c r="H23" i="21"/>
  <c r="BD140" i="29"/>
  <c r="AQ132" i="29"/>
  <c r="AQ140" i="29" s="1"/>
  <c r="AJ132" i="29"/>
  <c r="AC132" i="29"/>
  <c r="T132" i="29"/>
  <c r="K132" i="29"/>
  <c r="E132" i="29" s="1"/>
  <c r="B132" i="29"/>
  <c r="AJ131" i="29"/>
  <c r="AC131" i="29"/>
  <c r="T131" i="29"/>
  <c r="Q131" i="29"/>
  <c r="K131" i="29"/>
  <c r="B131" i="29"/>
  <c r="AJ130" i="29"/>
  <c r="AC130" i="29"/>
  <c r="T130" i="29"/>
  <c r="Q130" i="29"/>
  <c r="E130" i="29" s="1"/>
  <c r="K130" i="29"/>
  <c r="B130" i="29"/>
  <c r="AJ129" i="29"/>
  <c r="AC129" i="29"/>
  <c r="T129" i="29"/>
  <c r="BG129" i="29" s="1"/>
  <c r="Q129" i="29"/>
  <c r="K129" i="29"/>
  <c r="E129" i="29" s="1"/>
  <c r="B129" i="29"/>
  <c r="AJ140" i="29" l="1"/>
  <c r="BG132" i="29"/>
  <c r="AC140" i="29"/>
  <c r="BG131" i="29"/>
  <c r="BG130" i="29"/>
  <c r="E131" i="29"/>
  <c r="E140" i="29" s="1"/>
  <c r="B140" i="29"/>
  <c r="Q140" i="29"/>
  <c r="H43" i="21"/>
  <c r="K140" i="29"/>
  <c r="T140" i="29"/>
  <c r="K11" i="21"/>
  <c r="K12" i="21"/>
  <c r="K13" i="21"/>
  <c r="K14" i="21"/>
  <c r="K16" i="21"/>
  <c r="K17" i="21"/>
  <c r="K18" i="21"/>
  <c r="K20" i="21"/>
  <c r="H20" i="21" s="1"/>
  <c r="K21" i="21"/>
  <c r="K22" i="21"/>
  <c r="V15" i="21"/>
  <c r="K15" i="21" s="1"/>
  <c r="H15" i="21" s="1"/>
  <c r="BG140" i="29" l="1"/>
  <c r="H13" i="21"/>
  <c r="L12" i="21"/>
  <c r="H12" i="21"/>
  <c r="H11" i="21"/>
  <c r="H22" i="21"/>
  <c r="L20" i="21"/>
  <c r="H14" i="21"/>
  <c r="L21" i="21"/>
  <c r="H21" i="21"/>
  <c r="H18" i="21"/>
  <c r="H17" i="21"/>
  <c r="H16" i="21"/>
  <c r="L19" i="21"/>
  <c r="L17" i="21"/>
  <c r="L18" i="21"/>
  <c r="L11" i="21"/>
  <c r="L10" i="21"/>
  <c r="L15" i="21"/>
  <c r="L16" i="21"/>
  <c r="L14" i="21"/>
  <c r="L13" i="21"/>
  <c r="H8" i="21" l="1"/>
  <c r="H62" i="21" s="1"/>
  <c r="I8" i="21"/>
  <c r="I62" i="21" s="1"/>
  <c r="V8" i="21" l="1"/>
  <c r="V62" i="21" s="1"/>
  <c r="V63" i="21" s="1"/>
  <c r="L8" i="21"/>
  <c r="M8" i="21"/>
  <c r="V75" i="21" l="1"/>
  <c r="V77" i="21"/>
  <c r="V76" i="21"/>
  <c r="Q8" i="21"/>
  <c r="Q62" i="21" s="1"/>
  <c r="J8" i="21" l="1"/>
  <c r="J62" i="21" s="1"/>
  <c r="K8" i="21"/>
  <c r="K62" i="21" s="1"/>
  <c r="X8" i="21"/>
  <c r="X62" i="21" s="1"/>
  <c r="X63" i="21" s="1"/>
  <c r="R8" i="21"/>
  <c r="R62" i="21" s="1"/>
  <c r="S8" i="21"/>
  <c r="S62" i="21" s="1"/>
  <c r="X76" i="21" l="1"/>
  <c r="X77" i="21"/>
  <c r="X75" i="21"/>
</calcChain>
</file>

<file path=xl/sharedStrings.xml><?xml version="1.0" encoding="utf-8"?>
<sst xmlns="http://schemas.openxmlformats.org/spreadsheetml/2006/main" count="990" uniqueCount="343">
  <si>
    <t>История</t>
  </si>
  <si>
    <t>Физическая культура</t>
  </si>
  <si>
    <t>Математика</t>
  </si>
  <si>
    <t>32</t>
  </si>
  <si>
    <t>Индекс</t>
  </si>
  <si>
    <t>ГИА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</si>
  <si>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</si>
  <si>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</si>
  <si>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</si>
  <si>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</si>
  <si>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</si>
  <si>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</si>
  <si>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учебная</t>
  </si>
  <si>
    <t>производственная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</si>
  <si>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</si>
  <si>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</si>
  <si>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</si>
  <si>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</si>
  <si>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</si>
  <si>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</si>
  <si>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</si>
  <si>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</si>
  <si>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</si>
  <si>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</si>
  <si>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</si>
  <si>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</si>
  <si>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</si>
  <si>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</si>
  <si>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</si>
  <si>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</si>
  <si>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</si>
  <si>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</si>
  <si>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</si>
  <si>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</si>
  <si>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Всего учебных занятий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</si>
  <si>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</si>
  <si>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</si>
  <si>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</si>
  <si>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</si>
  <si>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</si>
  <si>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Общеобразовательный цикл</t>
  </si>
  <si>
    <t>СОГЛАСОВАНО</t>
  </si>
  <si>
    <t>Представители  работодателя:</t>
  </si>
  <si>
    <t>Директор ГБПОУ МО «Щелковский колледж»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</si>
  <si>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</si>
  <si>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</si>
  <si>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</si>
  <si>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</si>
  <si>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</si>
  <si>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</si>
  <si>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</si>
  <si>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</si>
  <si>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</si>
  <si>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</si>
  <si>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</si>
  <si>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</si>
  <si>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</si>
  <si>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</si>
  <si>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</si>
  <si>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3 семестр самостоятельная работа</t>
  </si>
  <si>
    <t>1 семестр самостоятельная работа</t>
  </si>
  <si>
    <t>2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</si>
  <si>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</si>
  <si>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</si>
  <si>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</si>
  <si>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Обществознание</t>
  </si>
  <si>
    <t>География</t>
  </si>
  <si>
    <t xml:space="preserve">Иностранный язык  </t>
  </si>
  <si>
    <t>Информатика</t>
  </si>
  <si>
    <t>ВПР</t>
  </si>
  <si>
    <t>Физика</t>
  </si>
  <si>
    <t>Химия</t>
  </si>
  <si>
    <t>Биология</t>
  </si>
  <si>
    <t>Индивидуальный проект</t>
  </si>
  <si>
    <t>юрист</t>
  </si>
  <si>
    <t xml:space="preserve"> </t>
  </si>
  <si>
    <t>2 </t>
  </si>
  <si>
    <t>Правоохранительная деятельность</t>
  </si>
  <si>
    <t>2        семестр    22 недели</t>
  </si>
  <si>
    <t>ООД. 00</t>
  </si>
  <si>
    <t>ООД. 01</t>
  </si>
  <si>
    <t>ООД. 02</t>
  </si>
  <si>
    <t>ООД. 03</t>
  </si>
  <si>
    <t>ООД. 04</t>
  </si>
  <si>
    <t>ООД. 05</t>
  </si>
  <si>
    <t>ООД. 06</t>
  </si>
  <si>
    <t>ООД. 07</t>
  </si>
  <si>
    <t>ООД. 08</t>
  </si>
  <si>
    <t>ООД. 09</t>
  </si>
  <si>
    <t>ООД. 10</t>
  </si>
  <si>
    <t>ООД. 11</t>
  </si>
  <si>
    <t>ООД. 12</t>
  </si>
  <si>
    <t>ООД. 13</t>
  </si>
  <si>
    <t xml:space="preserve">40.02.02 </t>
  </si>
  <si>
    <t>3 года 6 мес</t>
  </si>
  <si>
    <t>2502</t>
  </si>
  <si>
    <t>2025</t>
  </si>
  <si>
    <t>4 курс</t>
  </si>
  <si>
    <t>8 семестр самостоятельная работа</t>
  </si>
  <si>
    <t>7 семестр самостоятельная работа</t>
  </si>
  <si>
    <t>3. План учебного процесса</t>
  </si>
  <si>
    <r>
      <t>«</t>
    </r>
    <r>
      <rPr>
        <u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2025 г.</t>
    </r>
  </si>
  <si>
    <r>
      <t>«    »</t>
    </r>
    <r>
      <rPr>
        <u/>
        <sz val="12"/>
        <rFont val="Times New Roman"/>
        <family val="1"/>
        <charset val="204"/>
      </rPr>
      <t xml:space="preserve">                    </t>
    </r>
    <r>
      <rPr>
        <sz val="12"/>
        <rFont val="Times New Roman"/>
        <family val="1"/>
        <charset val="204"/>
      </rPr>
      <t>2025 г.</t>
    </r>
  </si>
  <si>
    <t>_________________________________</t>
  </si>
  <si>
    <t>Календарный учебный график</t>
  </si>
  <si>
    <t>ППССЗ 40.02.02 Правоохранительная деятельность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</si>
  <si>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</si>
  <si>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</si>
  <si>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</si>
  <si>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</si>
  <si>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</si>
  <si>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</si>
  <si>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</si>
  <si>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</si>
  <si>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</si>
  <si>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</si>
  <si>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</si>
  <si>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</si>
  <si>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</si>
  <si>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</si>
  <si>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</si>
  <si>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</si>
  <si>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</si>
  <si>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</si>
  <si>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</si>
  <si>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</si>
  <si>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</si>
  <si>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</si>
  <si>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</si>
  <si>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</si>
  <si>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</si>
  <si>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</si>
  <si>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</si>
  <si>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</si>
  <si>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</si>
  <si>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</si>
  <si>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</si>
  <si>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</si>
  <si>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</si>
  <si>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</si>
  <si>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</si>
  <si>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</si>
  <si>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</si>
  <si>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</si>
  <si>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</si>
  <si>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</si>
  <si>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</si>
  <si>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</si>
  <si>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</si>
  <si>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</si>
  <si>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</si>
  <si>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</si>
  <si>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</si>
  <si>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</si>
  <si>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</si>
  <si>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</si>
  <si>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</si>
  <si>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</si>
  <si>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</si>
  <si>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</si>
  <si>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</si>
  <si>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</si>
  <si>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</si>
  <si>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</si>
  <si>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</si>
  <si>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</si>
  <si>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</si>
  <si>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</si>
  <si>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</si>
  <si>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</si>
  <si>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</si>
  <si>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</si>
  <si>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</si>
  <si>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</si>
  <si>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</si>
  <si>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</si>
  <si>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</si>
  <si>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</si>
  <si>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</si>
  <si>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</si>
  <si>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</si>
  <si>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</si>
  <si>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</si>
  <si>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</si>
  <si>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</si>
  <si>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</si>
  <si>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</si>
  <si>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</si>
  <si>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</si>
  <si>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</si>
  <si>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</si>
  <si>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</si>
  <si>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</si>
  <si>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</si>
  <si>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</si>
  <si>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</si>
  <si>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</si>
  <si>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</si>
  <si>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</si>
  <si>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</si>
  <si>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</si>
  <si>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</si>
  <si>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</si>
  <si>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</si>
  <si>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</si>
  <si>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</si>
  <si>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</si>
  <si>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</si>
  <si>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</si>
  <si>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</si>
  <si>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</si>
  <si>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</si>
  <si>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</si>
  <si>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</si>
  <si>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*</t>
  </si>
  <si>
    <t>Обозначения: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</si>
  <si>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</si>
  <si>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</si>
  <si>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</si>
  <si>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</si>
  <si>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</si>
  <si>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</si>
  <si>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</si>
  <si>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</si>
  <si>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</si>
  <si>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</si>
  <si>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</si>
  <si>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</si>
  <si>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</si>
  <si>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</si>
  <si>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</si>
  <si>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</si>
  <si>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</si>
  <si>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</si>
  <si>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</si>
  <si>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</si>
  <si>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</si>
  <si>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час. обяз. уч. занятий</t>
  </si>
  <si>
    <t xml:space="preserve">17 </t>
  </si>
  <si>
    <t xml:space="preserve">1 </t>
  </si>
  <si>
    <t>Обучение по дисциплинам и междисциплинарным курсам, в том числе учебная практика</t>
  </si>
  <si>
    <t>Студентов</t>
  </si>
  <si>
    <t>Групп</t>
  </si>
  <si>
    <t>Подго-_x000D_
товка</t>
  </si>
  <si>
    <t>Прове-_x000D_
дение</t>
  </si>
  <si>
    <t>Обучение по циклам и разделу "Физическая культура"</t>
  </si>
  <si>
    <t>Учебная практика (Производственное обучение)</t>
  </si>
  <si>
    <t>Производственная практика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</si>
  <si>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</si>
  <si>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</si>
  <si>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Cоциально-гуманитарный цикл</t>
  </si>
  <si>
    <r>
      <t> </t>
    </r>
    <r>
      <rPr>
        <sz val="12"/>
        <color indexed="8"/>
        <rFont val="Times New Roman"/>
        <family val="1"/>
        <charset val="204"/>
      </rPr>
      <t>2</t>
    </r>
  </si>
  <si>
    <t>Общепрофессиональный цикл</t>
  </si>
  <si>
    <t>Профессиональный цикл</t>
  </si>
  <si>
    <t>История России</t>
  </si>
  <si>
    <t>Иностранный язык в профессиональной деятельности</t>
  </si>
  <si>
    <t>Безопасность жизнедеятельности</t>
  </si>
  <si>
    <t>Основы финансовой грамотности</t>
  </si>
  <si>
    <t>Информационные технологии в профессиональной деятельности</t>
  </si>
  <si>
    <t>Теория государства и права</t>
  </si>
  <si>
    <t>Конституционное право России</t>
  </si>
  <si>
    <t>Административное право</t>
  </si>
  <si>
    <t>Административно-процессуальное право</t>
  </si>
  <si>
    <t>Уголовное право</t>
  </si>
  <si>
    <t>Уголовно-процессуальное право</t>
  </si>
  <si>
    <t>Криминалистика</t>
  </si>
  <si>
    <t>Криминология</t>
  </si>
  <si>
    <t>СГ.00</t>
  </si>
  <si>
    <t>ОП.01</t>
  </si>
  <si>
    <t>ОП.02</t>
  </si>
  <si>
    <t>ОП.03</t>
  </si>
  <si>
    <t>ОП.04</t>
  </si>
  <si>
    <t>ОП.05</t>
  </si>
  <si>
    <t>ОП.00</t>
  </si>
  <si>
    <t>ОП.06</t>
  </si>
  <si>
    <t>ОП.07</t>
  </si>
  <si>
    <t>ОП.08</t>
  </si>
  <si>
    <t>ОП.09</t>
  </si>
  <si>
    <t>П.00</t>
  </si>
  <si>
    <t>ПМ.01</t>
  </si>
  <si>
    <t>МДК.01.01</t>
  </si>
  <si>
    <t>МДК.01.02</t>
  </si>
  <si>
    <t>МДК.01.03</t>
  </si>
  <si>
    <t>МДК.01.04</t>
  </si>
  <si>
    <t>МДК.01.05</t>
  </si>
  <si>
    <t>УП.01</t>
  </si>
  <si>
    <t>ПП.01</t>
  </si>
  <si>
    <t>ПМ.1.Э</t>
  </si>
  <si>
    <t>ПМ.02</t>
  </si>
  <si>
    <t>МДК.02.01</t>
  </si>
  <si>
    <t>МДК.02.02</t>
  </si>
  <si>
    <t>МДК.02.03</t>
  </si>
  <si>
    <t>УП.02</t>
  </si>
  <si>
    <t>ПП.02</t>
  </si>
  <si>
    <t>ПМ.2.Э</t>
  </si>
  <si>
    <t>ГИА.00</t>
  </si>
  <si>
    <t>Итого:</t>
  </si>
  <si>
    <t>Дисциплин и МДК (ак. час)</t>
  </si>
  <si>
    <t>Самостоятельной работы</t>
  </si>
  <si>
    <t>Индивидуальный проект*/ курсовой проект</t>
  </si>
  <si>
    <t>Оперативно-служебная деятельность</t>
  </si>
  <si>
    <t>Административная деятельность</t>
  </si>
  <si>
    <t xml:space="preserve">Формы промежуточной аттестации и другие формы контроля                                       (семестр) </t>
  </si>
  <si>
    <t>Всего (час.)</t>
  </si>
  <si>
    <t>В т.ч. в форме практической подготовки</t>
  </si>
  <si>
    <t>Объем учебных занятий, практики</t>
  </si>
  <si>
    <t>теоретические занятия</t>
  </si>
  <si>
    <t>лабораторные и практические занятия</t>
  </si>
  <si>
    <t xml:space="preserve">индивидуальный проект*/ курсовая работа (проект) </t>
  </si>
  <si>
    <t>Оперативно-розыскная деятельность</t>
  </si>
  <si>
    <t>ОП.10</t>
  </si>
  <si>
    <t>Исполнительное и судебное делопроизводство</t>
  </si>
  <si>
    <t xml:space="preserve">ОП.11 </t>
  </si>
  <si>
    <t>Общая психология</t>
  </si>
  <si>
    <t>Гражданское право и гражданский процесс</t>
  </si>
  <si>
    <t>ОП.12</t>
  </si>
  <si>
    <t xml:space="preserve">ОП.13 </t>
  </si>
  <si>
    <t>Тактико-специальная подготовка</t>
  </si>
  <si>
    <t>Огневая подготовка</t>
  </si>
  <si>
    <t>Начальная профессиональная подготовка и введение в специальность</t>
  </si>
  <si>
    <t>Специальная техника</t>
  </si>
  <si>
    <t xml:space="preserve"> Делопроизводство и режим секретности</t>
  </si>
  <si>
    <t>Производство по делам об административных
правонарушениях</t>
  </si>
  <si>
    <t>Административная деятельность
правоохранительных органов</t>
  </si>
  <si>
    <t>Тактика охраны общественного порядка</t>
  </si>
  <si>
    <t>Административно правовой режим в
правоохранительной деятельности</t>
  </si>
  <si>
    <t>МДК.02.04</t>
  </si>
  <si>
    <t>3       семестр    16 недель</t>
  </si>
  <si>
    <t>5      семестр     10/-/6 недель</t>
  </si>
  <si>
    <t>4        семестр    22/2/- недель</t>
  </si>
  <si>
    <r>
      <t xml:space="preserve">6      семестр 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23 недель</t>
    </r>
  </si>
  <si>
    <t>Государственная итоговая аттестация</t>
  </si>
  <si>
    <t>1*</t>
  </si>
  <si>
    <t>7      семестр    4/3/10 недель</t>
  </si>
  <si>
    <t>8      семестр   -/-/3 недель</t>
  </si>
  <si>
    <t>1*/1</t>
  </si>
  <si>
    <t>Основы безопасности и защиты Родины</t>
  </si>
  <si>
    <t>СГ.01</t>
  </si>
  <si>
    <t>СГ.02</t>
  </si>
  <si>
    <t>СГ.03</t>
  </si>
  <si>
    <t>СГ.04</t>
  </si>
  <si>
    <t>СГ.05</t>
  </si>
  <si>
    <t>Экзамен по модулю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</si>
</sst>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Arial"/>
      <family val="2"/>
      <charset val="204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8"/>
      <color theme="0" tint="-4.9989318521683403E-2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531">
    <xf numFmtId="0" fontId="0" fillId="0" borderId="0" xfId="0"/>
    <xf numFmtId="0" fontId="1" fillId="0" borderId="0" xfId="4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4" applyFont="1"/>
    <xf numFmtId="0" fontId="6" fillId="0" borderId="0" xfId="4" applyFont="1"/>
    <xf numFmtId="0" fontId="6" fillId="0" borderId="0" xfId="0" applyFont="1"/>
    <xf numFmtId="0" fontId="6" fillId="2" borderId="0" xfId="4" applyFont="1" applyFill="1" applyBorder="1" applyAlignment="1" applyProtection="1">
      <alignment horizontal="left" vertical="center"/>
      <protection locked="0"/>
    </xf>
    <xf numFmtId="0" fontId="5" fillId="2" borderId="0" xfId="4" applyFont="1" applyFill="1" applyBorder="1" applyAlignment="1" applyProtection="1">
      <alignment horizontal="left" vertical="center"/>
      <protection locked="0"/>
    </xf>
    <xf numFmtId="0" fontId="8" fillId="0" borderId="0" xfId="4" applyFont="1"/>
    <xf numFmtId="0" fontId="9" fillId="0" borderId="0" xfId="4" applyFont="1"/>
    <xf numFmtId="0" fontId="10" fillId="0" borderId="0" xfId="0" applyFont="1" applyAlignment="1">
      <alignment horizontal="center"/>
    </xf>
    <xf numFmtId="0" fontId="13" fillId="0" borderId="0" xfId="4" applyFont="1"/>
    <xf numFmtId="0" fontId="14" fillId="0" borderId="0" xfId="0" applyFont="1"/>
    <xf numFmtId="0" fontId="9" fillId="0" borderId="0" xfId="0" applyFont="1"/>
    <xf numFmtId="0" fontId="4" fillId="0" borderId="0" xfId="4" applyFont="1"/>
    <xf numFmtId="0" fontId="9" fillId="0" borderId="0" xfId="4" applyFont="1" applyAlignment="1" applyProtection="1">
      <alignment horizontal="center" vertical="center"/>
      <protection locked="0"/>
    </xf>
    <xf numFmtId="0" fontId="9" fillId="2" borderId="0" xfId="4" applyFont="1" applyFill="1" applyBorder="1" applyAlignment="1" applyProtection="1">
      <alignment horizontal="center" vertical="center"/>
      <protection locked="0"/>
    </xf>
    <xf numFmtId="0" fontId="9" fillId="2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/>
    <xf numFmtId="0" fontId="10" fillId="0" borderId="0" xfId="4" applyFont="1"/>
    <xf numFmtId="0" fontId="6" fillId="2" borderId="0" xfId="4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1" fillId="0" borderId="0" xfId="4" applyAlignment="1" applyProtection="1">
      <alignment horizontal="center" vertical="center"/>
      <protection locked="0"/>
    </xf>
    <xf numFmtId="0" fontId="1" fillId="0" borderId="1" xfId="4" applyBorder="1" applyAlignment="1" applyProtection="1">
      <alignment horizontal="center" vertical="center"/>
      <protection locked="0"/>
    </xf>
    <xf numFmtId="0" fontId="1" fillId="0" borderId="1" xfId="4" applyBorder="1" applyAlignment="1" applyProtection="1">
      <alignment horizontal="center" vertical="center" textRotation="90"/>
      <protection locked="0"/>
    </xf>
    <xf numFmtId="0" fontId="1" fillId="0" borderId="1" xfId="4" applyBorder="1" applyAlignment="1" applyProtection="1">
      <alignment horizontal="left" vertical="center" textRotation="90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left" vertical="center"/>
      <protection locked="0"/>
    </xf>
    <xf numFmtId="0" fontId="1" fillId="0" borderId="0" xfId="4" applyAlignment="1" applyProtection="1">
      <alignment horizontal="left" vertical="center"/>
      <protection locked="0"/>
    </xf>
    <xf numFmtId="0" fontId="1" fillId="0" borderId="0" xfId="4" applyAlignment="1" applyProtection="1">
      <alignment horizontal="left" vertical="top" wrapText="1"/>
      <protection locked="0"/>
    </xf>
    <xf numFmtId="0" fontId="21" fillId="0" borderId="0" xfId="4" applyFont="1" applyAlignment="1" applyProtection="1">
      <alignment horizontal="center" vertical="center"/>
      <protection locked="0"/>
    </xf>
    <xf numFmtId="0" fontId="18" fillId="0" borderId="1" xfId="4" applyFont="1" applyBorder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 wrapText="1"/>
      <protection locked="0"/>
    </xf>
    <xf numFmtId="0" fontId="18" fillId="0" borderId="0" xfId="4" applyFont="1" applyAlignment="1" applyProtection="1">
      <alignment horizontal="center" vertical="center" wrapText="1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 wrapText="1"/>
      <protection locked="0"/>
    </xf>
    <xf numFmtId="0" fontId="1" fillId="2" borderId="0" xfId="4" applyFill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9" fillId="0" borderId="8" xfId="0" applyNumberFormat="1" applyFont="1" applyFill="1" applyBorder="1" applyAlignment="1" applyProtection="1">
      <alignment horizontal="center" vertical="center" textRotation="90" wrapText="1"/>
    </xf>
    <xf numFmtId="0" fontId="9" fillId="0" borderId="34" xfId="0" applyNumberFormat="1" applyFont="1" applyFill="1" applyBorder="1" applyAlignment="1" applyProtection="1">
      <alignment horizontal="center" vertical="center" textRotation="90" wrapText="1"/>
    </xf>
    <xf numFmtId="0" fontId="9" fillId="3" borderId="10" xfId="0" applyNumberFormat="1" applyFont="1" applyFill="1" applyBorder="1" applyAlignment="1" applyProtection="1">
      <alignment horizontal="center" vertical="center"/>
    </xf>
    <xf numFmtId="0" fontId="9" fillId="3" borderId="11" xfId="0" applyNumberFormat="1" applyFont="1" applyFill="1" applyBorder="1" applyAlignment="1" applyProtection="1">
      <alignment horizontal="center" vertical="center"/>
    </xf>
    <xf numFmtId="0" fontId="9" fillId="3" borderId="9" xfId="0" applyNumberFormat="1" applyFont="1" applyFill="1" applyBorder="1" applyAlignment="1" applyProtection="1">
      <alignment horizontal="center" vertical="center"/>
    </xf>
    <xf numFmtId="0" fontId="9" fillId="3" borderId="12" xfId="0" applyNumberFormat="1" applyFont="1" applyFill="1" applyBorder="1" applyAlignment="1" applyProtection="1">
      <alignment horizontal="center" vertical="center"/>
    </xf>
    <xf numFmtId="0" fontId="9" fillId="3" borderId="7" xfId="0" applyNumberFormat="1" applyFont="1" applyFill="1" applyBorder="1" applyAlignment="1" applyProtection="1">
      <alignment horizontal="center" vertical="center"/>
    </xf>
    <xf numFmtId="0" fontId="9" fillId="3" borderId="8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29" xfId="0" applyNumberFormat="1" applyFont="1" applyBorder="1" applyAlignment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0" fillId="3" borderId="10" xfId="0" applyNumberFormat="1" applyFont="1" applyFill="1" applyBorder="1" applyAlignment="1" applyProtection="1">
      <alignment horizontal="center" vertical="center"/>
    </xf>
    <xf numFmtId="0" fontId="9" fillId="3" borderId="33" xfId="0" applyNumberFormat="1" applyFont="1" applyFill="1" applyBorder="1" applyAlignment="1" applyProtection="1">
      <alignment horizontal="center" vertical="center"/>
    </xf>
    <xf numFmtId="0" fontId="9" fillId="3" borderId="62" xfId="0" applyNumberFormat="1" applyFont="1" applyFill="1" applyBorder="1" applyAlignment="1" applyProtection="1">
      <alignment horizontal="center" vertical="center"/>
    </xf>
    <xf numFmtId="0" fontId="9" fillId="3" borderId="34" xfId="0" applyNumberFormat="1" applyFont="1" applyFill="1" applyBorder="1" applyAlignment="1" applyProtection="1">
      <alignment horizontal="center" vertical="center"/>
    </xf>
    <xf numFmtId="0" fontId="9" fillId="3" borderId="43" xfId="0" applyNumberFormat="1" applyFont="1" applyFill="1" applyBorder="1" applyAlignment="1" applyProtection="1">
      <alignment horizontal="center" vertical="center"/>
    </xf>
    <xf numFmtId="0" fontId="10" fillId="3" borderId="34" xfId="0" applyNumberFormat="1" applyFont="1" applyFill="1" applyBorder="1" applyAlignment="1" applyProtection="1">
      <alignment horizontal="center" textRotation="90" wrapText="1"/>
    </xf>
    <xf numFmtId="0" fontId="10" fillId="3" borderId="43" xfId="0" applyNumberFormat="1" applyFont="1" applyFill="1" applyBorder="1" applyAlignment="1" applyProtection="1">
      <alignment horizontal="center" textRotation="90" wrapText="1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3" borderId="41" xfId="0" applyNumberFormat="1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/>
    <xf numFmtId="0" fontId="9" fillId="3" borderId="43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/>
    </xf>
    <xf numFmtId="0" fontId="10" fillId="3" borderId="24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>
      <alignment vertical="center"/>
    </xf>
    <xf numFmtId="0" fontId="10" fillId="3" borderId="2" xfId="0" applyNumberFormat="1" applyFont="1" applyFill="1" applyBorder="1" applyAlignment="1">
      <alignment horizontal="left" vertical="center"/>
    </xf>
    <xf numFmtId="0" fontId="10" fillId="3" borderId="10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vertical="center"/>
    </xf>
    <xf numFmtId="0" fontId="6" fillId="4" borderId="57" xfId="0" applyNumberFormat="1" applyFont="1" applyFill="1" applyBorder="1" applyAlignment="1">
      <alignment vertical="center"/>
    </xf>
    <xf numFmtId="0" fontId="6" fillId="4" borderId="56" xfId="0" applyNumberFormat="1" applyFont="1" applyFill="1" applyBorder="1" applyAlignment="1">
      <alignment vertical="center"/>
    </xf>
    <xf numFmtId="0" fontId="17" fillId="4" borderId="24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vertical="center"/>
    </xf>
    <xf numFmtId="0" fontId="13" fillId="4" borderId="49" xfId="0" applyNumberFormat="1" applyFont="1" applyFill="1" applyBorder="1" applyAlignment="1">
      <alignment horizontal="center" vertical="center"/>
    </xf>
    <xf numFmtId="0" fontId="17" fillId="4" borderId="26" xfId="0" applyNumberFormat="1" applyFont="1" applyFill="1" applyBorder="1" applyAlignment="1">
      <alignment vertical="center"/>
    </xf>
    <xf numFmtId="0" fontId="17" fillId="4" borderId="14" xfId="0" applyNumberFormat="1" applyFont="1" applyFill="1" applyBorder="1" applyAlignment="1">
      <alignment vertical="center"/>
    </xf>
    <xf numFmtId="0" fontId="6" fillId="4" borderId="47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center"/>
    </xf>
    <xf numFmtId="0" fontId="17" fillId="4" borderId="45" xfId="0" applyNumberFormat="1" applyFont="1" applyFill="1" applyBorder="1" applyAlignment="1">
      <alignment horizontal="center" vertical="center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6" fillId="4" borderId="45" xfId="0" applyNumberFormat="1" applyFont="1" applyFill="1" applyBorder="1" applyAlignment="1">
      <alignment vertical="center"/>
    </xf>
    <xf numFmtId="0" fontId="17" fillId="4" borderId="14" xfId="0" applyNumberFormat="1" applyFont="1" applyFill="1" applyBorder="1" applyAlignment="1">
      <alignment vertical="center" wrapText="1"/>
    </xf>
    <xf numFmtId="0" fontId="17" fillId="4" borderId="47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9" fillId="4" borderId="26" xfId="0" applyNumberFormat="1" applyFont="1" applyFill="1" applyBorder="1" applyAlignment="1">
      <alignment vertical="center"/>
    </xf>
    <xf numFmtId="0" fontId="9" fillId="4" borderId="14" xfId="0" applyNumberFormat="1" applyFont="1" applyFill="1" applyBorder="1" applyAlignment="1">
      <alignment vertical="center" wrapText="1"/>
    </xf>
    <xf numFmtId="0" fontId="6" fillId="4" borderId="47" xfId="0" applyNumberFormat="1" applyFont="1" applyFill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vertical="center"/>
    </xf>
    <xf numFmtId="0" fontId="6" fillId="0" borderId="14" xfId="0" applyNumberFormat="1" applyFont="1" applyBorder="1" applyAlignment="1">
      <alignment vertical="center" wrapText="1"/>
    </xf>
    <xf numFmtId="0" fontId="13" fillId="4" borderId="45" xfId="0" applyNumberFormat="1" applyFont="1" applyFill="1" applyBorder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7" fillId="0" borderId="45" xfId="0" applyNumberFormat="1" applyFont="1" applyBorder="1" applyAlignment="1">
      <alignment horizontal="center" vertical="center"/>
    </xf>
    <xf numFmtId="0" fontId="6" fillId="0" borderId="58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vertical="center"/>
    </xf>
    <xf numFmtId="0" fontId="27" fillId="0" borderId="22" xfId="0" applyNumberFormat="1" applyFont="1" applyBorder="1" applyAlignment="1">
      <alignment horizontal="center" vertical="center"/>
    </xf>
    <xf numFmtId="0" fontId="27" fillId="0" borderId="51" xfId="0" applyNumberFormat="1" applyFont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justify" vertical="center" wrapText="1"/>
    </xf>
    <xf numFmtId="0" fontId="5" fillId="3" borderId="2" xfId="0" applyNumberFormat="1" applyFont="1" applyFill="1" applyBorder="1" applyAlignment="1">
      <alignment vertical="center"/>
    </xf>
    <xf numFmtId="0" fontId="10" fillId="3" borderId="11" xfId="0" applyNumberFormat="1" applyFont="1" applyFill="1" applyBorder="1" applyAlignment="1">
      <alignment horizontal="center" vertical="center"/>
    </xf>
    <xf numFmtId="0" fontId="9" fillId="3" borderId="0" xfId="0" applyNumberFormat="1" applyFont="1" applyFill="1"/>
    <xf numFmtId="0" fontId="9" fillId="0" borderId="55" xfId="0" applyNumberFormat="1" applyFont="1" applyBorder="1"/>
    <xf numFmtId="0" fontId="9" fillId="0" borderId="24" xfId="0" applyNumberFormat="1" applyFont="1" applyBorder="1" applyAlignment="1">
      <alignment horizontal="center" vertical="center"/>
    </xf>
    <xf numFmtId="0" fontId="9" fillId="0" borderId="49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/>
    <xf numFmtId="0" fontId="13" fillId="0" borderId="0" xfId="0" applyNumberFormat="1" applyFont="1"/>
    <xf numFmtId="0" fontId="9" fillId="0" borderId="47" xfId="0" applyNumberFormat="1" applyFont="1" applyBorder="1"/>
    <xf numFmtId="0" fontId="9" fillId="0" borderId="45" xfId="0" applyNumberFormat="1" applyFont="1" applyBorder="1" applyAlignment="1">
      <alignment horizontal="center" vertical="center"/>
    </xf>
    <xf numFmtId="0" fontId="9" fillId="0" borderId="22" xfId="0" applyNumberFormat="1" applyFont="1" applyBorder="1"/>
    <xf numFmtId="0" fontId="9" fillId="0" borderId="29" xfId="0" applyNumberFormat="1" applyFont="1" applyBorder="1" applyAlignment="1">
      <alignment horizontal="center" vertical="center"/>
    </xf>
    <xf numFmtId="0" fontId="9" fillId="0" borderId="51" xfId="0" applyNumberFormat="1" applyFont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justify" vertical="center" wrapText="1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6" fillId="3" borderId="0" xfId="0" applyNumberFormat="1" applyFont="1" applyFill="1"/>
    <xf numFmtId="0" fontId="6" fillId="0" borderId="56" xfId="0" applyNumberFormat="1" applyFont="1" applyBorder="1" applyAlignment="1">
      <alignment vertical="center" wrapText="1"/>
    </xf>
    <xf numFmtId="0" fontId="6" fillId="0" borderId="44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vertical="center" wrapText="1"/>
    </xf>
    <xf numFmtId="0" fontId="5" fillId="0" borderId="49" xfId="0" applyNumberFormat="1" applyFont="1" applyFill="1" applyBorder="1" applyAlignment="1">
      <alignment horizontal="center" vertical="center"/>
    </xf>
    <xf numFmtId="0" fontId="5" fillId="0" borderId="47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5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right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6" fillId="0" borderId="48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10" fillId="3" borderId="9" xfId="0" applyNumberFormat="1" applyFont="1" applyFill="1" applyBorder="1" applyAlignment="1" applyProtection="1">
      <alignment horizontal="center" vertical="center"/>
    </xf>
    <xf numFmtId="0" fontId="9" fillId="5" borderId="8" xfId="0" applyNumberFormat="1" applyFont="1" applyFill="1" applyBorder="1" applyAlignment="1" applyProtection="1">
      <alignment horizontal="center" vertical="center"/>
    </xf>
    <xf numFmtId="0" fontId="13" fillId="4" borderId="60" xfId="0" applyNumberFormat="1" applyFont="1" applyFill="1" applyBorder="1" applyAlignment="1">
      <alignment horizontal="center" vertical="center"/>
    </xf>
    <xf numFmtId="0" fontId="5" fillId="0" borderId="60" xfId="0" applyNumberFormat="1" applyFont="1" applyFill="1" applyBorder="1" applyAlignment="1">
      <alignment horizontal="center" vertical="center"/>
    </xf>
    <xf numFmtId="0" fontId="10" fillId="5" borderId="12" xfId="0" applyNumberFormat="1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5" fillId="5" borderId="16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13" fillId="4" borderId="59" xfId="0" applyNumberFormat="1" applyFont="1" applyFill="1" applyBorder="1" applyAlignment="1">
      <alignment horizontal="center" vertical="center"/>
    </xf>
    <xf numFmtId="0" fontId="6" fillId="0" borderId="60" xfId="0" applyNumberFormat="1" applyFont="1" applyBorder="1" applyAlignment="1">
      <alignment horizontal="center" vertical="center"/>
    </xf>
    <xf numFmtId="0" fontId="6" fillId="0" borderId="59" xfId="0" applyNumberFormat="1" applyFont="1" applyBorder="1" applyAlignment="1">
      <alignment horizontal="center" vertical="center"/>
    </xf>
    <xf numFmtId="0" fontId="17" fillId="4" borderId="21" xfId="0" applyNumberFormat="1" applyFont="1" applyFill="1" applyBorder="1" applyAlignment="1">
      <alignment horizontal="center" vertical="center"/>
    </xf>
    <xf numFmtId="0" fontId="17" fillId="0" borderId="46" xfId="0" applyNumberFormat="1" applyFont="1" applyBorder="1" applyAlignment="1">
      <alignment horizontal="center" vertical="center"/>
    </xf>
    <xf numFmtId="0" fontId="13" fillId="4" borderId="14" xfId="0" applyNumberFormat="1" applyFont="1" applyFill="1" applyBorder="1" applyAlignment="1">
      <alignment horizontal="center" vertical="center"/>
    </xf>
    <xf numFmtId="0" fontId="26" fillId="4" borderId="14" xfId="0" applyNumberFormat="1" applyFont="1" applyFill="1" applyBorder="1" applyAlignment="1">
      <alignment horizontal="center" vertical="center"/>
    </xf>
    <xf numFmtId="0" fontId="27" fillId="0" borderId="14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13" fillId="4" borderId="52" xfId="0" applyNumberFormat="1" applyFont="1" applyFill="1" applyBorder="1" applyAlignment="1">
      <alignment horizontal="center" vertical="center"/>
    </xf>
    <xf numFmtId="0" fontId="26" fillId="4" borderId="45" xfId="0" applyNumberFormat="1" applyFont="1" applyFill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3" fillId="4" borderId="55" xfId="0" applyNumberFormat="1" applyFont="1" applyFill="1" applyBorder="1" applyAlignment="1">
      <alignment horizontal="center" vertical="center"/>
    </xf>
    <xf numFmtId="0" fontId="13" fillId="4" borderId="56" xfId="0" applyNumberFormat="1" applyFont="1" applyFill="1" applyBorder="1" applyAlignment="1">
      <alignment horizontal="center" vertical="center"/>
    </xf>
    <xf numFmtId="0" fontId="13" fillId="4" borderId="47" xfId="0" applyNumberFormat="1" applyFont="1" applyFill="1" applyBorder="1" applyAlignment="1">
      <alignment horizontal="center" vertical="center"/>
    </xf>
    <xf numFmtId="0" fontId="26" fillId="4" borderId="47" xfId="0" applyNumberFormat="1" applyFont="1" applyFill="1" applyBorder="1" applyAlignment="1">
      <alignment horizontal="center" vertical="center"/>
    </xf>
    <xf numFmtId="0" fontId="27" fillId="0" borderId="47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17" fillId="0" borderId="47" xfId="0" applyNumberFormat="1" applyFont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9" fillId="0" borderId="47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26" fillId="4" borderId="60" xfId="0" applyNumberFormat="1" applyFont="1" applyFill="1" applyBorder="1" applyAlignment="1">
      <alignment horizontal="center" vertical="center"/>
    </xf>
    <xf numFmtId="0" fontId="27" fillId="0" borderId="60" xfId="0" applyNumberFormat="1" applyFont="1" applyBorder="1" applyAlignment="1">
      <alignment horizontal="center" vertical="center"/>
    </xf>
    <xf numFmtId="0" fontId="9" fillId="3" borderId="60" xfId="0" applyNumberFormat="1" applyFont="1" applyFill="1" applyBorder="1" applyAlignment="1">
      <alignment horizontal="center" vertical="center"/>
    </xf>
    <xf numFmtId="0" fontId="6" fillId="3" borderId="60" xfId="0" applyNumberFormat="1" applyFont="1" applyFill="1" applyBorder="1" applyAlignment="1">
      <alignment horizontal="center" vertical="center"/>
    </xf>
    <xf numFmtId="0" fontId="9" fillId="3" borderId="62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textRotation="90" wrapText="1"/>
    </xf>
    <xf numFmtId="0" fontId="17" fillId="4" borderId="55" xfId="0" applyNumberFormat="1" applyFont="1" applyFill="1" applyBorder="1" applyAlignment="1">
      <alignment horizontal="center" vertical="center"/>
    </xf>
    <xf numFmtId="0" fontId="17" fillId="4" borderId="56" xfId="0" applyNumberFormat="1" applyFont="1" applyFill="1" applyBorder="1" applyAlignment="1">
      <alignment horizontal="center" vertical="center"/>
    </xf>
    <xf numFmtId="0" fontId="17" fillId="4" borderId="14" xfId="0" applyNumberFormat="1" applyFont="1" applyFill="1" applyBorder="1" applyAlignment="1">
      <alignment horizontal="center" vertical="center"/>
    </xf>
    <xf numFmtId="0" fontId="9" fillId="3" borderId="47" xfId="0" applyNumberFormat="1" applyFont="1" applyFill="1" applyBorder="1" applyAlignment="1">
      <alignment horizontal="center" vertical="center"/>
    </xf>
    <xf numFmtId="0" fontId="10" fillId="3" borderId="55" xfId="0" applyNumberFormat="1" applyFont="1" applyFill="1" applyBorder="1" applyAlignment="1" applyProtection="1">
      <alignment horizontal="center" vertical="center"/>
    </xf>
    <xf numFmtId="0" fontId="10" fillId="3" borderId="56" xfId="0" applyNumberFormat="1" applyFont="1" applyFill="1" applyBorder="1" applyAlignment="1" applyProtection="1">
      <alignment horizontal="center" vertical="center"/>
    </xf>
    <xf numFmtId="0" fontId="9" fillId="0" borderId="47" xfId="4" applyNumberFormat="1" applyFont="1" applyFill="1" applyBorder="1" applyAlignment="1" applyProtection="1">
      <alignment horizontal="center" vertical="center"/>
      <protection locked="0"/>
    </xf>
    <xf numFmtId="0" fontId="10" fillId="0" borderId="47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Border="1" applyAlignment="1">
      <alignment horizontal="center"/>
    </xf>
    <xf numFmtId="0" fontId="13" fillId="3" borderId="47" xfId="0" applyNumberFormat="1" applyFont="1" applyFill="1" applyBorder="1" applyAlignment="1">
      <alignment horizontal="center" vertical="center"/>
    </xf>
    <xf numFmtId="0" fontId="13" fillId="3" borderId="14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/>
    </xf>
    <xf numFmtId="0" fontId="6" fillId="0" borderId="53" xfId="0" applyNumberFormat="1" applyFont="1" applyBorder="1" applyAlignment="1">
      <alignment horizontal="center"/>
    </xf>
    <xf numFmtId="0" fontId="5" fillId="0" borderId="61" xfId="0" applyNumberFormat="1" applyFont="1" applyFill="1" applyBorder="1" applyAlignment="1">
      <alignment horizontal="center" vertical="center"/>
    </xf>
    <xf numFmtId="0" fontId="5" fillId="5" borderId="54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5" fillId="0" borderId="55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56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6" fillId="0" borderId="61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22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3" borderId="18" xfId="0" applyNumberFormat="1" applyFont="1" applyFill="1" applyBorder="1" applyAlignment="1">
      <alignment horizontal="center" vertical="center"/>
    </xf>
    <xf numFmtId="0" fontId="9" fillId="3" borderId="61" xfId="0" applyNumberFormat="1" applyFont="1" applyFill="1" applyBorder="1" applyAlignment="1">
      <alignment horizontal="center" vertical="center"/>
    </xf>
    <xf numFmtId="0" fontId="9" fillId="3" borderId="22" xfId="0" applyNumberFormat="1" applyFont="1" applyFill="1" applyBorder="1" applyAlignment="1">
      <alignment horizontal="center" vertical="center"/>
    </xf>
    <xf numFmtId="0" fontId="9" fillId="3" borderId="29" xfId="0" applyNumberFormat="1" applyFont="1" applyFill="1" applyBorder="1" applyAlignment="1">
      <alignment horizontal="center" vertical="center"/>
    </xf>
    <xf numFmtId="0" fontId="13" fillId="3" borderId="22" xfId="0" applyNumberFormat="1" applyFont="1" applyFill="1" applyBorder="1" applyAlignment="1">
      <alignment horizontal="center" vertical="center"/>
    </xf>
    <xf numFmtId="0" fontId="13" fillId="3" borderId="29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0" fontId="9" fillId="0" borderId="59" xfId="0" applyNumberFormat="1" applyFont="1" applyBorder="1" applyAlignment="1">
      <alignment horizontal="center" vertical="center"/>
    </xf>
    <xf numFmtId="0" fontId="6" fillId="5" borderId="25" xfId="0" applyNumberFormat="1" applyFont="1" applyFill="1" applyBorder="1" applyAlignment="1">
      <alignment horizontal="center" vertical="center"/>
    </xf>
    <xf numFmtId="0" fontId="6" fillId="0" borderId="55" xfId="0" applyNumberFormat="1" applyFont="1" applyBorder="1" applyAlignment="1">
      <alignment horizontal="center" vertical="center"/>
    </xf>
    <xf numFmtId="0" fontId="13" fillId="0" borderId="49" xfId="0" applyNumberFormat="1" applyFont="1" applyBorder="1" applyAlignment="1">
      <alignment horizontal="center" vertical="center"/>
    </xf>
    <xf numFmtId="0" fontId="6" fillId="0" borderId="56" xfId="0" applyNumberFormat="1" applyFont="1" applyBorder="1" applyAlignment="1">
      <alignment horizontal="center" vertical="center"/>
    </xf>
    <xf numFmtId="0" fontId="6" fillId="3" borderId="55" xfId="0" applyNumberFormat="1" applyFont="1" applyFill="1" applyBorder="1" applyAlignment="1">
      <alignment horizontal="center" vertical="center"/>
    </xf>
    <xf numFmtId="0" fontId="6" fillId="3" borderId="56" xfId="0" applyNumberFormat="1" applyFont="1" applyFill="1" applyBorder="1" applyAlignment="1">
      <alignment horizontal="center" vertical="center"/>
    </xf>
    <xf numFmtId="0" fontId="6" fillId="3" borderId="59" xfId="0" applyNumberFormat="1" applyFont="1" applyFill="1" applyBorder="1" applyAlignment="1">
      <alignment horizontal="center" vertical="center"/>
    </xf>
    <xf numFmtId="0" fontId="6" fillId="3" borderId="24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3" fillId="4" borderId="61" xfId="0" applyNumberFormat="1" applyFont="1" applyFill="1" applyBorder="1" applyAlignment="1">
      <alignment horizontal="center" vertical="center"/>
    </xf>
    <xf numFmtId="0" fontId="17" fillId="4" borderId="22" xfId="0" applyNumberFormat="1" applyFont="1" applyFill="1" applyBorder="1" applyAlignment="1">
      <alignment horizontal="center" vertical="center"/>
    </xf>
    <xf numFmtId="0" fontId="5" fillId="0" borderId="51" xfId="0" applyNumberFormat="1" applyFont="1" applyBorder="1" applyAlignment="1">
      <alignment horizontal="center" vertical="center"/>
    </xf>
    <xf numFmtId="0" fontId="27" fillId="0" borderId="18" xfId="0" applyNumberFormat="1" applyFont="1" applyBorder="1" applyAlignment="1">
      <alignment horizontal="center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29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27" fillId="0" borderId="61" xfId="0" applyNumberFormat="1" applyFont="1" applyBorder="1" applyAlignment="1">
      <alignment horizontal="center" vertical="center"/>
    </xf>
    <xf numFmtId="0" fontId="6" fillId="0" borderId="29" xfId="0" applyNumberFormat="1" applyFont="1" applyBorder="1"/>
    <xf numFmtId="0" fontId="10" fillId="0" borderId="22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55" xfId="0" applyNumberFormat="1" applyFont="1" applyBorder="1" applyAlignment="1">
      <alignment horizontal="center" vertical="center"/>
    </xf>
    <xf numFmtId="0" fontId="9" fillId="0" borderId="56" xfId="0" applyNumberFormat="1" applyFont="1" applyBorder="1" applyAlignment="1">
      <alignment horizontal="center" vertical="center"/>
    </xf>
    <xf numFmtId="0" fontId="9" fillId="0" borderId="55" xfId="0" applyNumberFormat="1" applyFont="1" applyFill="1" applyBorder="1" applyAlignment="1" applyProtection="1">
      <alignment horizontal="center" vertical="center"/>
    </xf>
    <xf numFmtId="0" fontId="9" fillId="3" borderId="56" xfId="0" applyNumberFormat="1" applyFont="1" applyFill="1" applyBorder="1" applyAlignment="1">
      <alignment horizontal="center" vertical="center"/>
    </xf>
    <xf numFmtId="0" fontId="9" fillId="3" borderId="59" xfId="0" applyNumberFormat="1" applyFont="1" applyFill="1" applyBorder="1" applyAlignment="1">
      <alignment horizontal="center" vertical="center"/>
    </xf>
    <xf numFmtId="0" fontId="9" fillId="3" borderId="55" xfId="0" applyNumberFormat="1" applyFont="1" applyFill="1" applyBorder="1" applyAlignment="1">
      <alignment horizontal="center" vertical="center"/>
    </xf>
    <xf numFmtId="0" fontId="9" fillId="3" borderId="24" xfId="0" applyNumberFormat="1" applyFont="1" applyFill="1" applyBorder="1" applyAlignment="1">
      <alignment horizontal="center" vertical="center"/>
    </xf>
    <xf numFmtId="0" fontId="13" fillId="3" borderId="55" xfId="0" applyNumberFormat="1" applyFont="1" applyFill="1" applyBorder="1" applyAlignment="1">
      <alignment horizontal="center" vertical="center"/>
    </xf>
    <xf numFmtId="0" fontId="13" fillId="3" borderId="24" xfId="0" applyNumberFormat="1" applyFont="1" applyFill="1" applyBorder="1" applyAlignment="1">
      <alignment horizontal="center" vertical="center"/>
    </xf>
    <xf numFmtId="0" fontId="13" fillId="3" borderId="56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center" vertical="center"/>
    </xf>
    <xf numFmtId="0" fontId="9" fillId="4" borderId="59" xfId="0" applyNumberFormat="1" applyFont="1" applyFill="1" applyBorder="1" applyAlignment="1">
      <alignment horizontal="center" vertical="center"/>
    </xf>
    <xf numFmtId="0" fontId="9" fillId="4" borderId="60" xfId="0" applyNumberFormat="1" applyFont="1" applyFill="1" applyBorder="1" applyAlignment="1">
      <alignment horizontal="center" vertical="center"/>
    </xf>
    <xf numFmtId="0" fontId="9" fillId="4" borderId="61" xfId="0" applyNumberFormat="1" applyFont="1" applyFill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textRotation="90" wrapText="1"/>
    </xf>
    <xf numFmtId="0" fontId="10" fillId="0" borderId="0" xfId="0" applyNumberFormat="1" applyFont="1" applyBorder="1" applyAlignment="1">
      <alignment horizontal="center" textRotation="90" wrapText="1"/>
    </xf>
    <xf numFmtId="0" fontId="10" fillId="0" borderId="42" xfId="0" applyNumberFormat="1" applyFont="1" applyBorder="1" applyAlignment="1">
      <alignment horizontal="center" textRotation="90" wrapText="1"/>
    </xf>
    <xf numFmtId="0" fontId="10" fillId="0" borderId="32" xfId="0" applyNumberFormat="1" applyFont="1" applyBorder="1" applyAlignment="1">
      <alignment horizontal="center" textRotation="90" wrapText="1"/>
    </xf>
    <xf numFmtId="0" fontId="10" fillId="0" borderId="50" xfId="0" applyNumberFormat="1" applyFont="1" applyBorder="1" applyAlignment="1">
      <alignment horizontal="center" textRotation="90" wrapText="1"/>
    </xf>
    <xf numFmtId="0" fontId="10" fillId="0" borderId="31" xfId="0" applyNumberFormat="1" applyFont="1" applyBorder="1" applyAlignment="1">
      <alignment horizontal="center" textRotation="90" wrapText="1"/>
    </xf>
    <xf numFmtId="0" fontId="10" fillId="0" borderId="20" xfId="0" applyNumberFormat="1" applyFont="1" applyBorder="1" applyAlignment="1">
      <alignment horizontal="center" textRotation="90" wrapText="1"/>
    </xf>
    <xf numFmtId="0" fontId="10" fillId="3" borderId="0" xfId="0" applyNumberFormat="1" applyFont="1" applyFill="1" applyBorder="1" applyAlignment="1">
      <alignment horizontal="center" textRotation="90" wrapText="1"/>
    </xf>
    <xf numFmtId="0" fontId="10" fillId="3" borderId="32" xfId="0" applyNumberFormat="1" applyFont="1" applyFill="1" applyBorder="1" applyAlignment="1">
      <alignment horizontal="center" textRotation="90" wrapText="1"/>
    </xf>
    <xf numFmtId="0" fontId="10" fillId="7" borderId="38" xfId="0" applyNumberFormat="1" applyFont="1" applyFill="1" applyBorder="1" applyAlignment="1">
      <alignment horizontal="left" vertical="center"/>
    </xf>
    <xf numFmtId="0" fontId="10" fillId="0" borderId="10" xfId="0" applyNumberFormat="1" applyFont="1" applyFill="1" applyBorder="1" applyAlignment="1">
      <alignment horizontal="left" vertical="center"/>
    </xf>
    <xf numFmtId="0" fontId="9" fillId="0" borderId="57" xfId="0" applyNumberFormat="1" applyFont="1" applyFill="1" applyBorder="1" applyAlignment="1">
      <alignment horizontal="left" vertical="center"/>
    </xf>
    <xf numFmtId="0" fontId="9" fillId="0" borderId="58" xfId="0" applyNumberFormat="1" applyFont="1" applyFill="1" applyBorder="1" applyAlignment="1">
      <alignment horizontal="left" vertical="center"/>
    </xf>
    <xf numFmtId="0" fontId="10" fillId="7" borderId="6" xfId="0" applyNumberFormat="1" applyFont="1" applyFill="1" applyBorder="1" applyAlignment="1">
      <alignment horizontal="left" vertical="center"/>
    </xf>
    <xf numFmtId="0" fontId="9" fillId="7" borderId="57" xfId="0" applyNumberFormat="1" applyFont="1" applyFill="1" applyBorder="1" applyAlignment="1">
      <alignment horizontal="left" vertical="center"/>
    </xf>
    <xf numFmtId="0" fontId="10" fillId="0" borderId="38" xfId="0" applyNumberFormat="1" applyFont="1" applyBorder="1" applyAlignment="1">
      <alignment horizontal="left" vertical="top"/>
    </xf>
    <xf numFmtId="0" fontId="10" fillId="0" borderId="2" xfId="0" applyNumberFormat="1" applyFont="1" applyBorder="1" applyAlignment="1">
      <alignment horizontal="left" vertical="top" wrapText="1"/>
    </xf>
    <xf numFmtId="0" fontId="9" fillId="3" borderId="6" xfId="0" applyNumberFormat="1" applyFont="1" applyFill="1" applyBorder="1" applyAlignment="1">
      <alignment horizontal="left" vertical="center"/>
    </xf>
    <xf numFmtId="0" fontId="9" fillId="0" borderId="57" xfId="0" applyNumberFormat="1" applyFont="1" applyBorder="1" applyAlignment="1">
      <alignment horizontal="left" vertical="center"/>
    </xf>
    <xf numFmtId="0" fontId="9" fillId="0" borderId="26" xfId="0" applyNumberFormat="1" applyFont="1" applyBorder="1" applyAlignment="1">
      <alignment horizontal="left" vertical="center"/>
    </xf>
    <xf numFmtId="0" fontId="9" fillId="0" borderId="58" xfId="0" applyNumberFormat="1" applyFont="1" applyBorder="1" applyAlignment="1">
      <alignment horizontal="left" vertical="center"/>
    </xf>
    <xf numFmtId="0" fontId="10" fillId="3" borderId="6" xfId="0" applyNumberFormat="1" applyFont="1" applyFill="1" applyBorder="1" applyAlignment="1">
      <alignment horizontal="left" vertical="center"/>
    </xf>
    <xf numFmtId="0" fontId="6" fillId="0" borderId="26" xfId="0" applyNumberFormat="1" applyFont="1" applyBorder="1" applyAlignment="1">
      <alignment vertical="center" wrapText="1"/>
    </xf>
    <xf numFmtId="0" fontId="6" fillId="0" borderId="13" xfId="0" applyNumberFormat="1" applyFont="1" applyBorder="1" applyAlignment="1">
      <alignment vertical="center" wrapText="1"/>
    </xf>
    <xf numFmtId="0" fontId="7" fillId="0" borderId="26" xfId="0" applyNumberFormat="1" applyFont="1" applyBorder="1" applyAlignment="1">
      <alignment vertical="center" wrapText="1"/>
    </xf>
    <xf numFmtId="0" fontId="7" fillId="0" borderId="14" xfId="0" applyNumberFormat="1" applyFont="1" applyBorder="1" applyAlignment="1">
      <alignment vertical="center" wrapText="1"/>
    </xf>
    <xf numFmtId="0" fontId="10" fillId="3" borderId="6" xfId="0" applyNumberFormat="1" applyFont="1" applyFill="1" applyBorder="1" applyAlignment="1">
      <alignment horizontal="center" vertical="center"/>
    </xf>
    <xf numFmtId="0" fontId="9" fillId="8" borderId="26" xfId="0" applyNumberFormat="1" applyFont="1" applyFill="1" applyBorder="1" applyAlignment="1">
      <alignment horizontal="left" vertical="center"/>
    </xf>
    <xf numFmtId="0" fontId="5" fillId="8" borderId="47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horizontal="center" vertical="center"/>
    </xf>
    <xf numFmtId="0" fontId="5" fillId="8" borderId="45" xfId="0" applyNumberFormat="1" applyFont="1" applyFill="1" applyBorder="1" applyAlignment="1">
      <alignment horizontal="center" vertical="center"/>
    </xf>
    <xf numFmtId="0" fontId="5" fillId="8" borderId="14" xfId="0" applyNumberFormat="1" applyFont="1" applyFill="1" applyBorder="1" applyAlignment="1">
      <alignment horizontal="center" vertical="center"/>
    </xf>
    <xf numFmtId="0" fontId="9" fillId="0" borderId="51" xfId="4" applyNumberFormat="1" applyFont="1" applyFill="1" applyBorder="1" applyAlignment="1">
      <alignment horizontal="left" vertical="center"/>
    </xf>
    <xf numFmtId="0" fontId="10" fillId="5" borderId="7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57" xfId="0" applyNumberFormat="1" applyFont="1" applyBorder="1" applyAlignment="1">
      <alignment horizontal="center" vertical="center"/>
    </xf>
    <xf numFmtId="0" fontId="6" fillId="3" borderId="26" xfId="0" applyNumberFormat="1" applyFont="1" applyFill="1" applyBorder="1" applyAlignment="1">
      <alignment horizontal="center" vertical="center"/>
    </xf>
    <xf numFmtId="0" fontId="9" fillId="0" borderId="45" xfId="0" applyNumberFormat="1" applyFont="1" applyFill="1" applyBorder="1" applyAlignment="1" applyProtection="1">
      <alignment horizontal="center" vertical="center"/>
    </xf>
    <xf numFmtId="0" fontId="6" fillId="3" borderId="45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28" fillId="0" borderId="1" xfId="4" applyFont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>
      <alignment horizontal="center" vertical="center"/>
    </xf>
    <xf numFmtId="0" fontId="6" fillId="9" borderId="44" xfId="0" applyNumberFormat="1" applyFont="1" applyFill="1" applyBorder="1" applyAlignment="1">
      <alignment horizontal="center" vertical="center"/>
    </xf>
    <xf numFmtId="0" fontId="6" fillId="9" borderId="15" xfId="0" applyNumberFormat="1" applyFont="1" applyFill="1" applyBorder="1" applyAlignment="1">
      <alignment horizontal="center" vertical="center"/>
    </xf>
    <xf numFmtId="0" fontId="6" fillId="10" borderId="15" xfId="0" applyNumberFormat="1" applyFont="1" applyFill="1" applyBorder="1" applyAlignment="1">
      <alignment horizontal="center" vertical="center"/>
    </xf>
    <xf numFmtId="0" fontId="5" fillId="10" borderId="55" xfId="0" applyNumberFormat="1" applyFont="1" applyFill="1" applyBorder="1" applyAlignment="1">
      <alignment horizontal="center" vertical="center"/>
    </xf>
    <xf numFmtId="0" fontId="5" fillId="10" borderId="47" xfId="0" applyNumberFormat="1" applyFont="1" applyFill="1" applyBorder="1" applyAlignment="1">
      <alignment horizontal="center" vertical="center"/>
    </xf>
    <xf numFmtId="0" fontId="6" fillId="11" borderId="15" xfId="0" applyNumberFormat="1" applyFont="1" applyFill="1" applyBorder="1" applyAlignment="1">
      <alignment horizontal="center" vertical="center"/>
    </xf>
    <xf numFmtId="0" fontId="5" fillId="11" borderId="47" xfId="0" applyNumberFormat="1" applyFont="1" applyFill="1" applyBorder="1" applyAlignment="1">
      <alignment horizontal="center" vertical="center"/>
    </xf>
    <xf numFmtId="0" fontId="5" fillId="11" borderId="22" xfId="0" applyNumberFormat="1" applyFont="1" applyFill="1" applyBorder="1" applyAlignment="1">
      <alignment horizontal="center" vertical="center"/>
    </xf>
    <xf numFmtId="0" fontId="6" fillId="12" borderId="15" xfId="0" applyNumberFormat="1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 applyProtection="1">
      <alignment vertical="center"/>
    </xf>
    <xf numFmtId="0" fontId="9" fillId="0" borderId="56" xfId="0" applyNumberFormat="1" applyFont="1" applyFill="1" applyBorder="1" applyAlignment="1" applyProtection="1">
      <alignment vertical="center"/>
    </xf>
    <xf numFmtId="0" fontId="9" fillId="0" borderId="49" xfId="0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4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47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45" xfId="0" applyNumberFormat="1" applyFont="1" applyFill="1" applyBorder="1" applyAlignment="1" applyProtection="1">
      <alignment horizontal="center" vertical="center" wrapText="1"/>
    </xf>
    <xf numFmtId="0" fontId="9" fillId="9" borderId="1" xfId="0" applyNumberFormat="1" applyFont="1" applyFill="1" applyBorder="1" applyAlignment="1" applyProtection="1">
      <alignment horizontal="center" vertical="center" wrapText="1"/>
    </xf>
    <xf numFmtId="0" fontId="9" fillId="10" borderId="45" xfId="0" applyNumberFormat="1" applyFont="1" applyFill="1" applyBorder="1" applyAlignment="1" applyProtection="1">
      <alignment horizontal="center" vertical="center" wrapText="1"/>
    </xf>
    <xf numFmtId="0" fontId="9" fillId="11" borderId="1" xfId="0" applyNumberFormat="1" applyFont="1" applyFill="1" applyBorder="1" applyAlignment="1" applyProtection="1">
      <alignment horizontal="center" vertical="center" wrapText="1"/>
    </xf>
    <xf numFmtId="0" fontId="9" fillId="12" borderId="45" xfId="0" applyNumberFormat="1" applyFont="1" applyFill="1" applyBorder="1" applyAlignment="1" applyProtection="1">
      <alignment horizontal="center" vertical="center" wrapText="1"/>
    </xf>
    <xf numFmtId="0" fontId="9" fillId="13" borderId="1" xfId="0" applyNumberFormat="1" applyFont="1" applyFill="1" applyBorder="1" applyAlignment="1" applyProtection="1">
      <alignment horizontal="center" vertical="center" wrapText="1"/>
    </xf>
    <xf numFmtId="0" fontId="9" fillId="0" borderId="30" xfId="0" applyNumberFormat="1" applyFont="1" applyFill="1" applyBorder="1" applyAlignment="1" applyProtection="1">
      <alignment horizontal="center" vertical="center" wrapText="1"/>
    </xf>
    <xf numFmtId="0" fontId="6" fillId="14" borderId="55" xfId="0" applyNumberFormat="1" applyFont="1" applyFill="1" applyBorder="1" applyAlignment="1">
      <alignment horizontal="center" vertical="center"/>
    </xf>
    <xf numFmtId="0" fontId="17" fillId="14" borderId="47" xfId="0" applyNumberFormat="1" applyFont="1" applyFill="1" applyBorder="1" applyAlignment="1">
      <alignment horizontal="center" vertical="center"/>
    </xf>
    <xf numFmtId="0" fontId="17" fillId="14" borderId="55" xfId="0" applyNumberFormat="1" applyFont="1" applyFill="1" applyBorder="1" applyAlignment="1">
      <alignment horizontal="center" vertical="center"/>
    </xf>
    <xf numFmtId="0" fontId="17" fillId="14" borderId="24" xfId="0" applyNumberFormat="1" applyFont="1" applyFill="1" applyBorder="1" applyAlignment="1">
      <alignment horizontal="center" vertical="center"/>
    </xf>
    <xf numFmtId="0" fontId="17" fillId="14" borderId="56" xfId="0" applyNumberFormat="1" applyFont="1" applyFill="1" applyBorder="1" applyAlignment="1">
      <alignment horizontal="center" vertical="center"/>
    </xf>
    <xf numFmtId="0" fontId="17" fillId="14" borderId="1" xfId="0" applyNumberFormat="1" applyFont="1" applyFill="1" applyBorder="1" applyAlignment="1">
      <alignment horizontal="center" vertical="center"/>
    </xf>
    <xf numFmtId="0" fontId="17" fillId="14" borderId="14" xfId="0" applyNumberFormat="1" applyFont="1" applyFill="1" applyBorder="1" applyAlignment="1">
      <alignment horizontal="center" vertical="center"/>
    </xf>
    <xf numFmtId="0" fontId="9" fillId="14" borderId="14" xfId="0" applyNumberFormat="1" applyFont="1" applyFill="1" applyBorder="1" applyAlignment="1" applyProtection="1">
      <alignment horizontal="center" vertical="center" wrapText="1"/>
    </xf>
    <xf numFmtId="0" fontId="6" fillId="9" borderId="47" xfId="0" applyNumberFormat="1" applyFont="1" applyFill="1" applyBorder="1" applyAlignment="1">
      <alignment horizontal="center" vertical="center"/>
    </xf>
    <xf numFmtId="0" fontId="9" fillId="9" borderId="1" xfId="0" applyNumberFormat="1" applyFont="1" applyFill="1" applyBorder="1" applyAlignment="1" applyProtection="1">
      <alignment horizontal="center" vertical="center"/>
    </xf>
    <xf numFmtId="0" fontId="6" fillId="9" borderId="14" xfId="0" applyNumberFormat="1" applyFont="1" applyFill="1" applyBorder="1" applyAlignment="1">
      <alignment horizontal="center" vertical="center"/>
    </xf>
    <xf numFmtId="0" fontId="6" fillId="10" borderId="47" xfId="0" applyNumberFormat="1" applyFont="1" applyFill="1" applyBorder="1" applyAlignment="1">
      <alignment horizontal="center" vertical="center"/>
    </xf>
    <xf numFmtId="0" fontId="9" fillId="10" borderId="1" xfId="0" applyNumberFormat="1" applyFont="1" applyFill="1" applyBorder="1" applyAlignment="1" applyProtection="1">
      <alignment horizontal="center" vertical="center"/>
    </xf>
    <xf numFmtId="0" fontId="6" fillId="10" borderId="14" xfId="0" applyNumberFormat="1" applyFont="1" applyFill="1" applyBorder="1" applyAlignment="1">
      <alignment horizontal="center" vertical="center"/>
    </xf>
    <xf numFmtId="0" fontId="5" fillId="10" borderId="24" xfId="0" applyNumberFormat="1" applyFont="1" applyFill="1" applyBorder="1" applyAlignment="1">
      <alignment horizontal="center" vertical="center"/>
    </xf>
    <xf numFmtId="0" fontId="5" fillId="10" borderId="56" xfId="0" applyNumberFormat="1" applyFont="1" applyFill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/>
    </xf>
    <xf numFmtId="0" fontId="5" fillId="10" borderId="14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5" fillId="11" borderId="14" xfId="0" applyNumberFormat="1" applyFont="1" applyFill="1" applyBorder="1" applyAlignment="1">
      <alignment horizontal="center" vertical="center"/>
    </xf>
    <xf numFmtId="0" fontId="5" fillId="11" borderId="58" xfId="0" applyNumberFormat="1" applyFont="1" applyFill="1" applyBorder="1" applyAlignment="1">
      <alignment horizontal="center" vertical="center"/>
    </xf>
    <xf numFmtId="0" fontId="5" fillId="11" borderId="51" xfId="0" applyNumberFormat="1" applyFont="1" applyFill="1" applyBorder="1" applyAlignment="1">
      <alignment horizontal="center" vertical="center"/>
    </xf>
    <xf numFmtId="0" fontId="5" fillId="11" borderId="18" xfId="0" applyNumberFormat="1" applyFont="1" applyFill="1" applyBorder="1" applyAlignment="1">
      <alignment horizontal="center" vertical="center"/>
    </xf>
    <xf numFmtId="0" fontId="6" fillId="11" borderId="47" xfId="0" applyNumberFormat="1" applyFont="1" applyFill="1" applyBorder="1" applyAlignment="1">
      <alignment horizontal="center" vertical="center"/>
    </xf>
    <xf numFmtId="0" fontId="9" fillId="11" borderId="1" xfId="0" applyNumberFormat="1" applyFont="1" applyFill="1" applyBorder="1" applyAlignment="1" applyProtection="1">
      <alignment horizontal="center" vertical="center"/>
    </xf>
    <xf numFmtId="0" fontId="6" fillId="11" borderId="14" xfId="0" applyNumberFormat="1" applyFont="1" applyFill="1" applyBorder="1" applyAlignment="1">
      <alignment horizontal="center" vertical="center"/>
    </xf>
    <xf numFmtId="0" fontId="5" fillId="12" borderId="55" xfId="0" applyNumberFormat="1" applyFont="1" applyFill="1" applyBorder="1" applyAlignment="1">
      <alignment horizontal="center" vertical="center"/>
    </xf>
    <xf numFmtId="0" fontId="5" fillId="12" borderId="24" xfId="0" applyNumberFormat="1" applyFont="1" applyFill="1" applyBorder="1" applyAlignment="1">
      <alignment horizontal="center" vertical="center"/>
    </xf>
    <xf numFmtId="0" fontId="5" fillId="12" borderId="56" xfId="0" applyNumberFormat="1" applyFont="1" applyFill="1" applyBorder="1" applyAlignment="1">
      <alignment horizontal="center" vertical="center"/>
    </xf>
    <xf numFmtId="0" fontId="5" fillId="12" borderId="47" xfId="0" applyNumberFormat="1" applyFont="1" applyFill="1" applyBorder="1" applyAlignment="1">
      <alignment horizontal="center" vertical="center"/>
    </xf>
    <xf numFmtId="0" fontId="5" fillId="12" borderId="1" xfId="0" applyNumberFormat="1" applyFont="1" applyFill="1" applyBorder="1" applyAlignment="1">
      <alignment horizontal="center" vertical="center"/>
    </xf>
    <xf numFmtId="0" fontId="5" fillId="12" borderId="14" xfId="0" applyNumberFormat="1" applyFont="1" applyFill="1" applyBorder="1" applyAlignment="1">
      <alignment horizontal="center" vertical="center"/>
    </xf>
    <xf numFmtId="0" fontId="6" fillId="12" borderId="47" xfId="0" applyNumberFormat="1" applyFont="1" applyFill="1" applyBorder="1" applyAlignment="1">
      <alignment horizontal="center" vertical="center"/>
    </xf>
    <xf numFmtId="0" fontId="9" fillId="12" borderId="1" xfId="0" applyNumberFormat="1" applyFont="1" applyFill="1" applyBorder="1" applyAlignment="1" applyProtection="1">
      <alignment horizontal="center" vertical="center"/>
    </xf>
    <xf numFmtId="0" fontId="6" fillId="12" borderId="14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5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7" xfId="0" applyNumberFormat="1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14" xfId="0" applyNumberFormat="1" applyFont="1" applyFill="1" applyBorder="1" applyAlignment="1">
      <alignment horizontal="center" vertical="center"/>
    </xf>
    <xf numFmtId="0" fontId="6" fillId="8" borderId="47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9" fillId="14" borderId="23" xfId="0" applyNumberFormat="1" applyFont="1" applyFill="1" applyBorder="1" applyAlignment="1" applyProtection="1">
      <alignment horizontal="center" vertical="center" wrapText="1"/>
    </xf>
    <xf numFmtId="0" fontId="6" fillId="9" borderId="24" xfId="0" applyNumberFormat="1" applyFont="1" applyFill="1" applyBorder="1" applyAlignment="1">
      <alignment horizontal="center" vertical="center"/>
    </xf>
    <xf numFmtId="0" fontId="9" fillId="9" borderId="24" xfId="0" applyNumberFormat="1" applyFont="1" applyFill="1" applyBorder="1" applyAlignment="1">
      <alignment horizontal="center" vertical="center"/>
    </xf>
    <xf numFmtId="0" fontId="9" fillId="9" borderId="1" xfId="0" applyNumberFormat="1" applyFont="1" applyFill="1" applyBorder="1" applyAlignment="1">
      <alignment horizontal="center" vertical="center"/>
    </xf>
    <xf numFmtId="0" fontId="9" fillId="9" borderId="29" xfId="0" applyNumberFormat="1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6" fillId="10" borderId="1" xfId="0" applyNumberFormat="1" applyFont="1" applyFill="1" applyBorder="1" applyAlignment="1">
      <alignment horizontal="center" vertical="center"/>
    </xf>
    <xf numFmtId="0" fontId="9" fillId="11" borderId="1" xfId="0" applyNumberFormat="1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/>
    </xf>
    <xf numFmtId="0" fontId="6" fillId="13" borderId="1" xfId="0" applyNumberFormat="1" applyFont="1" applyFill="1" applyBorder="1" applyAlignment="1">
      <alignment horizontal="center" vertical="center"/>
    </xf>
    <xf numFmtId="0" fontId="9" fillId="15" borderId="14" xfId="0" applyNumberFormat="1" applyFont="1" applyFill="1" applyBorder="1" applyAlignment="1" applyProtection="1">
      <alignment horizontal="center" vertical="center" wrapText="1"/>
    </xf>
    <xf numFmtId="0" fontId="6" fillId="14" borderId="1" xfId="0" applyNumberFormat="1" applyFont="1" applyFill="1" applyBorder="1" applyAlignment="1">
      <alignment horizontal="center" vertical="center"/>
    </xf>
    <xf numFmtId="0" fontId="17" fillId="14" borderId="1" xfId="0" applyNumberFormat="1" applyFont="1" applyFill="1" applyBorder="1" applyAlignment="1">
      <alignment horizontal="center" vertical="center" wrapText="1"/>
    </xf>
    <xf numFmtId="0" fontId="27" fillId="14" borderId="29" xfId="0" applyNumberFormat="1" applyFont="1" applyFill="1" applyBorder="1" applyAlignment="1">
      <alignment horizontal="center" vertical="center"/>
    </xf>
    <xf numFmtId="0" fontId="17" fillId="14" borderId="45" xfId="0" applyNumberFormat="1" applyFont="1" applyFill="1" applyBorder="1" applyAlignment="1">
      <alignment horizontal="center" vertical="center"/>
    </xf>
    <xf numFmtId="0" fontId="9" fillId="8" borderId="14" xfId="0" applyNumberFormat="1" applyFont="1" applyFill="1" applyBorder="1" applyAlignment="1">
      <alignment horizontal="justify" vertical="center" wrapText="1"/>
    </xf>
    <xf numFmtId="0" fontId="9" fillId="8" borderId="18" xfId="0" applyNumberFormat="1" applyFont="1" applyFill="1" applyBorder="1" applyAlignment="1">
      <alignment horizontal="justify" vertical="center" wrapText="1"/>
    </xf>
    <xf numFmtId="0" fontId="6" fillId="8" borderId="60" xfId="0" applyNumberFormat="1" applyFont="1" applyFill="1" applyBorder="1" applyAlignment="1">
      <alignment horizontal="center" vertical="center"/>
    </xf>
    <xf numFmtId="0" fontId="6" fillId="5" borderId="16" xfId="0" applyNumberFormat="1" applyFont="1" applyFill="1" applyBorder="1" applyAlignment="1">
      <alignment horizontal="center" vertical="center"/>
    </xf>
    <xf numFmtId="0" fontId="6" fillId="8" borderId="45" xfId="0" applyNumberFormat="1" applyFont="1" applyFill="1" applyBorder="1" applyAlignment="1">
      <alignment horizontal="center" vertical="center"/>
    </xf>
    <xf numFmtId="0" fontId="6" fillId="8" borderId="26" xfId="0" applyNumberFormat="1" applyFont="1" applyFill="1" applyBorder="1" applyAlignment="1">
      <alignment horizontal="center" vertical="center"/>
    </xf>
    <xf numFmtId="0" fontId="6" fillId="15" borderId="22" xfId="0" applyNumberFormat="1" applyFont="1" applyFill="1" applyBorder="1" applyAlignment="1">
      <alignment horizontal="center" vertical="center"/>
    </xf>
    <xf numFmtId="0" fontId="6" fillId="15" borderId="29" xfId="0" applyNumberFormat="1" applyFont="1" applyFill="1" applyBorder="1" applyAlignment="1">
      <alignment horizontal="center" vertical="center"/>
    </xf>
    <xf numFmtId="0" fontId="6" fillId="15" borderId="18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12" borderId="36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>
      <alignment horizontal="center" vertical="center"/>
    </xf>
    <xf numFmtId="0" fontId="6" fillId="12" borderId="22" xfId="0" applyNumberFormat="1" applyFont="1" applyFill="1" applyBorder="1" applyAlignment="1">
      <alignment horizontal="center" vertical="center"/>
    </xf>
    <xf numFmtId="0" fontId="6" fillId="0" borderId="51" xfId="0" applyNumberFormat="1" applyFont="1" applyFill="1" applyBorder="1" applyAlignment="1">
      <alignment horizontal="center" vertical="center"/>
    </xf>
    <xf numFmtId="0" fontId="6" fillId="12" borderId="29" xfId="0" applyNumberFormat="1" applyFont="1" applyFill="1" applyBorder="1" applyAlignment="1">
      <alignment horizontal="center" vertical="center"/>
    </xf>
    <xf numFmtId="0" fontId="6" fillId="8" borderId="22" xfId="0" applyNumberFormat="1" applyFont="1" applyFill="1" applyBorder="1" applyAlignment="1">
      <alignment horizontal="center" vertical="center"/>
    </xf>
    <xf numFmtId="0" fontId="6" fillId="8" borderId="29" xfId="0" applyNumberFormat="1" applyFont="1" applyFill="1" applyBorder="1" applyAlignment="1">
      <alignment horizontal="center" vertical="center"/>
    </xf>
    <xf numFmtId="0" fontId="6" fillId="13" borderId="29" xfId="0" applyNumberFormat="1" applyFont="1" applyFill="1" applyBorder="1" applyAlignment="1">
      <alignment horizontal="center" vertical="center"/>
    </xf>
    <xf numFmtId="0" fontId="6" fillId="8" borderId="51" xfId="0" applyNumberFormat="1" applyFont="1" applyFill="1" applyBorder="1" applyAlignment="1">
      <alignment horizontal="center" vertical="center"/>
    </xf>
    <xf numFmtId="0" fontId="6" fillId="11" borderId="1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justify" vertical="center" wrapText="1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top"/>
      <protection locked="0"/>
    </xf>
    <xf numFmtId="49" fontId="11" fillId="2" borderId="25" xfId="4" applyNumberFormat="1" applyFont="1" applyFill="1" applyBorder="1" applyAlignment="1" applyProtection="1">
      <alignment horizontal="center" vertical="center"/>
      <protection locked="0"/>
    </xf>
    <xf numFmtId="0" fontId="11" fillId="2" borderId="25" xfId="4" applyNumberFormat="1" applyFont="1" applyFill="1" applyBorder="1" applyAlignment="1" applyProtection="1">
      <alignment horizontal="left" vertical="center"/>
      <protection locked="0"/>
    </xf>
    <xf numFmtId="0" fontId="7" fillId="2" borderId="0" xfId="4" applyFont="1" applyFill="1" applyBorder="1" applyAlignment="1" applyProtection="1">
      <alignment horizontal="center" vertical="top"/>
      <protection locked="0"/>
    </xf>
    <xf numFmtId="49" fontId="9" fillId="0" borderId="25" xfId="4" applyNumberFormat="1" applyFont="1" applyFill="1" applyBorder="1" applyAlignment="1" applyProtection="1">
      <alignment horizontal="left" vertical="center"/>
      <protection locked="0"/>
    </xf>
    <xf numFmtId="49" fontId="9" fillId="2" borderId="25" xfId="4" applyNumberFormat="1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left" vertical="center"/>
      <protection locked="0"/>
    </xf>
    <xf numFmtId="49" fontId="10" fillId="2" borderId="25" xfId="4" applyNumberFormat="1" applyFont="1" applyFill="1" applyBorder="1" applyAlignment="1" applyProtection="1">
      <alignment horizontal="center" vertical="center"/>
      <protection locked="0"/>
    </xf>
    <xf numFmtId="14" fontId="9" fillId="2" borderId="25" xfId="4" applyNumberFormat="1" applyFont="1" applyFill="1" applyBorder="1" applyAlignment="1" applyProtection="1">
      <alignment horizontal="left" vertical="center"/>
      <protection locked="0"/>
    </xf>
    <xf numFmtId="0" fontId="9" fillId="2" borderId="25" xfId="4" applyNumberFormat="1" applyFont="1" applyFill="1" applyBorder="1" applyAlignment="1" applyProtection="1">
      <alignment horizontal="left" vertical="center"/>
      <protection locked="0"/>
    </xf>
    <xf numFmtId="0" fontId="10" fillId="2" borderId="0" xfId="4" applyFont="1" applyFill="1" applyBorder="1" applyAlignment="1" applyProtection="1">
      <alignment horizontal="right" vertical="center"/>
      <protection locked="0"/>
    </xf>
    <xf numFmtId="0" fontId="1" fillId="0" borderId="29" xfId="4" applyBorder="1" applyAlignment="1" applyProtection="1">
      <alignment horizontal="center" vertical="center" textRotation="90"/>
      <protection locked="0"/>
    </xf>
    <xf numFmtId="0" fontId="1" fillId="0" borderId="24" xfId="4" applyBorder="1" applyAlignment="1" applyProtection="1">
      <alignment horizontal="center" vertical="center" textRotation="90"/>
      <protection locked="0"/>
    </xf>
    <xf numFmtId="0" fontId="1" fillId="0" borderId="1" xfId="4" applyBorder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18" fillId="2" borderId="1" xfId="4" applyFont="1" applyFill="1" applyBorder="1" applyAlignment="1" applyProtection="1">
      <alignment horizontal="center" vertical="center"/>
      <protection locked="0"/>
    </xf>
    <xf numFmtId="0" fontId="1" fillId="6" borderId="1" xfId="4" applyFill="1" applyBorder="1" applyAlignment="1" applyProtection="1">
      <alignment horizontal="center" vertical="center"/>
      <protection locked="0"/>
    </xf>
    <xf numFmtId="0" fontId="19" fillId="2" borderId="1" xfId="4" applyFont="1" applyFill="1" applyBorder="1" applyAlignment="1" applyProtection="1">
      <alignment horizontal="center" vertical="center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1" fillId="7" borderId="0" xfId="4" applyFill="1" applyAlignment="1" applyProtection="1">
      <alignment horizontal="center" vertical="center"/>
      <protection locked="0"/>
    </xf>
    <xf numFmtId="0" fontId="19" fillId="6" borderId="1" xfId="4" applyFont="1" applyFill="1" applyBorder="1" applyAlignment="1" applyProtection="1">
      <alignment horizontal="center" vertical="center"/>
      <protection locked="0"/>
    </xf>
    <xf numFmtId="0" fontId="1" fillId="0" borderId="0" xfId="4" applyAlignment="1" applyProtection="1">
      <alignment horizontal="left" vertical="center"/>
      <protection locked="0"/>
    </xf>
    <xf numFmtId="0" fontId="1" fillId="0" borderId="0" xfId="4" applyAlignment="1" applyProtection="1">
      <alignment horizontal="left" vertical="top" wrapText="1"/>
      <protection locked="0"/>
    </xf>
    <xf numFmtId="0" fontId="28" fillId="0" borderId="0" xfId="4" applyFont="1" applyFill="1" applyAlignment="1" applyProtection="1">
      <alignment horizontal="left" vertical="center"/>
      <protection locked="0"/>
    </xf>
    <xf numFmtId="0" fontId="20" fillId="0" borderId="0" xfId="4" applyFont="1" applyAlignment="1" applyProtection="1">
      <alignment horizontal="left" vertical="top"/>
      <protection locked="0"/>
    </xf>
    <xf numFmtId="0" fontId="1" fillId="0" borderId="1" xfId="4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left" vertical="top"/>
      <protection locked="0"/>
    </xf>
    <xf numFmtId="0" fontId="1" fillId="0" borderId="51" xfId="4" applyBorder="1" applyAlignment="1" applyProtection="1">
      <alignment horizontal="center" vertical="center"/>
      <protection locked="0"/>
    </xf>
    <xf numFmtId="0" fontId="1" fillId="0" borderId="54" xfId="4" applyBorder="1" applyAlignment="1" applyProtection="1">
      <alignment horizontal="center" vertical="center"/>
      <protection locked="0"/>
    </xf>
    <xf numFmtId="0" fontId="1" fillId="0" borderId="17" xfId="4" applyBorder="1" applyAlignment="1" applyProtection="1">
      <alignment horizontal="center" vertical="center"/>
      <protection locked="0"/>
    </xf>
    <xf numFmtId="0" fontId="1" fillId="0" borderId="42" xfId="4" applyBorder="1" applyAlignment="1" applyProtection="1">
      <alignment horizontal="center" vertical="center"/>
      <protection locked="0"/>
    </xf>
    <xf numFmtId="0" fontId="1" fillId="0" borderId="50" xfId="4" applyBorder="1" applyAlignment="1" applyProtection="1">
      <alignment horizontal="center" vertical="center"/>
      <protection locked="0"/>
    </xf>
    <xf numFmtId="0" fontId="1" fillId="0" borderId="49" xfId="4" applyBorder="1" applyAlignment="1" applyProtection="1">
      <alignment horizontal="center" vertical="center"/>
      <protection locked="0"/>
    </xf>
    <xf numFmtId="0" fontId="1" fillId="0" borderId="25" xfId="4" applyBorder="1" applyAlignment="1" applyProtection="1">
      <alignment horizontal="center" vertical="center"/>
      <protection locked="0"/>
    </xf>
    <xf numFmtId="0" fontId="1" fillId="0" borderId="44" xfId="4" applyBorder="1" applyAlignment="1" applyProtection="1">
      <alignment horizontal="center" vertical="center"/>
      <protection locked="0"/>
    </xf>
    <xf numFmtId="0" fontId="1" fillId="0" borderId="0" xfId="4"/>
    <xf numFmtId="0" fontId="23" fillId="0" borderId="45" xfId="4" applyFont="1" applyBorder="1" applyAlignment="1" applyProtection="1">
      <alignment horizontal="center" vertical="center"/>
      <protection locked="0"/>
    </xf>
    <xf numFmtId="0" fontId="23" fillId="0" borderId="16" xfId="4" applyFont="1" applyBorder="1" applyAlignment="1" applyProtection="1">
      <alignment horizontal="center" vertical="center"/>
      <protection locked="0"/>
    </xf>
    <xf numFmtId="0" fontId="23" fillId="0" borderId="15" xfId="4" applyFont="1" applyBorder="1" applyAlignment="1" applyProtection="1">
      <alignment horizontal="center" vertical="center"/>
      <protection locked="0"/>
    </xf>
    <xf numFmtId="0" fontId="23" fillId="0" borderId="1" xfId="4" applyFont="1" applyBorder="1" applyAlignment="1" applyProtection="1">
      <alignment horizontal="center" vertical="center"/>
      <protection locked="0"/>
    </xf>
    <xf numFmtId="0" fontId="23" fillId="0" borderId="1" xfId="4" applyFont="1" applyBorder="1" applyAlignment="1" applyProtection="1">
      <alignment horizontal="center" vertical="center" wrapText="1"/>
      <protection locked="0"/>
    </xf>
    <xf numFmtId="0" fontId="1" fillId="2" borderId="45" xfId="4" applyFill="1" applyBorder="1" applyAlignment="1" applyProtection="1">
      <alignment horizontal="center" vertical="center"/>
      <protection locked="0"/>
    </xf>
    <xf numFmtId="0" fontId="1" fillId="2" borderId="16" xfId="4" applyFill="1" applyBorder="1" applyAlignment="1" applyProtection="1">
      <alignment horizontal="center" vertical="center"/>
      <protection locked="0"/>
    </xf>
    <xf numFmtId="0" fontId="1" fillId="2" borderId="15" xfId="4" applyFill="1" applyBorder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 wrapText="1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2" borderId="45" xfId="4" applyFont="1" applyFill="1" applyBorder="1" applyAlignment="1" applyProtection="1">
      <alignment horizontal="center" vertical="center"/>
      <protection locked="0"/>
    </xf>
    <xf numFmtId="0" fontId="18" fillId="2" borderId="16" xfId="4" applyFont="1" applyFill="1" applyBorder="1" applyAlignment="1" applyProtection="1">
      <alignment horizontal="center" vertical="center"/>
      <protection locked="0"/>
    </xf>
    <xf numFmtId="0" fontId="18" fillId="2" borderId="15" xfId="4" applyFont="1" applyFill="1" applyBorder="1" applyAlignment="1" applyProtection="1">
      <alignment horizontal="center" vertical="center"/>
      <protection locked="0"/>
    </xf>
    <xf numFmtId="0" fontId="24" fillId="0" borderId="0" xfId="4" applyFont="1" applyAlignment="1" applyProtection="1">
      <alignment horizontal="center" vertical="center" wrapText="1"/>
      <protection locked="0"/>
    </xf>
    <xf numFmtId="0" fontId="1" fillId="6" borderId="0" xfId="4" applyFill="1" applyAlignment="1" applyProtection="1">
      <alignment horizontal="center" vertical="center" wrapText="1"/>
      <protection locked="0"/>
    </xf>
    <xf numFmtId="0" fontId="1" fillId="6" borderId="0" xfId="4" applyFill="1" applyAlignment="1" applyProtection="1">
      <alignment horizontal="center" vertical="center"/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23" fillId="0" borderId="0" xfId="4" applyFont="1" applyAlignment="1" applyProtection="1">
      <alignment horizontal="center" vertical="center" wrapText="1"/>
      <protection locked="0"/>
    </xf>
    <xf numFmtId="0" fontId="18" fillId="6" borderId="0" xfId="4" applyFont="1" applyFill="1" applyAlignment="1" applyProtection="1">
      <alignment horizontal="center" vertical="center"/>
      <protection locked="0"/>
    </xf>
    <xf numFmtId="0" fontId="10" fillId="0" borderId="26" xfId="0" applyNumberFormat="1" applyFont="1" applyBorder="1" applyAlignment="1">
      <alignment horizontal="left" vertical="center" wrapText="1"/>
    </xf>
    <xf numFmtId="0" fontId="10" fillId="0" borderId="16" xfId="0" applyNumberFormat="1" applyFont="1" applyBorder="1" applyAlignment="1">
      <alignment horizontal="left" vertical="center" wrapText="1"/>
    </xf>
    <xf numFmtId="0" fontId="9" fillId="3" borderId="12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0" fontId="10" fillId="0" borderId="20" xfId="0" applyNumberFormat="1" applyFont="1" applyBorder="1" applyAlignment="1">
      <alignment horizontal="center" textRotation="90" wrapText="1"/>
    </xf>
    <xf numFmtId="0" fontId="10" fillId="0" borderId="57" xfId="0" applyNumberFormat="1" applyFont="1" applyBorder="1" applyAlignment="1">
      <alignment horizontal="left" vertical="center" wrapText="1"/>
    </xf>
    <xf numFmtId="0" fontId="10" fillId="0" borderId="25" xfId="0" applyNumberFormat="1" applyFont="1" applyBorder="1" applyAlignment="1">
      <alignment horizontal="left" vertical="center" wrapText="1"/>
    </xf>
    <xf numFmtId="0" fontId="10" fillId="0" borderId="26" xfId="0" applyNumberFormat="1" applyFont="1" applyBorder="1" applyAlignment="1">
      <alignment horizontal="left" vertical="center"/>
    </xf>
    <xf numFmtId="0" fontId="10" fillId="0" borderId="16" xfId="0" applyNumberFormat="1" applyFont="1" applyBorder="1" applyAlignment="1">
      <alignment horizontal="left" vertical="center"/>
    </xf>
    <xf numFmtId="0" fontId="10" fillId="3" borderId="38" xfId="0" applyNumberFormat="1" applyFont="1" applyFill="1" applyBorder="1" applyAlignment="1" applyProtection="1">
      <alignment horizontal="center" vertical="center" wrapText="1"/>
    </xf>
    <xf numFmtId="0" fontId="10" fillId="3" borderId="39" xfId="0" applyNumberFormat="1" applyFont="1" applyFill="1" applyBorder="1" applyAlignment="1" applyProtection="1">
      <alignment horizontal="center" vertical="center" wrapText="1"/>
    </xf>
    <xf numFmtId="0" fontId="10" fillId="3" borderId="35" xfId="0" applyNumberFormat="1" applyFont="1" applyFill="1" applyBorder="1" applyAlignment="1" applyProtection="1">
      <alignment horizontal="center" vertical="center" wrapText="1"/>
    </xf>
    <xf numFmtId="0" fontId="10" fillId="3" borderId="40" xfId="0" applyNumberFormat="1" applyFont="1" applyFill="1" applyBorder="1" applyAlignment="1" applyProtection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10" fillId="3" borderId="27" xfId="0" applyNumberFormat="1" applyFont="1" applyFill="1" applyBorder="1" applyAlignment="1" applyProtection="1">
      <alignment horizontal="center" vertical="center" wrapText="1"/>
    </xf>
    <xf numFmtId="0" fontId="10" fillId="0" borderId="37" xfId="0" applyNumberFormat="1" applyFont="1" applyBorder="1" applyAlignment="1">
      <alignment horizontal="left" vertical="center" wrapText="1"/>
    </xf>
    <xf numFmtId="0" fontId="10" fillId="0" borderId="63" xfId="0" applyNumberFormat="1" applyFont="1" applyBorder="1" applyAlignment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5" xfId="0" applyNumberFormat="1" applyFont="1" applyFill="1" applyBorder="1" applyAlignment="1" applyProtection="1">
      <alignment horizontal="center" vertical="top"/>
    </xf>
    <xf numFmtId="0" fontId="10" fillId="0" borderId="33" xfId="0" applyNumberFormat="1" applyFont="1" applyFill="1" applyBorder="1" applyAlignment="1" applyProtection="1">
      <alignment horizontal="center" vertical="center" textRotation="90"/>
    </xf>
    <xf numFmtId="0" fontId="10" fillId="0" borderId="20" xfId="0" applyNumberFormat="1" applyFont="1" applyFill="1" applyBorder="1" applyAlignment="1" applyProtection="1">
      <alignment horizontal="center" vertical="center" textRotation="90"/>
    </xf>
    <xf numFmtId="0" fontId="10" fillId="0" borderId="33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 wrapText="1"/>
    </xf>
    <xf numFmtId="0" fontId="10" fillId="5" borderId="33" xfId="0" applyNumberFormat="1" applyFont="1" applyFill="1" applyBorder="1" applyAlignment="1">
      <alignment horizontal="center" textRotation="90" wrapText="1"/>
    </xf>
    <xf numFmtId="0" fontId="10" fillId="5" borderId="20" xfId="0" applyNumberFormat="1" applyFont="1" applyFill="1" applyBorder="1" applyAlignment="1">
      <alignment horizontal="center" textRotation="90" wrapText="1"/>
    </xf>
    <xf numFmtId="0" fontId="10" fillId="3" borderId="20" xfId="0" applyNumberFormat="1" applyFont="1" applyFill="1" applyBorder="1" applyAlignment="1" applyProtection="1">
      <alignment horizontal="center" textRotation="90" wrapText="1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3" borderId="12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33" xfId="0" applyNumberFormat="1" applyFont="1" applyFill="1" applyBorder="1" applyAlignment="1" applyProtection="1">
      <alignment horizontal="center" textRotation="90" wrapText="1"/>
    </xf>
    <xf numFmtId="0" fontId="10" fillId="3" borderId="19" xfId="0" applyNumberFormat="1" applyFont="1" applyFill="1" applyBorder="1" applyAlignment="1" applyProtection="1">
      <alignment horizontal="center" textRotation="90" wrapText="1"/>
    </xf>
    <xf numFmtId="0" fontId="10" fillId="3" borderId="19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10" fillId="3" borderId="28" xfId="0" applyNumberFormat="1" applyFont="1" applyFill="1" applyBorder="1" applyAlignment="1" applyProtection="1">
      <alignment horizontal="center" vertical="center" wrapText="1"/>
    </xf>
    <xf numFmtId="0" fontId="9" fillId="3" borderId="34" xfId="0" applyNumberFormat="1" applyFont="1" applyFill="1" applyBorder="1" applyAlignment="1" applyProtection="1">
      <alignment horizontal="center" vertical="center"/>
    </xf>
    <xf numFmtId="0" fontId="9" fillId="3" borderId="41" xfId="0" applyNumberFormat="1" applyFont="1" applyFill="1" applyBorder="1" applyAlignment="1" applyProtection="1">
      <alignment horizontal="center" vertical="center"/>
    </xf>
    <xf numFmtId="0" fontId="9" fillId="3" borderId="43" xfId="0" applyNumberFormat="1" applyFont="1" applyFill="1" applyBorder="1" applyAlignment="1" applyProtection="1">
      <alignment horizontal="center" vertical="center"/>
    </xf>
    <xf numFmtId="0" fontId="10" fillId="3" borderId="39" xfId="0" applyNumberFormat="1" applyFont="1" applyFill="1" applyBorder="1" applyAlignment="1" applyProtection="1">
      <alignment horizontal="center" wrapText="1"/>
    </xf>
    <xf numFmtId="0" fontId="10" fillId="3" borderId="35" xfId="0" applyNumberFormat="1" applyFont="1" applyFill="1" applyBorder="1" applyAlignment="1" applyProtection="1">
      <alignment horizontal="center" wrapText="1"/>
    </xf>
    <xf numFmtId="0" fontId="10" fillId="3" borderId="5" xfId="0" applyNumberFormat="1" applyFont="1" applyFill="1" applyBorder="1" applyAlignment="1" applyProtection="1">
      <alignment horizontal="center" wrapText="1"/>
    </xf>
    <xf numFmtId="0" fontId="10" fillId="3" borderId="27" xfId="0" applyNumberFormat="1" applyFont="1" applyFill="1" applyBorder="1" applyAlignment="1" applyProtection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="70" zoomScaleNormal="70" workbookViewId="0">
      <selection activeCell="AA35" sqref="AA35"/>
    </sheetView>
  </sheetViews>
  <sheetFormatPr defaultRowHeight="10.5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J56"/>
  <sheetViews>
    <sheetView showGridLines="0" view="pageBreakPreview" zoomScale="85" zoomScaleNormal="70" zoomScaleSheetLayoutView="85" workbookViewId="0">
      <selection activeCell="AH20" sqref="AH20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1" ht="13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0"/>
      <c r="R1" s="10"/>
      <c r="S1" s="10"/>
      <c r="T1" s="10"/>
      <c r="U1" s="10"/>
      <c r="V1" s="10"/>
      <c r="W1" s="10"/>
      <c r="X1" s="10"/>
      <c r="Y1" s="10"/>
      <c r="Z1" s="11" t="s">
        <v>37</v>
      </c>
      <c r="AA1" s="10"/>
      <c r="AB1" s="10"/>
      <c r="AC1" s="10"/>
      <c r="AD1" s="10"/>
      <c r="AE1" s="10"/>
      <c r="AF1" s="10"/>
      <c r="AG1" s="10"/>
      <c r="AH1" s="10"/>
      <c r="AI1" s="12"/>
      <c r="AJ1" s="5"/>
      <c r="AK1" s="5"/>
      <c r="AL1" s="5"/>
      <c r="AM1" s="5"/>
      <c r="AN1" s="5"/>
      <c r="AO1" s="5"/>
      <c r="AP1" s="5"/>
      <c r="AQ1" s="5"/>
      <c r="AR1" s="5"/>
      <c r="AS1" s="9"/>
      <c r="AT1" s="9"/>
      <c r="AU1" s="9"/>
      <c r="AV1" s="9"/>
      <c r="AW1" s="9"/>
    </row>
    <row r="2" spans="1:51" ht="13.5" customHeight="1" x14ac:dyDescent="0.25">
      <c r="A2" s="5"/>
      <c r="B2" s="5"/>
      <c r="C2" s="5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2" t="s">
        <v>8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9"/>
      <c r="AV2" s="9"/>
      <c r="AW2" s="9"/>
      <c r="AX2" s="9"/>
    </row>
    <row r="3" spans="1:51" ht="13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2" t="s">
        <v>38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9"/>
      <c r="AT3" s="9"/>
      <c r="AU3" s="9"/>
      <c r="AV3" s="9"/>
      <c r="AW3" s="9"/>
    </row>
    <row r="4" spans="1:51" ht="35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13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ht="13.5" customHeight="1" x14ac:dyDescent="0.25">
      <c r="A6" s="3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3" t="s">
        <v>39</v>
      </c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13.5" customHeight="1" x14ac:dyDescent="0.25">
      <c r="A7" s="6" t="s">
        <v>42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6" t="s">
        <v>43</v>
      </c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ht="24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1" ht="26.25" customHeight="1" x14ac:dyDescent="0.3">
      <c r="A9" s="5" t="s">
        <v>103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3" t="s">
        <v>53</v>
      </c>
      <c r="AK9" s="5"/>
      <c r="AL9" s="5"/>
      <c r="AM9" s="5"/>
      <c r="AN9" s="5"/>
      <c r="AO9" s="5"/>
      <c r="AP9" s="5"/>
      <c r="AQ9" s="6"/>
      <c r="AR9" s="5"/>
      <c r="AS9" s="5"/>
      <c r="AT9" s="5"/>
      <c r="AU9" s="5"/>
      <c r="AV9" s="5"/>
      <c r="AW9" s="5"/>
      <c r="AX9" s="5"/>
      <c r="AY9" s="5"/>
    </row>
    <row r="10" spans="1:51" ht="3.7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s="15" customFormat="1" ht="26.25" customHeight="1" x14ac:dyDescent="0.25">
      <c r="A11" s="14" t="s">
        <v>101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4" t="s">
        <v>102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5" customFormat="1" ht="23.2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5" customFormat="1" ht="38.25" customHeight="1" x14ac:dyDescent="0.25">
      <c r="A13" s="429" t="s">
        <v>6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10"/>
      <c r="AX13" s="10"/>
      <c r="AY13" s="10"/>
    </row>
    <row r="14" spans="1:51" s="15" customFormat="1" ht="17.25" customHeight="1" x14ac:dyDescent="0.25">
      <c r="A14" s="430" t="s">
        <v>7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10"/>
      <c r="AX14" s="10"/>
      <c r="AY14" s="10"/>
    </row>
    <row r="15" spans="1:51" s="15" customFormat="1" ht="26.25" customHeight="1" x14ac:dyDescent="0.25">
      <c r="A15" s="429" t="s">
        <v>9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10"/>
      <c r="AX15" s="10"/>
      <c r="AY15" s="10"/>
    </row>
    <row r="16" spans="1:51" s="15" customFormat="1" ht="17.25" customHeight="1" x14ac:dyDescent="0.25">
      <c r="A16" s="431" t="s">
        <v>93</v>
      </c>
      <c r="B16" s="431"/>
      <c r="C16" s="431"/>
      <c r="D16" s="431"/>
      <c r="E16" s="431"/>
      <c r="F16" s="17"/>
      <c r="G16" s="432" t="s">
        <v>77</v>
      </c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2"/>
      <c r="W16" s="432"/>
      <c r="X16" s="432"/>
      <c r="Y16" s="432"/>
      <c r="Z16" s="432"/>
      <c r="AA16" s="432"/>
      <c r="AB16" s="432"/>
      <c r="AC16" s="432"/>
      <c r="AD16" s="432"/>
      <c r="AE16" s="432"/>
      <c r="AF16" s="432"/>
      <c r="AG16" s="432"/>
      <c r="AH16" s="432"/>
      <c r="AI16" s="432"/>
      <c r="AJ16" s="432"/>
      <c r="AK16" s="432"/>
      <c r="AL16" s="432"/>
      <c r="AM16" s="432"/>
      <c r="AN16" s="432"/>
      <c r="AO16" s="432"/>
      <c r="AP16" s="432"/>
      <c r="AQ16" s="432"/>
      <c r="AR16" s="432"/>
      <c r="AS16" s="432"/>
      <c r="AT16" s="432"/>
      <c r="AU16" s="432"/>
      <c r="AV16" s="432"/>
      <c r="AW16" s="10"/>
      <c r="AX16" s="10"/>
      <c r="AY16" s="10"/>
    </row>
    <row r="17" spans="1:62" ht="19.5" customHeight="1" x14ac:dyDescent="0.25">
      <c r="A17" s="433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7"/>
      <c r="AW17" s="5"/>
      <c r="AX17" s="5"/>
      <c r="AY17" s="5"/>
    </row>
    <row r="18" spans="1:62" s="15" customFormat="1" ht="19.5" customHeight="1" x14ac:dyDescent="0.25">
      <c r="O18" s="436" t="s">
        <v>44</v>
      </c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8"/>
      <c r="AW18" s="10"/>
      <c r="AX18" s="10"/>
      <c r="AY18" s="10"/>
    </row>
    <row r="19" spans="1:62" s="15" customFormat="1" ht="13.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62" s="15" customFormat="1" ht="13.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 t="s">
        <v>45</v>
      </c>
      <c r="P20" s="20"/>
      <c r="Q20" s="20"/>
      <c r="R20" s="20"/>
      <c r="S20" s="20"/>
      <c r="T20" s="20"/>
      <c r="U20" s="20"/>
      <c r="V20" s="20"/>
      <c r="W20" s="20" t="s">
        <v>74</v>
      </c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62" s="15" customFormat="1" ht="13.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62" s="15" customFormat="1" ht="13.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 t="s">
        <v>46</v>
      </c>
      <c r="P22" s="20"/>
      <c r="Q22" s="20"/>
      <c r="R22" s="20"/>
      <c r="S22" s="20"/>
      <c r="T22" s="20"/>
      <c r="U22" s="20"/>
      <c r="V22" s="20"/>
      <c r="W22" s="20" t="s">
        <v>47</v>
      </c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62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62" s="15" customFormat="1" ht="13.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 t="s">
        <v>48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437" t="s">
        <v>94</v>
      </c>
      <c r="AB24" s="437"/>
      <c r="AC24" s="437"/>
      <c r="AD24" s="437"/>
      <c r="AE24" s="437"/>
      <c r="AF24" s="10" t="s">
        <v>49</v>
      </c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62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62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15" customFormat="1" ht="13.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 t="s">
        <v>50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438">
        <v>45667</v>
      </c>
      <c r="AD27" s="439"/>
      <c r="AE27" s="439"/>
      <c r="AF27" s="439"/>
      <c r="AG27" s="439"/>
      <c r="AH27" s="20"/>
      <c r="AI27" s="440" t="s">
        <v>10</v>
      </c>
      <c r="AJ27" s="440"/>
      <c r="AK27" s="439">
        <v>3</v>
      </c>
      <c r="AL27" s="439"/>
      <c r="AM27" s="439"/>
      <c r="AN27" s="439"/>
      <c r="AO27" s="439"/>
      <c r="AP27" s="439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62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62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 t="s">
        <v>51</v>
      </c>
      <c r="P29" s="4"/>
      <c r="Q29" s="4"/>
      <c r="R29" s="4"/>
      <c r="S29" s="434" t="s">
        <v>95</v>
      </c>
      <c r="T29" s="434"/>
      <c r="U29" s="434"/>
      <c r="V29" s="434"/>
      <c r="W29" s="434"/>
      <c r="X29" s="4"/>
      <c r="Y29" s="4"/>
      <c r="Z29" s="4"/>
      <c r="AA29" s="4" t="s">
        <v>52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35" t="s">
        <v>96</v>
      </c>
      <c r="AO29" s="435"/>
      <c r="AP29" s="435"/>
      <c r="AQ29" s="435"/>
      <c r="AR29" s="435"/>
      <c r="AS29" s="4"/>
      <c r="AT29" s="4"/>
      <c r="AU29" s="4"/>
      <c r="AV29" s="4"/>
      <c r="AW29" s="4"/>
      <c r="AX29" s="4"/>
      <c r="AY29" s="4"/>
    </row>
    <row r="30" spans="1:62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62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62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1:51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1:51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</row>
    <row r="54" spans="1:51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1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56" spans="1:51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</row>
  </sheetData>
  <mergeCells count="14"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D61C-6E08-41F9-A4FE-4EE6B0BF3D22}">
  <sheetPr>
    <outlinePr summaryRight="0"/>
  </sheetPr>
  <dimension ref="A1:BI179"/>
  <sheetViews>
    <sheetView showGridLines="0" zoomScale="110" zoomScaleNormal="110" workbookViewId="0">
      <selection activeCell="A2" sqref="A2"/>
    </sheetView>
  </sheetViews>
  <sheetFormatPr defaultColWidth="14.6640625" defaultRowHeight="13.5" customHeight="1" x14ac:dyDescent="0.15"/>
  <cols>
    <col min="1" max="1" width="6.5" style="1" customWidth="1"/>
    <col min="2" max="61" width="3.33203125" style="1" customWidth="1"/>
    <col min="62" max="256" width="14.6640625" style="1"/>
    <col min="257" max="257" width="6.5" style="1" customWidth="1"/>
    <col min="258" max="317" width="3.33203125" style="1" customWidth="1"/>
    <col min="318" max="512" width="14.6640625" style="1"/>
    <col min="513" max="513" width="6.5" style="1" customWidth="1"/>
    <col min="514" max="573" width="3.33203125" style="1" customWidth="1"/>
    <col min="574" max="768" width="14.6640625" style="1"/>
    <col min="769" max="769" width="6.5" style="1" customWidth="1"/>
    <col min="770" max="829" width="3.33203125" style="1" customWidth="1"/>
    <col min="830" max="1024" width="14.6640625" style="1"/>
    <col min="1025" max="1025" width="6.5" style="1" customWidth="1"/>
    <col min="1026" max="1085" width="3.33203125" style="1" customWidth="1"/>
    <col min="1086" max="1280" width="14.6640625" style="1"/>
    <col min="1281" max="1281" width="6.5" style="1" customWidth="1"/>
    <col min="1282" max="1341" width="3.33203125" style="1" customWidth="1"/>
    <col min="1342" max="1536" width="14.6640625" style="1"/>
    <col min="1537" max="1537" width="6.5" style="1" customWidth="1"/>
    <col min="1538" max="1597" width="3.33203125" style="1" customWidth="1"/>
    <col min="1598" max="1792" width="14.6640625" style="1"/>
    <col min="1793" max="1793" width="6.5" style="1" customWidth="1"/>
    <col min="1794" max="1853" width="3.33203125" style="1" customWidth="1"/>
    <col min="1854" max="2048" width="14.6640625" style="1"/>
    <col min="2049" max="2049" width="6.5" style="1" customWidth="1"/>
    <col min="2050" max="2109" width="3.33203125" style="1" customWidth="1"/>
    <col min="2110" max="2304" width="14.6640625" style="1"/>
    <col min="2305" max="2305" width="6.5" style="1" customWidth="1"/>
    <col min="2306" max="2365" width="3.33203125" style="1" customWidth="1"/>
    <col min="2366" max="2560" width="14.6640625" style="1"/>
    <col min="2561" max="2561" width="6.5" style="1" customWidth="1"/>
    <col min="2562" max="2621" width="3.33203125" style="1" customWidth="1"/>
    <col min="2622" max="2816" width="14.6640625" style="1"/>
    <col min="2817" max="2817" width="6.5" style="1" customWidth="1"/>
    <col min="2818" max="2877" width="3.33203125" style="1" customWidth="1"/>
    <col min="2878" max="3072" width="14.6640625" style="1"/>
    <col min="3073" max="3073" width="6.5" style="1" customWidth="1"/>
    <col min="3074" max="3133" width="3.33203125" style="1" customWidth="1"/>
    <col min="3134" max="3328" width="14.6640625" style="1"/>
    <col min="3329" max="3329" width="6.5" style="1" customWidth="1"/>
    <col min="3330" max="3389" width="3.33203125" style="1" customWidth="1"/>
    <col min="3390" max="3584" width="14.6640625" style="1"/>
    <col min="3585" max="3585" width="6.5" style="1" customWidth="1"/>
    <col min="3586" max="3645" width="3.33203125" style="1" customWidth="1"/>
    <col min="3646" max="3840" width="14.6640625" style="1"/>
    <col min="3841" max="3841" width="6.5" style="1" customWidth="1"/>
    <col min="3842" max="3901" width="3.33203125" style="1" customWidth="1"/>
    <col min="3902" max="4096" width="14.6640625" style="1"/>
    <col min="4097" max="4097" width="6.5" style="1" customWidth="1"/>
    <col min="4098" max="4157" width="3.33203125" style="1" customWidth="1"/>
    <col min="4158" max="4352" width="14.6640625" style="1"/>
    <col min="4353" max="4353" width="6.5" style="1" customWidth="1"/>
    <col min="4354" max="4413" width="3.33203125" style="1" customWidth="1"/>
    <col min="4414" max="4608" width="14.6640625" style="1"/>
    <col min="4609" max="4609" width="6.5" style="1" customWidth="1"/>
    <col min="4610" max="4669" width="3.33203125" style="1" customWidth="1"/>
    <col min="4670" max="4864" width="14.6640625" style="1"/>
    <col min="4865" max="4865" width="6.5" style="1" customWidth="1"/>
    <col min="4866" max="4925" width="3.33203125" style="1" customWidth="1"/>
    <col min="4926" max="5120" width="14.6640625" style="1"/>
    <col min="5121" max="5121" width="6.5" style="1" customWidth="1"/>
    <col min="5122" max="5181" width="3.33203125" style="1" customWidth="1"/>
    <col min="5182" max="5376" width="14.6640625" style="1"/>
    <col min="5377" max="5377" width="6.5" style="1" customWidth="1"/>
    <col min="5378" max="5437" width="3.33203125" style="1" customWidth="1"/>
    <col min="5438" max="5632" width="14.6640625" style="1"/>
    <col min="5633" max="5633" width="6.5" style="1" customWidth="1"/>
    <col min="5634" max="5693" width="3.33203125" style="1" customWidth="1"/>
    <col min="5694" max="5888" width="14.6640625" style="1"/>
    <col min="5889" max="5889" width="6.5" style="1" customWidth="1"/>
    <col min="5890" max="5949" width="3.33203125" style="1" customWidth="1"/>
    <col min="5950" max="6144" width="14.6640625" style="1"/>
    <col min="6145" max="6145" width="6.5" style="1" customWidth="1"/>
    <col min="6146" max="6205" width="3.33203125" style="1" customWidth="1"/>
    <col min="6206" max="6400" width="14.6640625" style="1"/>
    <col min="6401" max="6401" width="6.5" style="1" customWidth="1"/>
    <col min="6402" max="6461" width="3.33203125" style="1" customWidth="1"/>
    <col min="6462" max="6656" width="14.6640625" style="1"/>
    <col min="6657" max="6657" width="6.5" style="1" customWidth="1"/>
    <col min="6658" max="6717" width="3.33203125" style="1" customWidth="1"/>
    <col min="6718" max="6912" width="14.6640625" style="1"/>
    <col min="6913" max="6913" width="6.5" style="1" customWidth="1"/>
    <col min="6914" max="6973" width="3.33203125" style="1" customWidth="1"/>
    <col min="6974" max="7168" width="14.6640625" style="1"/>
    <col min="7169" max="7169" width="6.5" style="1" customWidth="1"/>
    <col min="7170" max="7229" width="3.33203125" style="1" customWidth="1"/>
    <col min="7230" max="7424" width="14.6640625" style="1"/>
    <col min="7425" max="7425" width="6.5" style="1" customWidth="1"/>
    <col min="7426" max="7485" width="3.33203125" style="1" customWidth="1"/>
    <col min="7486" max="7680" width="14.6640625" style="1"/>
    <col min="7681" max="7681" width="6.5" style="1" customWidth="1"/>
    <col min="7682" max="7741" width="3.33203125" style="1" customWidth="1"/>
    <col min="7742" max="7936" width="14.6640625" style="1"/>
    <col min="7937" max="7937" width="6.5" style="1" customWidth="1"/>
    <col min="7938" max="7997" width="3.33203125" style="1" customWidth="1"/>
    <col min="7998" max="8192" width="14.6640625" style="1"/>
    <col min="8193" max="8193" width="6.5" style="1" customWidth="1"/>
    <col min="8194" max="8253" width="3.33203125" style="1" customWidth="1"/>
    <col min="8254" max="8448" width="14.6640625" style="1"/>
    <col min="8449" max="8449" width="6.5" style="1" customWidth="1"/>
    <col min="8450" max="8509" width="3.33203125" style="1" customWidth="1"/>
    <col min="8510" max="8704" width="14.6640625" style="1"/>
    <col min="8705" max="8705" width="6.5" style="1" customWidth="1"/>
    <col min="8706" max="8765" width="3.33203125" style="1" customWidth="1"/>
    <col min="8766" max="8960" width="14.6640625" style="1"/>
    <col min="8961" max="8961" width="6.5" style="1" customWidth="1"/>
    <col min="8962" max="9021" width="3.33203125" style="1" customWidth="1"/>
    <col min="9022" max="9216" width="14.6640625" style="1"/>
    <col min="9217" max="9217" width="6.5" style="1" customWidth="1"/>
    <col min="9218" max="9277" width="3.33203125" style="1" customWidth="1"/>
    <col min="9278" max="9472" width="14.6640625" style="1"/>
    <col min="9473" max="9473" width="6.5" style="1" customWidth="1"/>
    <col min="9474" max="9533" width="3.33203125" style="1" customWidth="1"/>
    <col min="9534" max="9728" width="14.6640625" style="1"/>
    <col min="9729" max="9729" width="6.5" style="1" customWidth="1"/>
    <col min="9730" max="9789" width="3.33203125" style="1" customWidth="1"/>
    <col min="9790" max="9984" width="14.6640625" style="1"/>
    <col min="9985" max="9985" width="6.5" style="1" customWidth="1"/>
    <col min="9986" max="10045" width="3.33203125" style="1" customWidth="1"/>
    <col min="10046" max="10240" width="14.6640625" style="1"/>
    <col min="10241" max="10241" width="6.5" style="1" customWidth="1"/>
    <col min="10242" max="10301" width="3.33203125" style="1" customWidth="1"/>
    <col min="10302" max="10496" width="14.6640625" style="1"/>
    <col min="10497" max="10497" width="6.5" style="1" customWidth="1"/>
    <col min="10498" max="10557" width="3.33203125" style="1" customWidth="1"/>
    <col min="10558" max="10752" width="14.6640625" style="1"/>
    <col min="10753" max="10753" width="6.5" style="1" customWidth="1"/>
    <col min="10754" max="10813" width="3.33203125" style="1" customWidth="1"/>
    <col min="10814" max="11008" width="14.6640625" style="1"/>
    <col min="11009" max="11009" width="6.5" style="1" customWidth="1"/>
    <col min="11010" max="11069" width="3.33203125" style="1" customWidth="1"/>
    <col min="11070" max="11264" width="14.6640625" style="1"/>
    <col min="11265" max="11265" width="6.5" style="1" customWidth="1"/>
    <col min="11266" max="11325" width="3.33203125" style="1" customWidth="1"/>
    <col min="11326" max="11520" width="14.6640625" style="1"/>
    <col min="11521" max="11521" width="6.5" style="1" customWidth="1"/>
    <col min="11522" max="11581" width="3.33203125" style="1" customWidth="1"/>
    <col min="11582" max="11776" width="14.6640625" style="1"/>
    <col min="11777" max="11777" width="6.5" style="1" customWidth="1"/>
    <col min="11778" max="11837" width="3.33203125" style="1" customWidth="1"/>
    <col min="11838" max="12032" width="14.6640625" style="1"/>
    <col min="12033" max="12033" width="6.5" style="1" customWidth="1"/>
    <col min="12034" max="12093" width="3.33203125" style="1" customWidth="1"/>
    <col min="12094" max="12288" width="14.6640625" style="1"/>
    <col min="12289" max="12289" width="6.5" style="1" customWidth="1"/>
    <col min="12290" max="12349" width="3.33203125" style="1" customWidth="1"/>
    <col min="12350" max="12544" width="14.6640625" style="1"/>
    <col min="12545" max="12545" width="6.5" style="1" customWidth="1"/>
    <col min="12546" max="12605" width="3.33203125" style="1" customWidth="1"/>
    <col min="12606" max="12800" width="14.6640625" style="1"/>
    <col min="12801" max="12801" width="6.5" style="1" customWidth="1"/>
    <col min="12802" max="12861" width="3.33203125" style="1" customWidth="1"/>
    <col min="12862" max="13056" width="14.6640625" style="1"/>
    <col min="13057" max="13057" width="6.5" style="1" customWidth="1"/>
    <col min="13058" max="13117" width="3.33203125" style="1" customWidth="1"/>
    <col min="13118" max="13312" width="14.6640625" style="1"/>
    <col min="13313" max="13313" width="6.5" style="1" customWidth="1"/>
    <col min="13314" max="13373" width="3.33203125" style="1" customWidth="1"/>
    <col min="13374" max="13568" width="14.6640625" style="1"/>
    <col min="13569" max="13569" width="6.5" style="1" customWidth="1"/>
    <col min="13570" max="13629" width="3.33203125" style="1" customWidth="1"/>
    <col min="13630" max="13824" width="14.6640625" style="1"/>
    <col min="13825" max="13825" width="6.5" style="1" customWidth="1"/>
    <col min="13826" max="13885" width="3.33203125" style="1" customWidth="1"/>
    <col min="13886" max="14080" width="14.6640625" style="1"/>
    <col min="14081" max="14081" width="6.5" style="1" customWidth="1"/>
    <col min="14082" max="14141" width="3.33203125" style="1" customWidth="1"/>
    <col min="14142" max="14336" width="14.6640625" style="1"/>
    <col min="14337" max="14337" width="6.5" style="1" customWidth="1"/>
    <col min="14338" max="14397" width="3.33203125" style="1" customWidth="1"/>
    <col min="14398" max="14592" width="14.6640625" style="1"/>
    <col min="14593" max="14593" width="6.5" style="1" customWidth="1"/>
    <col min="14594" max="14653" width="3.33203125" style="1" customWidth="1"/>
    <col min="14654" max="14848" width="14.6640625" style="1"/>
    <col min="14849" max="14849" width="6.5" style="1" customWidth="1"/>
    <col min="14850" max="14909" width="3.33203125" style="1" customWidth="1"/>
    <col min="14910" max="15104" width="14.6640625" style="1"/>
    <col min="15105" max="15105" width="6.5" style="1" customWidth="1"/>
    <col min="15106" max="15165" width="3.33203125" style="1" customWidth="1"/>
    <col min="15166" max="15360" width="14.6640625" style="1"/>
    <col min="15361" max="15361" width="6.5" style="1" customWidth="1"/>
    <col min="15362" max="15421" width="3.33203125" style="1" customWidth="1"/>
    <col min="15422" max="15616" width="14.6640625" style="1"/>
    <col min="15617" max="15617" width="6.5" style="1" customWidth="1"/>
    <col min="15618" max="15677" width="3.33203125" style="1" customWidth="1"/>
    <col min="15678" max="15872" width="14.6640625" style="1"/>
    <col min="15873" max="15873" width="6.5" style="1" customWidth="1"/>
    <col min="15874" max="15933" width="3.33203125" style="1" customWidth="1"/>
    <col min="15934" max="16128" width="14.6640625" style="1"/>
    <col min="16129" max="16129" width="6.5" style="1" customWidth="1"/>
    <col min="16130" max="16189" width="3.33203125" style="1" customWidth="1"/>
    <col min="16190" max="16384" width="14.6640625" style="1"/>
  </cols>
  <sheetData>
    <row r="1" spans="1:61" ht="7.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61" ht="19.5" customHeight="1" x14ac:dyDescent="0.25">
      <c r="A2" s="4" t="s">
        <v>104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 t="s">
        <v>105</v>
      </c>
    </row>
    <row r="3" spans="1:61" ht="11.25" customHeight="1" x14ac:dyDescent="0.15">
      <c r="A3" s="443" t="s">
        <v>106</v>
      </c>
      <c r="B3" s="443" t="s">
        <v>107</v>
      </c>
      <c r="C3" s="443"/>
      <c r="D3" s="443"/>
      <c r="E3" s="443"/>
      <c r="F3" s="441" t="s">
        <v>108</v>
      </c>
      <c r="G3" s="443" t="s">
        <v>109</v>
      </c>
      <c r="H3" s="443"/>
      <c r="I3" s="443"/>
      <c r="J3" s="441" t="s">
        <v>110</v>
      </c>
      <c r="K3" s="443" t="s">
        <v>111</v>
      </c>
      <c r="L3" s="443"/>
      <c r="M3" s="443"/>
      <c r="N3" s="27"/>
      <c r="O3" s="443" t="s">
        <v>112</v>
      </c>
      <c r="P3" s="443"/>
      <c r="Q3" s="443"/>
      <c r="R3" s="443"/>
      <c r="S3" s="441" t="s">
        <v>113</v>
      </c>
      <c r="T3" s="443" t="s">
        <v>114</v>
      </c>
      <c r="U3" s="443"/>
      <c r="V3" s="443"/>
      <c r="W3" s="441" t="s">
        <v>115</v>
      </c>
      <c r="X3" s="443" t="s">
        <v>116</v>
      </c>
      <c r="Y3" s="443"/>
      <c r="Z3" s="443"/>
      <c r="AA3" s="441" t="s">
        <v>117</v>
      </c>
      <c r="AB3" s="443" t="s">
        <v>118</v>
      </c>
      <c r="AC3" s="443"/>
      <c r="AD3" s="443"/>
      <c r="AE3" s="443"/>
      <c r="AF3" s="441" t="s">
        <v>119</v>
      </c>
      <c r="AG3" s="443" t="s">
        <v>120</v>
      </c>
      <c r="AH3" s="443"/>
      <c r="AI3" s="443"/>
      <c r="AJ3" s="441" t="s">
        <v>121</v>
      </c>
      <c r="AK3" s="443" t="s">
        <v>122</v>
      </c>
      <c r="AL3" s="443"/>
      <c r="AM3" s="443"/>
      <c r="AN3" s="443"/>
      <c r="AO3" s="443" t="s">
        <v>123</v>
      </c>
      <c r="AP3" s="443"/>
      <c r="AQ3" s="443"/>
      <c r="AR3" s="443"/>
      <c r="AS3" s="441" t="s">
        <v>124</v>
      </c>
      <c r="AT3" s="443" t="s">
        <v>125</v>
      </c>
      <c r="AU3" s="443"/>
      <c r="AV3" s="443"/>
      <c r="AW3" s="441" t="s">
        <v>126</v>
      </c>
      <c r="AX3" s="443" t="s">
        <v>127</v>
      </c>
      <c r="AY3" s="443"/>
      <c r="AZ3" s="443"/>
      <c r="BA3" s="443"/>
    </row>
    <row r="4" spans="1:61" ht="60.75" customHeight="1" x14ac:dyDescent="0.15">
      <c r="A4" s="443"/>
      <c r="B4" s="28" t="s">
        <v>128</v>
      </c>
      <c r="C4" s="28" t="s">
        <v>129</v>
      </c>
      <c r="D4" s="28" t="s">
        <v>130</v>
      </c>
      <c r="E4" s="28" t="s">
        <v>131</v>
      </c>
      <c r="F4" s="442"/>
      <c r="G4" s="28" t="s">
        <v>132</v>
      </c>
      <c r="H4" s="28" t="s">
        <v>133</v>
      </c>
      <c r="I4" s="28" t="s">
        <v>134</v>
      </c>
      <c r="J4" s="442"/>
      <c r="K4" s="28" t="s">
        <v>135</v>
      </c>
      <c r="L4" s="28" t="s">
        <v>136</v>
      </c>
      <c r="M4" s="28" t="s">
        <v>137</v>
      </c>
      <c r="N4" s="28" t="s">
        <v>138</v>
      </c>
      <c r="O4" s="28" t="s">
        <v>128</v>
      </c>
      <c r="P4" s="28" t="s">
        <v>129</v>
      </c>
      <c r="Q4" s="28" t="s">
        <v>130</v>
      </c>
      <c r="R4" s="28" t="s">
        <v>131</v>
      </c>
      <c r="S4" s="442"/>
      <c r="T4" s="28" t="s">
        <v>139</v>
      </c>
      <c r="U4" s="28" t="s">
        <v>140</v>
      </c>
      <c r="V4" s="28" t="s">
        <v>141</v>
      </c>
      <c r="W4" s="442"/>
      <c r="X4" s="28" t="s">
        <v>142</v>
      </c>
      <c r="Y4" s="28" t="s">
        <v>143</v>
      </c>
      <c r="Z4" s="28" t="s">
        <v>144</v>
      </c>
      <c r="AA4" s="442"/>
      <c r="AB4" s="28" t="s">
        <v>142</v>
      </c>
      <c r="AC4" s="28" t="s">
        <v>143</v>
      </c>
      <c r="AD4" s="28" t="s">
        <v>144</v>
      </c>
      <c r="AE4" s="28" t="s">
        <v>145</v>
      </c>
      <c r="AF4" s="442"/>
      <c r="AG4" s="28" t="s">
        <v>132</v>
      </c>
      <c r="AH4" s="28" t="s">
        <v>133</v>
      </c>
      <c r="AI4" s="28" t="s">
        <v>134</v>
      </c>
      <c r="AJ4" s="442"/>
      <c r="AK4" s="28" t="s">
        <v>146</v>
      </c>
      <c r="AL4" s="28" t="s">
        <v>147</v>
      </c>
      <c r="AM4" s="28" t="s">
        <v>148</v>
      </c>
      <c r="AN4" s="28" t="s">
        <v>149</v>
      </c>
      <c r="AO4" s="28" t="s">
        <v>128</v>
      </c>
      <c r="AP4" s="28" t="s">
        <v>129</v>
      </c>
      <c r="AQ4" s="28" t="s">
        <v>130</v>
      </c>
      <c r="AR4" s="28" t="s">
        <v>131</v>
      </c>
      <c r="AS4" s="442"/>
      <c r="AT4" s="28" t="s">
        <v>132</v>
      </c>
      <c r="AU4" s="28" t="s">
        <v>133</v>
      </c>
      <c r="AV4" s="28" t="s">
        <v>134</v>
      </c>
      <c r="AW4" s="442"/>
      <c r="AX4" s="28" t="s">
        <v>135</v>
      </c>
      <c r="AY4" s="28" t="s">
        <v>136</v>
      </c>
      <c r="AZ4" s="28" t="s">
        <v>137</v>
      </c>
      <c r="BA4" s="29" t="s">
        <v>150</v>
      </c>
    </row>
    <row r="5" spans="1:61" ht="9.75" customHeight="1" x14ac:dyDescent="0.15">
      <c r="A5" s="443"/>
      <c r="B5" s="30" t="s">
        <v>151</v>
      </c>
      <c r="C5" s="30" t="s">
        <v>152</v>
      </c>
      <c r="D5" s="30" t="s">
        <v>153</v>
      </c>
      <c r="E5" s="30" t="s">
        <v>154</v>
      </c>
      <c r="F5" s="30" t="s">
        <v>155</v>
      </c>
      <c r="G5" s="30" t="s">
        <v>156</v>
      </c>
      <c r="H5" s="30" t="s">
        <v>157</v>
      </c>
      <c r="I5" s="30" t="s">
        <v>158</v>
      </c>
      <c r="J5" s="30" t="s">
        <v>159</v>
      </c>
      <c r="K5" s="30" t="s">
        <v>160</v>
      </c>
      <c r="L5" s="30" t="s">
        <v>161</v>
      </c>
      <c r="M5" s="30" t="s">
        <v>162</v>
      </c>
      <c r="N5" s="30" t="s">
        <v>163</v>
      </c>
      <c r="O5" s="30" t="s">
        <v>164</v>
      </c>
      <c r="P5" s="30" t="s">
        <v>165</v>
      </c>
      <c r="Q5" s="30" t="s">
        <v>166</v>
      </c>
      <c r="R5" s="30" t="s">
        <v>167</v>
      </c>
      <c r="S5" s="30" t="s">
        <v>168</v>
      </c>
      <c r="T5" s="30" t="s">
        <v>169</v>
      </c>
      <c r="U5" s="30" t="s">
        <v>170</v>
      </c>
      <c r="V5" s="30" t="s">
        <v>171</v>
      </c>
      <c r="W5" s="30" t="s">
        <v>172</v>
      </c>
      <c r="X5" s="30">
        <v>23</v>
      </c>
      <c r="Y5" s="30" t="s">
        <v>173</v>
      </c>
      <c r="Z5" s="30" t="s">
        <v>174</v>
      </c>
      <c r="AA5" s="30" t="s">
        <v>175</v>
      </c>
      <c r="AB5" s="30" t="s">
        <v>176</v>
      </c>
      <c r="AC5" s="30" t="s">
        <v>177</v>
      </c>
      <c r="AD5" s="30" t="s">
        <v>178</v>
      </c>
      <c r="AE5" s="30" t="s">
        <v>179</v>
      </c>
      <c r="AF5" s="30" t="s">
        <v>180</v>
      </c>
      <c r="AG5" s="30" t="s">
        <v>3</v>
      </c>
      <c r="AH5" s="30" t="s">
        <v>181</v>
      </c>
      <c r="AI5" s="30" t="s">
        <v>182</v>
      </c>
      <c r="AJ5" s="30" t="s">
        <v>183</v>
      </c>
      <c r="AK5" s="30" t="s">
        <v>184</v>
      </c>
      <c r="AL5" s="30" t="s">
        <v>185</v>
      </c>
      <c r="AM5" s="30" t="s">
        <v>186</v>
      </c>
      <c r="AN5" s="30" t="s">
        <v>187</v>
      </c>
      <c r="AO5" s="30" t="s">
        <v>188</v>
      </c>
      <c r="AP5" s="30" t="s">
        <v>189</v>
      </c>
      <c r="AQ5" s="30" t="s">
        <v>190</v>
      </c>
      <c r="AR5" s="30" t="s">
        <v>191</v>
      </c>
      <c r="AS5" s="30" t="s">
        <v>192</v>
      </c>
      <c r="AT5" s="30" t="s">
        <v>193</v>
      </c>
      <c r="AU5" s="30" t="s">
        <v>194</v>
      </c>
      <c r="AV5" s="30" t="s">
        <v>195</v>
      </c>
      <c r="AW5" s="30" t="s">
        <v>196</v>
      </c>
      <c r="AX5" s="30" t="s">
        <v>197</v>
      </c>
      <c r="AY5" s="30" t="s">
        <v>198</v>
      </c>
      <c r="AZ5" s="30" t="s">
        <v>199</v>
      </c>
      <c r="BA5" s="31" t="s">
        <v>200</v>
      </c>
    </row>
    <row r="6" spans="1:61" ht="13.5" hidden="1" customHeight="1" x14ac:dyDescent="0.15">
      <c r="A6" s="30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</row>
    <row r="7" spans="1:61" ht="13.5" hidden="1" customHeight="1" x14ac:dyDescent="0.15">
      <c r="A7" s="445" t="s">
        <v>201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32"/>
      <c r="BC7" s="26"/>
    </row>
    <row r="8" spans="1:61" ht="13.5" hidden="1" customHeight="1" x14ac:dyDescent="0.15">
      <c r="A8" s="445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6"/>
    </row>
    <row r="9" spans="1:61" ht="13.5" hidden="1" customHeight="1" x14ac:dyDescent="0.15">
      <c r="A9" s="30"/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</row>
    <row r="10" spans="1:61" ht="13.5" hidden="1" customHeight="1" x14ac:dyDescent="0.15">
      <c r="A10" s="445" t="s">
        <v>202</v>
      </c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/>
      <c r="AX10" s="446"/>
      <c r="AY10" s="446"/>
      <c r="AZ10" s="446"/>
      <c r="BA10" s="446"/>
      <c r="BB10" s="32"/>
      <c r="BC10" s="26"/>
      <c r="BD10" s="32"/>
      <c r="BE10" s="32"/>
      <c r="BF10" s="26"/>
      <c r="BG10" s="32"/>
      <c r="BH10" s="32"/>
      <c r="BI10" s="26"/>
    </row>
    <row r="11" spans="1:61" ht="13.5" hidden="1" customHeight="1" x14ac:dyDescent="0.15">
      <c r="A11" s="445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32"/>
      <c r="BC11" s="26"/>
      <c r="BD11" s="32"/>
      <c r="BE11" s="32"/>
      <c r="BF11" s="26"/>
      <c r="BG11" s="32"/>
      <c r="BH11" s="32"/>
      <c r="BI11" s="26"/>
    </row>
    <row r="12" spans="1:61" ht="13.5" hidden="1" customHeight="1" x14ac:dyDescent="0.15">
      <c r="A12" s="30"/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32"/>
      <c r="BC12" s="26"/>
      <c r="BD12" s="32"/>
      <c r="BE12" s="32"/>
      <c r="BF12" s="26"/>
      <c r="BG12" s="32"/>
      <c r="BH12" s="32"/>
      <c r="BI12" s="26"/>
    </row>
    <row r="13" spans="1:61" ht="13.5" hidden="1" customHeight="1" x14ac:dyDescent="0.15">
      <c r="A13" s="445" t="s">
        <v>203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6"/>
      <c r="AZ13" s="446"/>
      <c r="BA13" s="446"/>
      <c r="BB13" s="32"/>
      <c r="BC13" s="26"/>
      <c r="BD13" s="32"/>
      <c r="BE13" s="32"/>
      <c r="BF13" s="26"/>
      <c r="BG13" s="32"/>
      <c r="BH13" s="32"/>
      <c r="BI13" s="26"/>
    </row>
    <row r="14" spans="1:61" ht="13.5" hidden="1" customHeight="1" x14ac:dyDescent="0.15">
      <c r="A14" s="445"/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6"/>
      <c r="AY14" s="446"/>
      <c r="AZ14" s="446"/>
      <c r="BA14" s="446"/>
      <c r="BB14" s="32"/>
      <c r="BC14" s="26"/>
      <c r="BD14" s="32"/>
      <c r="BE14" s="32"/>
      <c r="BF14" s="26"/>
      <c r="BG14" s="32"/>
      <c r="BH14" s="32"/>
      <c r="BI14" s="26"/>
    </row>
    <row r="15" spans="1:61" ht="13.5" hidden="1" customHeight="1" x14ac:dyDescent="0.15">
      <c r="A15" s="30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32"/>
      <c r="BC15" s="26"/>
      <c r="BD15" s="32"/>
      <c r="BE15" s="32"/>
      <c r="BF15" s="26"/>
      <c r="BG15" s="32"/>
      <c r="BH15" s="32"/>
      <c r="BI15" s="26"/>
    </row>
    <row r="16" spans="1:61" ht="13.5" hidden="1" customHeight="1" x14ac:dyDescent="0.15">
      <c r="A16" s="445" t="s">
        <v>204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32"/>
      <c r="BC16" s="26"/>
      <c r="BD16" s="32"/>
      <c r="BE16" s="32"/>
      <c r="BF16" s="26"/>
      <c r="BG16" s="32"/>
      <c r="BH16" s="32"/>
      <c r="BI16" s="26"/>
    </row>
    <row r="17" spans="1:61" ht="13.5" hidden="1" customHeight="1" x14ac:dyDescent="0.15">
      <c r="A17" s="445"/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AX17" s="446"/>
      <c r="AY17" s="446"/>
      <c r="AZ17" s="446"/>
      <c r="BA17" s="446"/>
      <c r="BB17" s="32"/>
      <c r="BC17" s="26"/>
      <c r="BD17" s="32"/>
      <c r="BE17" s="32"/>
      <c r="BF17" s="26"/>
      <c r="BG17" s="32"/>
      <c r="BH17" s="32"/>
      <c r="BI17" s="26"/>
    </row>
    <row r="18" spans="1:61" ht="13.5" hidden="1" customHeight="1" x14ac:dyDescent="0.15">
      <c r="A18" s="30"/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4"/>
      <c r="BB18" s="32"/>
      <c r="BC18" s="26"/>
      <c r="BD18" s="32"/>
      <c r="BE18" s="32"/>
      <c r="BF18" s="26"/>
      <c r="BG18" s="32"/>
      <c r="BH18" s="32"/>
      <c r="BI18" s="26"/>
    </row>
    <row r="19" spans="1:61" ht="13.5" hidden="1" customHeight="1" x14ac:dyDescent="0.15">
      <c r="A19" s="445" t="s">
        <v>205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32"/>
      <c r="BC19" s="26"/>
      <c r="BD19" s="32"/>
      <c r="BE19" s="32"/>
      <c r="BF19" s="26"/>
      <c r="BG19" s="32"/>
      <c r="BH19" s="32"/>
      <c r="BI19" s="26"/>
    </row>
    <row r="20" spans="1:61" ht="13.5" hidden="1" customHeight="1" x14ac:dyDescent="0.15">
      <c r="A20" s="445"/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446"/>
      <c r="AP20" s="446"/>
      <c r="AQ20" s="446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32"/>
      <c r="BC20" s="26"/>
      <c r="BD20" s="32"/>
      <c r="BE20" s="32"/>
      <c r="BF20" s="26"/>
      <c r="BG20" s="32"/>
      <c r="BH20" s="32"/>
      <c r="BI20" s="26"/>
    </row>
    <row r="21" spans="1:61" ht="13.5" hidden="1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32"/>
      <c r="BC21" s="26"/>
      <c r="BD21" s="32"/>
      <c r="BE21" s="32"/>
      <c r="BF21" s="26"/>
      <c r="BG21" s="32"/>
      <c r="BH21" s="32"/>
      <c r="BI21" s="26"/>
    </row>
    <row r="22" spans="1:61" ht="13.5" hidden="1" customHeight="1" x14ac:dyDescent="0.15">
      <c r="A22" s="445" t="s">
        <v>206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446"/>
      <c r="AY22" s="446"/>
      <c r="AZ22" s="446"/>
      <c r="BA22" s="446"/>
      <c r="BB22" s="32"/>
      <c r="BC22" s="26"/>
      <c r="BD22" s="32"/>
      <c r="BE22" s="32"/>
      <c r="BF22" s="26"/>
      <c r="BG22" s="32"/>
      <c r="BH22" s="32"/>
      <c r="BI22" s="26"/>
    </row>
    <row r="23" spans="1:61" ht="13.5" hidden="1" customHeight="1" x14ac:dyDescent="0.15">
      <c r="A23" s="445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/>
      <c r="AP23" s="446"/>
      <c r="AQ23" s="446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32"/>
      <c r="BC23" s="26"/>
      <c r="BD23" s="32"/>
      <c r="BE23" s="32"/>
      <c r="BF23" s="26"/>
      <c r="BG23" s="32"/>
      <c r="BH23" s="32"/>
      <c r="BI23" s="26"/>
    </row>
    <row r="24" spans="1:61" ht="13.5" hidden="1" customHeight="1" x14ac:dyDescent="0.15">
      <c r="A24" s="30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32"/>
      <c r="BC24" s="26"/>
      <c r="BD24" s="32"/>
      <c r="BE24" s="32"/>
      <c r="BF24" s="26"/>
      <c r="BG24" s="32"/>
      <c r="BH24" s="32"/>
      <c r="BI24" s="26"/>
    </row>
    <row r="25" spans="1:61" ht="13.5" hidden="1" customHeight="1" x14ac:dyDescent="0.15">
      <c r="A25" s="445" t="s">
        <v>207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46"/>
      <c r="AR25" s="446"/>
      <c r="AS25" s="446"/>
      <c r="AT25" s="446"/>
      <c r="AU25" s="446"/>
      <c r="AV25" s="446"/>
      <c r="AW25" s="446"/>
      <c r="AX25" s="446"/>
      <c r="AY25" s="446"/>
      <c r="AZ25" s="446"/>
      <c r="BA25" s="446"/>
      <c r="BB25" s="32"/>
      <c r="BC25" s="26"/>
      <c r="BD25" s="32"/>
      <c r="BE25" s="32"/>
      <c r="BF25" s="26"/>
      <c r="BG25" s="32"/>
      <c r="BH25" s="32"/>
      <c r="BI25" s="26"/>
    </row>
    <row r="26" spans="1:61" ht="13.5" hidden="1" customHeight="1" x14ac:dyDescent="0.15">
      <c r="A26" s="445"/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6"/>
      <c r="AR26" s="446"/>
      <c r="AS26" s="446"/>
      <c r="AT26" s="446"/>
      <c r="AU26" s="446"/>
      <c r="AV26" s="446"/>
      <c r="AW26" s="446"/>
      <c r="AX26" s="446"/>
      <c r="AY26" s="446"/>
      <c r="AZ26" s="446"/>
      <c r="BA26" s="446"/>
      <c r="BB26" s="32"/>
      <c r="BC26" s="26"/>
      <c r="BD26" s="32"/>
      <c r="BE26" s="32"/>
      <c r="BF26" s="26"/>
      <c r="BG26" s="32"/>
      <c r="BH26" s="32"/>
      <c r="BI26" s="26"/>
    </row>
    <row r="27" spans="1:61" ht="13.5" hidden="1" customHeight="1" x14ac:dyDescent="0.15">
      <c r="A27" s="30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32"/>
      <c r="BC27" s="26"/>
      <c r="BD27" s="32"/>
      <c r="BE27" s="32"/>
      <c r="BF27" s="26"/>
      <c r="BG27" s="32"/>
      <c r="BH27" s="32"/>
      <c r="BI27" s="26"/>
    </row>
    <row r="28" spans="1:61" ht="13.5" hidden="1" customHeight="1" x14ac:dyDescent="0.15">
      <c r="A28" s="445" t="s">
        <v>208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32"/>
      <c r="BC28" s="26"/>
      <c r="BD28" s="32"/>
      <c r="BE28" s="32"/>
      <c r="BF28" s="26"/>
      <c r="BG28" s="32"/>
      <c r="BH28" s="32"/>
      <c r="BI28" s="26"/>
    </row>
    <row r="29" spans="1:61" ht="13.5" hidden="1" customHeight="1" x14ac:dyDescent="0.15">
      <c r="A29" s="445"/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6"/>
      <c r="AR29" s="446"/>
      <c r="AS29" s="446"/>
      <c r="AT29" s="446"/>
      <c r="AU29" s="446"/>
      <c r="AV29" s="446"/>
      <c r="AW29" s="446"/>
      <c r="AX29" s="446"/>
      <c r="AY29" s="446"/>
      <c r="AZ29" s="446"/>
      <c r="BA29" s="446"/>
      <c r="BB29" s="32"/>
      <c r="BC29" s="26"/>
      <c r="BD29" s="32"/>
      <c r="BE29" s="32"/>
      <c r="BF29" s="26"/>
      <c r="BG29" s="32"/>
      <c r="BH29" s="32"/>
      <c r="BI29" s="26"/>
    </row>
    <row r="30" spans="1:61" ht="13.5" hidden="1" customHeight="1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32"/>
      <c r="BC30" s="26"/>
      <c r="BD30" s="32"/>
      <c r="BE30" s="32"/>
      <c r="BF30" s="26"/>
      <c r="BG30" s="32"/>
      <c r="BH30" s="32"/>
      <c r="BI30" s="26"/>
    </row>
    <row r="31" spans="1:61" ht="13.5" hidden="1" customHeight="1" x14ac:dyDescent="0.15">
      <c r="A31" s="445" t="s">
        <v>209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6"/>
      <c r="BB31" s="32"/>
      <c r="BC31" s="26"/>
      <c r="BD31" s="32"/>
      <c r="BE31" s="32"/>
      <c r="BF31" s="26"/>
      <c r="BG31" s="32"/>
      <c r="BH31" s="32"/>
      <c r="BI31" s="26"/>
    </row>
    <row r="32" spans="1:61" ht="13.5" hidden="1" customHeight="1" x14ac:dyDescent="0.15">
      <c r="A32" s="445"/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  <c r="AN32" s="446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446"/>
      <c r="BB32" s="32"/>
      <c r="BC32" s="26"/>
      <c r="BD32" s="32"/>
      <c r="BE32" s="32"/>
      <c r="BF32" s="26"/>
      <c r="BG32" s="32"/>
      <c r="BH32" s="32"/>
      <c r="BI32" s="26"/>
    </row>
    <row r="33" spans="1:61" ht="13.5" hidden="1" customHeight="1" x14ac:dyDescent="0.15">
      <c r="A33" s="3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32"/>
      <c r="BC33" s="26"/>
      <c r="BD33" s="32"/>
      <c r="BE33" s="32"/>
      <c r="BF33" s="26"/>
      <c r="BG33" s="32"/>
      <c r="BH33" s="32"/>
      <c r="BI33" s="26"/>
    </row>
    <row r="34" spans="1:61" ht="13.5" hidden="1" customHeight="1" x14ac:dyDescent="0.15">
      <c r="A34" s="445" t="s">
        <v>210</v>
      </c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6"/>
      <c r="AU34" s="446"/>
      <c r="AV34" s="446"/>
      <c r="AW34" s="446"/>
      <c r="AX34" s="446"/>
      <c r="AY34" s="446"/>
      <c r="AZ34" s="446"/>
      <c r="BA34" s="446"/>
      <c r="BB34" s="32"/>
      <c r="BC34" s="26"/>
      <c r="BD34" s="32"/>
      <c r="BE34" s="32"/>
      <c r="BF34" s="26"/>
      <c r="BG34" s="32"/>
      <c r="BH34" s="32"/>
      <c r="BI34" s="26"/>
    </row>
    <row r="35" spans="1:61" ht="13.5" hidden="1" customHeight="1" x14ac:dyDescent="0.15">
      <c r="A35" s="445"/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46"/>
      <c r="AU35" s="446"/>
      <c r="AV35" s="446"/>
      <c r="AW35" s="446"/>
      <c r="AX35" s="446"/>
      <c r="AY35" s="446"/>
      <c r="AZ35" s="446"/>
      <c r="BA35" s="446"/>
      <c r="BB35" s="32"/>
      <c r="BC35" s="26"/>
      <c r="BD35" s="32"/>
      <c r="BE35" s="32"/>
      <c r="BF35" s="26"/>
      <c r="BG35" s="32"/>
      <c r="BH35" s="32"/>
      <c r="BI35" s="26"/>
    </row>
    <row r="36" spans="1:61" ht="13.5" hidden="1" customHeight="1" x14ac:dyDescent="0.15">
      <c r="A36" s="30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32"/>
      <c r="BC36" s="26"/>
      <c r="BD36" s="32"/>
      <c r="BE36" s="32"/>
      <c r="BF36" s="26"/>
      <c r="BG36" s="32"/>
      <c r="BH36" s="32"/>
      <c r="BI36" s="26"/>
    </row>
    <row r="37" spans="1:61" ht="13.5" hidden="1" customHeight="1" x14ac:dyDescent="0.15">
      <c r="A37" s="445" t="s">
        <v>211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6"/>
      <c r="AG37" s="446"/>
      <c r="AH37" s="446"/>
      <c r="AI37" s="446"/>
      <c r="AJ37" s="446"/>
      <c r="AK37" s="446"/>
      <c r="AL37" s="446"/>
      <c r="AM37" s="446"/>
      <c r="AN37" s="446"/>
      <c r="AO37" s="446"/>
      <c r="AP37" s="446"/>
      <c r="AQ37" s="446"/>
      <c r="AR37" s="446"/>
      <c r="AS37" s="446"/>
      <c r="AT37" s="446"/>
      <c r="AU37" s="446"/>
      <c r="AV37" s="446"/>
      <c r="AW37" s="446"/>
      <c r="AX37" s="446"/>
      <c r="AY37" s="446"/>
      <c r="AZ37" s="446"/>
      <c r="BA37" s="446"/>
      <c r="BB37" s="32"/>
      <c r="BC37" s="26"/>
      <c r="BD37" s="32"/>
      <c r="BE37" s="32"/>
      <c r="BF37" s="26"/>
      <c r="BG37" s="32"/>
      <c r="BH37" s="32"/>
      <c r="BI37" s="26"/>
    </row>
    <row r="38" spans="1:61" ht="13.5" hidden="1" customHeight="1" x14ac:dyDescent="0.15">
      <c r="A38" s="445"/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6"/>
      <c r="AO38" s="446"/>
      <c r="AP38" s="446"/>
      <c r="AQ38" s="446"/>
      <c r="AR38" s="446"/>
      <c r="AS38" s="446"/>
      <c r="AT38" s="446"/>
      <c r="AU38" s="446"/>
      <c r="AV38" s="446"/>
      <c r="AW38" s="446"/>
      <c r="AX38" s="446"/>
      <c r="AY38" s="446"/>
      <c r="AZ38" s="446"/>
      <c r="BA38" s="446"/>
      <c r="BB38" s="32"/>
      <c r="BC38" s="26"/>
      <c r="BD38" s="32"/>
      <c r="BE38" s="32"/>
      <c r="BF38" s="26"/>
      <c r="BG38" s="32"/>
      <c r="BH38" s="32"/>
      <c r="BI38" s="26"/>
    </row>
    <row r="39" spans="1:61" ht="2.25" customHeight="1" x14ac:dyDescent="0.15">
      <c r="A39" s="30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32"/>
      <c r="BC39" s="26"/>
      <c r="BD39" s="32"/>
      <c r="BE39" s="32"/>
      <c r="BF39" s="26"/>
      <c r="BG39" s="32"/>
      <c r="BH39" s="32"/>
      <c r="BI39" s="26"/>
    </row>
    <row r="40" spans="1:61" ht="3" customHeight="1" x14ac:dyDescent="0.15">
      <c r="A40" s="445" t="s">
        <v>201</v>
      </c>
      <c r="B40" s="447"/>
      <c r="C40" s="447"/>
      <c r="D40" s="447">
        <v>17</v>
      </c>
      <c r="E40" s="447"/>
      <c r="F40" s="448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 t="s">
        <v>212</v>
      </c>
      <c r="T40" s="447" t="s">
        <v>212</v>
      </c>
      <c r="U40" s="447"/>
      <c r="V40" s="447"/>
      <c r="W40" s="447"/>
      <c r="X40" s="447"/>
      <c r="Y40" s="447"/>
      <c r="Z40" s="448">
        <v>22</v>
      </c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7"/>
      <c r="AL40" s="447"/>
      <c r="AM40" s="447"/>
      <c r="AN40" s="447"/>
      <c r="AO40" s="447"/>
      <c r="AP40" s="447"/>
      <c r="AQ40" s="447" t="s">
        <v>213</v>
      </c>
      <c r="AR40" s="447" t="s">
        <v>213</v>
      </c>
      <c r="AS40" s="447" t="s">
        <v>212</v>
      </c>
      <c r="AT40" s="447" t="s">
        <v>212</v>
      </c>
      <c r="AU40" s="447" t="s">
        <v>212</v>
      </c>
      <c r="AV40" s="447" t="s">
        <v>212</v>
      </c>
      <c r="AW40" s="447" t="s">
        <v>212</v>
      </c>
      <c r="AX40" s="447" t="s">
        <v>212</v>
      </c>
      <c r="AY40" s="447" t="s">
        <v>212</v>
      </c>
      <c r="AZ40" s="447" t="s">
        <v>212</v>
      </c>
      <c r="BA40" s="447" t="s">
        <v>212</v>
      </c>
      <c r="BB40" s="32"/>
      <c r="BC40" s="26"/>
      <c r="BD40" s="32"/>
      <c r="BE40" s="32"/>
      <c r="BF40" s="26"/>
      <c r="BG40" s="32"/>
      <c r="BH40" s="32"/>
      <c r="BI40" s="26"/>
    </row>
    <row r="41" spans="1:61" ht="3" customHeight="1" x14ac:dyDescent="0.15">
      <c r="A41" s="445"/>
      <c r="B41" s="447"/>
      <c r="C41" s="447"/>
      <c r="D41" s="447"/>
      <c r="E41" s="447"/>
      <c r="F41" s="448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8"/>
      <c r="AA41" s="447"/>
      <c r="AB41" s="447"/>
      <c r="AC41" s="447"/>
      <c r="AD41" s="447"/>
      <c r="AE41" s="447"/>
      <c r="AF41" s="447"/>
      <c r="AG41" s="447"/>
      <c r="AH41" s="447"/>
      <c r="AI41" s="447"/>
      <c r="AJ41" s="447"/>
      <c r="AK41" s="447"/>
      <c r="AL41" s="447"/>
      <c r="AM41" s="447"/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32"/>
      <c r="BC41" s="26"/>
      <c r="BD41" s="32"/>
      <c r="BE41" s="32"/>
      <c r="BF41" s="26"/>
      <c r="BG41" s="32"/>
      <c r="BH41" s="32"/>
      <c r="BI41" s="26"/>
    </row>
    <row r="42" spans="1:61" ht="3" customHeight="1" x14ac:dyDescent="0.15">
      <c r="A42" s="445"/>
      <c r="B42" s="447"/>
      <c r="C42" s="447"/>
      <c r="D42" s="447"/>
      <c r="E42" s="447"/>
      <c r="F42" s="448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8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32"/>
      <c r="BC42" s="26"/>
      <c r="BD42" s="32"/>
      <c r="BE42" s="32"/>
      <c r="BF42" s="26"/>
      <c r="BG42" s="32"/>
      <c r="BH42" s="32"/>
      <c r="BI42" s="26"/>
    </row>
    <row r="43" spans="1:61" ht="3" customHeight="1" x14ac:dyDescent="0.15">
      <c r="A43" s="445"/>
      <c r="B43" s="447"/>
      <c r="C43" s="447"/>
      <c r="D43" s="447"/>
      <c r="E43" s="447"/>
      <c r="F43" s="448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8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  <c r="AL43" s="447"/>
      <c r="AM43" s="447"/>
      <c r="AN43" s="447"/>
      <c r="AO43" s="447"/>
      <c r="AP43" s="447"/>
      <c r="AQ43" s="447"/>
      <c r="AR43" s="447"/>
      <c r="AS43" s="447"/>
      <c r="AT43" s="447"/>
      <c r="AU43" s="447"/>
      <c r="AV43" s="447"/>
      <c r="AW43" s="447"/>
      <c r="AX43" s="447"/>
      <c r="AY43" s="447"/>
      <c r="AZ43" s="447"/>
      <c r="BA43" s="447"/>
      <c r="BB43" s="32"/>
      <c r="BC43" s="26"/>
      <c r="BD43" s="32"/>
      <c r="BE43" s="32"/>
      <c r="BF43" s="26"/>
      <c r="BG43" s="32"/>
      <c r="BH43" s="32"/>
      <c r="BI43" s="26"/>
    </row>
    <row r="44" spans="1:61" ht="3" customHeight="1" x14ac:dyDescent="0.15">
      <c r="A44" s="445"/>
      <c r="B44" s="447"/>
      <c r="C44" s="447"/>
      <c r="D44" s="447"/>
      <c r="E44" s="447"/>
      <c r="F44" s="448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8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47"/>
      <c r="BB44" s="32"/>
      <c r="BC44" s="26"/>
      <c r="BD44" s="32"/>
      <c r="BE44" s="32"/>
      <c r="BF44" s="26"/>
      <c r="BG44" s="32"/>
      <c r="BH44" s="32"/>
      <c r="BI44" s="26"/>
    </row>
    <row r="45" spans="1:61" ht="3" customHeight="1" x14ac:dyDescent="0.15">
      <c r="A45" s="445"/>
      <c r="B45" s="447"/>
      <c r="C45" s="447"/>
      <c r="D45" s="447"/>
      <c r="E45" s="447"/>
      <c r="F45" s="448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8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7"/>
      <c r="AL45" s="447"/>
      <c r="AM45" s="447"/>
      <c r="AN45" s="447"/>
      <c r="AO45" s="447"/>
      <c r="AP45" s="447"/>
      <c r="AQ45" s="447"/>
      <c r="AR45" s="447"/>
      <c r="AS45" s="447"/>
      <c r="AT45" s="447"/>
      <c r="AU45" s="447"/>
      <c r="AV45" s="447"/>
      <c r="AW45" s="447"/>
      <c r="AX45" s="447"/>
      <c r="AY45" s="447"/>
      <c r="AZ45" s="447"/>
      <c r="BA45" s="447"/>
      <c r="BB45" s="32"/>
      <c r="BC45" s="26"/>
      <c r="BD45" s="32"/>
      <c r="BE45" s="32"/>
      <c r="BF45" s="26"/>
      <c r="BG45" s="32"/>
      <c r="BH45" s="32"/>
      <c r="BI45" s="26"/>
    </row>
    <row r="46" spans="1:61" ht="2.25" customHeight="1" x14ac:dyDescent="0.15">
      <c r="A46" s="30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4"/>
      <c r="BB46" s="32"/>
      <c r="BC46" s="26"/>
      <c r="BD46" s="32"/>
      <c r="BE46" s="32"/>
      <c r="BF46" s="26"/>
      <c r="BG46" s="32"/>
      <c r="BH46" s="32"/>
      <c r="BI46" s="26"/>
    </row>
    <row r="47" spans="1:61" ht="3" customHeight="1" x14ac:dyDescent="0.15">
      <c r="A47" s="445" t="s">
        <v>202</v>
      </c>
      <c r="B47" s="447"/>
      <c r="C47" s="447"/>
      <c r="D47" s="447">
        <v>16</v>
      </c>
      <c r="E47" s="447"/>
      <c r="F47" s="448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 t="s">
        <v>213</v>
      </c>
      <c r="S47" s="447" t="s">
        <v>212</v>
      </c>
      <c r="T47" s="447" t="s">
        <v>212</v>
      </c>
      <c r="U47" s="447"/>
      <c r="V47" s="447"/>
      <c r="W47" s="447"/>
      <c r="X47" s="447"/>
      <c r="Y47" s="447"/>
      <c r="Z47" s="448">
        <v>22</v>
      </c>
      <c r="AA47" s="447"/>
      <c r="AB47" s="447"/>
      <c r="AC47" s="447"/>
      <c r="AD47" s="447"/>
      <c r="AE47" s="447"/>
      <c r="AF47" s="447"/>
      <c r="AG47" s="447"/>
      <c r="AH47" s="447"/>
      <c r="AI47" s="447"/>
      <c r="AJ47" s="447"/>
      <c r="AK47" s="447"/>
      <c r="AL47" s="447"/>
      <c r="AM47" s="447"/>
      <c r="AN47" s="447"/>
      <c r="AO47" s="447"/>
      <c r="AP47" s="447"/>
      <c r="AQ47" s="447">
        <v>0</v>
      </c>
      <c r="AR47" s="447">
        <v>0</v>
      </c>
      <c r="AS47" s="447" t="s">
        <v>213</v>
      </c>
      <c r="AT47" s="447" t="s">
        <v>212</v>
      </c>
      <c r="AU47" s="447" t="s">
        <v>212</v>
      </c>
      <c r="AV47" s="447" t="s">
        <v>212</v>
      </c>
      <c r="AW47" s="447" t="s">
        <v>212</v>
      </c>
      <c r="AX47" s="447" t="s">
        <v>212</v>
      </c>
      <c r="AY47" s="447" t="s">
        <v>212</v>
      </c>
      <c r="AZ47" s="447" t="s">
        <v>212</v>
      </c>
      <c r="BA47" s="447" t="s">
        <v>212</v>
      </c>
      <c r="BB47" s="32"/>
      <c r="BC47" s="26"/>
      <c r="BD47" s="32"/>
      <c r="BE47" s="32"/>
      <c r="BF47" s="26"/>
      <c r="BG47" s="32"/>
      <c r="BH47" s="32"/>
      <c r="BI47" s="26"/>
    </row>
    <row r="48" spans="1:61" ht="3" customHeight="1" x14ac:dyDescent="0.15">
      <c r="A48" s="445"/>
      <c r="B48" s="447"/>
      <c r="C48" s="447"/>
      <c r="D48" s="447"/>
      <c r="E48" s="447"/>
      <c r="F48" s="448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8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7"/>
      <c r="AZ48" s="447"/>
      <c r="BA48" s="447"/>
      <c r="BB48" s="32"/>
      <c r="BC48" s="26"/>
      <c r="BD48" s="32"/>
      <c r="BE48" s="32"/>
      <c r="BF48" s="26"/>
      <c r="BG48" s="32"/>
      <c r="BH48" s="32"/>
      <c r="BI48" s="26"/>
    </row>
    <row r="49" spans="1:61" ht="3" customHeight="1" x14ac:dyDescent="0.15">
      <c r="A49" s="445"/>
      <c r="B49" s="447"/>
      <c r="C49" s="447"/>
      <c r="D49" s="447"/>
      <c r="E49" s="447"/>
      <c r="F49" s="448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447"/>
      <c r="U49" s="447"/>
      <c r="V49" s="447"/>
      <c r="W49" s="447"/>
      <c r="X49" s="447"/>
      <c r="Y49" s="447"/>
      <c r="Z49" s="448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47"/>
      <c r="BB49" s="32"/>
      <c r="BC49" s="26"/>
      <c r="BD49" s="32"/>
      <c r="BE49" s="32"/>
      <c r="BF49" s="26"/>
      <c r="BG49" s="32"/>
      <c r="BH49" s="32"/>
      <c r="BI49" s="26"/>
    </row>
    <row r="50" spans="1:61" ht="3" customHeight="1" x14ac:dyDescent="0.15">
      <c r="A50" s="445"/>
      <c r="B50" s="447"/>
      <c r="C50" s="447"/>
      <c r="D50" s="447"/>
      <c r="E50" s="447"/>
      <c r="F50" s="448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8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7"/>
      <c r="AZ50" s="447"/>
      <c r="BA50" s="447"/>
      <c r="BB50" s="32"/>
      <c r="BC50" s="26"/>
      <c r="BD50" s="32"/>
      <c r="BE50" s="32"/>
      <c r="BF50" s="26"/>
      <c r="BG50" s="32"/>
      <c r="BH50" s="32"/>
      <c r="BI50" s="26"/>
    </row>
    <row r="51" spans="1:61" ht="3" customHeight="1" x14ac:dyDescent="0.15">
      <c r="A51" s="445"/>
      <c r="B51" s="447"/>
      <c r="C51" s="447"/>
      <c r="D51" s="447"/>
      <c r="E51" s="447"/>
      <c r="F51" s="448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8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7"/>
      <c r="AZ51" s="447"/>
      <c r="BA51" s="447"/>
      <c r="BB51" s="32"/>
      <c r="BC51" s="26"/>
      <c r="BD51" s="32"/>
      <c r="BE51" s="32"/>
      <c r="BF51" s="26"/>
      <c r="BG51" s="32"/>
      <c r="BH51" s="32"/>
      <c r="BI51" s="26"/>
    </row>
    <row r="52" spans="1:61" ht="3" customHeight="1" x14ac:dyDescent="0.15">
      <c r="A52" s="445"/>
      <c r="B52" s="447"/>
      <c r="C52" s="447"/>
      <c r="D52" s="447"/>
      <c r="E52" s="447"/>
      <c r="F52" s="448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8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32"/>
      <c r="BC52" s="26"/>
      <c r="BD52" s="32"/>
      <c r="BE52" s="32"/>
      <c r="BF52" s="26"/>
      <c r="BG52" s="32"/>
      <c r="BH52" s="32"/>
      <c r="BI52" s="26"/>
    </row>
    <row r="53" spans="1:61" ht="2.25" customHeight="1" x14ac:dyDescent="0.15">
      <c r="A53" s="30"/>
      <c r="B53" s="449"/>
      <c r="C53" s="449"/>
      <c r="D53" s="449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  <c r="AM53" s="449"/>
      <c r="AN53" s="449"/>
      <c r="AO53" s="449"/>
      <c r="AP53" s="449"/>
      <c r="AQ53" s="449"/>
      <c r="AR53" s="449"/>
      <c r="AS53" s="449"/>
      <c r="AT53" s="449"/>
      <c r="AU53" s="449"/>
      <c r="AV53" s="449"/>
      <c r="AW53" s="449"/>
      <c r="AX53" s="449"/>
      <c r="AY53" s="449"/>
      <c r="AZ53" s="449"/>
      <c r="BA53" s="449"/>
      <c r="BB53" s="32"/>
      <c r="BC53" s="26"/>
      <c r="BD53" s="32"/>
      <c r="BE53" s="32"/>
      <c r="BF53" s="26"/>
      <c r="BG53" s="32"/>
      <c r="BH53" s="32"/>
      <c r="BI53" s="26"/>
    </row>
    <row r="54" spans="1:61" ht="3" customHeight="1" x14ac:dyDescent="0.15">
      <c r="A54" s="445" t="s">
        <v>203</v>
      </c>
      <c r="B54" s="447"/>
      <c r="C54" s="447"/>
      <c r="D54" s="447">
        <v>10</v>
      </c>
      <c r="E54" s="447"/>
      <c r="F54" s="448"/>
      <c r="G54" s="447"/>
      <c r="H54" s="447"/>
      <c r="I54" s="447"/>
      <c r="J54" s="447"/>
      <c r="K54" s="447"/>
      <c r="L54" s="447">
        <v>8</v>
      </c>
      <c r="M54" s="447">
        <v>8</v>
      </c>
      <c r="N54" s="447">
        <v>8</v>
      </c>
      <c r="O54" s="447">
        <v>8</v>
      </c>
      <c r="P54" s="447">
        <v>8</v>
      </c>
      <c r="Q54" s="447">
        <v>8</v>
      </c>
      <c r="R54" s="447" t="s">
        <v>213</v>
      </c>
      <c r="S54" s="447" t="s">
        <v>212</v>
      </c>
      <c r="T54" s="447" t="s">
        <v>212</v>
      </c>
      <c r="U54" s="447"/>
      <c r="V54" s="447"/>
      <c r="W54" s="447"/>
      <c r="X54" s="447"/>
      <c r="Y54" s="447"/>
      <c r="Z54" s="448">
        <v>23</v>
      </c>
      <c r="AA54" s="447"/>
      <c r="AB54" s="447"/>
      <c r="AC54" s="447"/>
      <c r="AD54" s="447"/>
      <c r="AE54" s="447"/>
      <c r="AF54" s="447"/>
      <c r="AG54" s="447"/>
      <c r="AH54" s="447"/>
      <c r="AI54" s="447"/>
      <c r="AJ54" s="447"/>
      <c r="AK54" s="447"/>
      <c r="AL54" s="447"/>
      <c r="AM54" s="447"/>
      <c r="AN54" s="447"/>
      <c r="AO54" s="447"/>
      <c r="AP54" s="447"/>
      <c r="AQ54" s="447"/>
      <c r="AR54" s="447" t="s">
        <v>213</v>
      </c>
      <c r="AS54" s="447" t="s">
        <v>212</v>
      </c>
      <c r="AT54" s="447" t="s">
        <v>212</v>
      </c>
      <c r="AU54" s="447" t="s">
        <v>212</v>
      </c>
      <c r="AV54" s="447" t="s">
        <v>212</v>
      </c>
      <c r="AW54" s="447" t="s">
        <v>212</v>
      </c>
      <c r="AX54" s="447" t="s">
        <v>212</v>
      </c>
      <c r="AY54" s="447" t="s">
        <v>212</v>
      </c>
      <c r="AZ54" s="447" t="s">
        <v>212</v>
      </c>
      <c r="BA54" s="447" t="s">
        <v>212</v>
      </c>
      <c r="BB54" s="32"/>
      <c r="BC54" s="26"/>
      <c r="BD54" s="32"/>
      <c r="BE54" s="32"/>
      <c r="BF54" s="26"/>
      <c r="BG54" s="32"/>
      <c r="BH54" s="32"/>
      <c r="BI54" s="26"/>
    </row>
    <row r="55" spans="1:61" ht="3" customHeight="1" x14ac:dyDescent="0.15">
      <c r="A55" s="445"/>
      <c r="B55" s="447"/>
      <c r="C55" s="447"/>
      <c r="D55" s="447"/>
      <c r="E55" s="447"/>
      <c r="F55" s="448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8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7"/>
      <c r="AL55" s="447"/>
      <c r="AM55" s="447"/>
      <c r="AN55" s="447"/>
      <c r="AO55" s="447"/>
      <c r="AP55" s="447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47"/>
      <c r="BB55" s="32"/>
      <c r="BC55" s="26"/>
      <c r="BD55" s="32"/>
      <c r="BE55" s="32"/>
      <c r="BF55" s="26"/>
      <c r="BG55" s="32"/>
      <c r="BH55" s="32"/>
      <c r="BI55" s="26"/>
    </row>
    <row r="56" spans="1:61" ht="3" customHeight="1" x14ac:dyDescent="0.15">
      <c r="A56" s="445"/>
      <c r="B56" s="447"/>
      <c r="C56" s="447"/>
      <c r="D56" s="447"/>
      <c r="E56" s="447"/>
      <c r="F56" s="448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447"/>
      <c r="V56" s="447"/>
      <c r="W56" s="447"/>
      <c r="X56" s="447"/>
      <c r="Y56" s="447"/>
      <c r="Z56" s="448"/>
      <c r="AA56" s="447"/>
      <c r="AB56" s="447"/>
      <c r="AC56" s="447"/>
      <c r="AD56" s="447"/>
      <c r="AE56" s="447"/>
      <c r="AF56" s="447"/>
      <c r="AG56" s="447"/>
      <c r="AH56" s="447"/>
      <c r="AI56" s="447"/>
      <c r="AJ56" s="447"/>
      <c r="AK56" s="447"/>
      <c r="AL56" s="447"/>
      <c r="AM56" s="447"/>
      <c r="AN56" s="447"/>
      <c r="AO56" s="447"/>
      <c r="AP56" s="447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47"/>
      <c r="BB56" s="32"/>
      <c r="BC56" s="26"/>
      <c r="BD56" s="32"/>
      <c r="BE56" s="32"/>
      <c r="BF56" s="26"/>
      <c r="BG56" s="32"/>
      <c r="BH56" s="32"/>
      <c r="BI56" s="26"/>
    </row>
    <row r="57" spans="1:61" ht="3" customHeight="1" x14ac:dyDescent="0.15">
      <c r="A57" s="445"/>
      <c r="B57" s="447"/>
      <c r="C57" s="447"/>
      <c r="D57" s="447"/>
      <c r="E57" s="447"/>
      <c r="F57" s="448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447"/>
      <c r="U57" s="447"/>
      <c r="V57" s="447"/>
      <c r="W57" s="447"/>
      <c r="X57" s="447"/>
      <c r="Y57" s="447"/>
      <c r="Z57" s="448"/>
      <c r="AA57" s="447"/>
      <c r="AB57" s="447"/>
      <c r="AC57" s="447"/>
      <c r="AD57" s="447"/>
      <c r="AE57" s="447"/>
      <c r="AF57" s="447"/>
      <c r="AG57" s="447"/>
      <c r="AH57" s="447"/>
      <c r="AI57" s="447"/>
      <c r="AJ57" s="447"/>
      <c r="AK57" s="447"/>
      <c r="AL57" s="447"/>
      <c r="AM57" s="447"/>
      <c r="AN57" s="447"/>
      <c r="AO57" s="447"/>
      <c r="AP57" s="447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47"/>
      <c r="BB57" s="32"/>
      <c r="BC57" s="26"/>
      <c r="BD57" s="32"/>
      <c r="BE57" s="32"/>
      <c r="BF57" s="26"/>
      <c r="BG57" s="32"/>
      <c r="BH57" s="32"/>
      <c r="BI57" s="26"/>
    </row>
    <row r="58" spans="1:61" ht="3" customHeight="1" x14ac:dyDescent="0.15">
      <c r="A58" s="445"/>
      <c r="B58" s="447"/>
      <c r="C58" s="447"/>
      <c r="D58" s="447"/>
      <c r="E58" s="447"/>
      <c r="F58" s="448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447"/>
      <c r="U58" s="447"/>
      <c r="V58" s="447"/>
      <c r="W58" s="447"/>
      <c r="X58" s="447"/>
      <c r="Y58" s="447"/>
      <c r="Z58" s="448"/>
      <c r="AA58" s="447"/>
      <c r="AB58" s="447"/>
      <c r="AC58" s="447"/>
      <c r="AD58" s="447"/>
      <c r="AE58" s="447"/>
      <c r="AF58" s="447"/>
      <c r="AG58" s="447"/>
      <c r="AH58" s="447"/>
      <c r="AI58" s="447"/>
      <c r="AJ58" s="447"/>
      <c r="AK58" s="447"/>
      <c r="AL58" s="447"/>
      <c r="AM58" s="447"/>
      <c r="AN58" s="447"/>
      <c r="AO58" s="447"/>
      <c r="AP58" s="447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47"/>
      <c r="BB58" s="32"/>
      <c r="BC58" s="26"/>
      <c r="BD58" s="32"/>
      <c r="BE58" s="32"/>
      <c r="BF58" s="26"/>
      <c r="BG58" s="32"/>
      <c r="BH58" s="32"/>
      <c r="BI58" s="26"/>
    </row>
    <row r="59" spans="1:61" ht="3" customHeight="1" x14ac:dyDescent="0.15">
      <c r="A59" s="445"/>
      <c r="B59" s="447"/>
      <c r="C59" s="447"/>
      <c r="D59" s="447"/>
      <c r="E59" s="447"/>
      <c r="F59" s="448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447"/>
      <c r="U59" s="447"/>
      <c r="V59" s="447"/>
      <c r="W59" s="447"/>
      <c r="X59" s="447"/>
      <c r="Y59" s="447"/>
      <c r="Z59" s="448"/>
      <c r="AA59" s="447"/>
      <c r="AB59" s="447"/>
      <c r="AC59" s="447"/>
      <c r="AD59" s="447"/>
      <c r="AE59" s="447"/>
      <c r="AF59" s="447"/>
      <c r="AG59" s="447"/>
      <c r="AH59" s="447"/>
      <c r="AI59" s="447"/>
      <c r="AJ59" s="447"/>
      <c r="AK59" s="447"/>
      <c r="AL59" s="447"/>
      <c r="AM59" s="447"/>
      <c r="AN59" s="447"/>
      <c r="AO59" s="447"/>
      <c r="AP59" s="447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32"/>
      <c r="BC59" s="26"/>
      <c r="BD59" s="32"/>
      <c r="BE59" s="32"/>
      <c r="BF59" s="26"/>
      <c r="BG59" s="32"/>
      <c r="BH59" s="32"/>
      <c r="BI59" s="26"/>
    </row>
    <row r="60" spans="1:61" ht="2.25" customHeight="1" x14ac:dyDescent="0.15">
      <c r="A60" s="30"/>
      <c r="B60" s="449"/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  <c r="AL60" s="449"/>
      <c r="AM60" s="449"/>
      <c r="AN60" s="449"/>
      <c r="AO60" s="449"/>
      <c r="AP60" s="449"/>
      <c r="AQ60" s="449"/>
      <c r="AR60" s="449"/>
      <c r="AS60" s="449"/>
      <c r="AT60" s="449"/>
      <c r="AU60" s="449"/>
      <c r="AV60" s="449"/>
      <c r="AW60" s="449"/>
      <c r="AX60" s="449"/>
      <c r="AY60" s="449"/>
      <c r="AZ60" s="449"/>
      <c r="BA60" s="449"/>
      <c r="BB60" s="32"/>
      <c r="BC60" s="26"/>
      <c r="BD60" s="32"/>
      <c r="BE60" s="32"/>
      <c r="BF60" s="26"/>
      <c r="BG60" s="32"/>
      <c r="BH60" s="32"/>
      <c r="BI60" s="26"/>
    </row>
    <row r="61" spans="1:61" ht="3" customHeight="1" x14ac:dyDescent="0.15">
      <c r="A61" s="445" t="s">
        <v>204</v>
      </c>
      <c r="B61" s="447"/>
      <c r="C61" s="447"/>
      <c r="D61" s="447">
        <v>4</v>
      </c>
      <c r="E61" s="447"/>
      <c r="F61" s="447">
        <v>0</v>
      </c>
      <c r="G61" s="447">
        <v>0</v>
      </c>
      <c r="H61" s="447">
        <v>0</v>
      </c>
      <c r="I61" s="447" t="s">
        <v>158</v>
      </c>
      <c r="J61" s="447" t="s">
        <v>158</v>
      </c>
      <c r="K61" s="447" t="s">
        <v>158</v>
      </c>
      <c r="L61" s="447" t="s">
        <v>158</v>
      </c>
      <c r="M61" s="447" t="s">
        <v>158</v>
      </c>
      <c r="N61" s="447" t="s">
        <v>158</v>
      </c>
      <c r="O61" s="447" t="s">
        <v>158</v>
      </c>
      <c r="P61" s="447" t="s">
        <v>158</v>
      </c>
      <c r="Q61" s="447" t="s">
        <v>158</v>
      </c>
      <c r="R61" s="447" t="s">
        <v>158</v>
      </c>
      <c r="S61" s="447" t="s">
        <v>212</v>
      </c>
      <c r="T61" s="447" t="s">
        <v>212</v>
      </c>
      <c r="U61" s="447" t="s">
        <v>158</v>
      </c>
      <c r="V61" s="447" t="s">
        <v>158</v>
      </c>
      <c r="W61" s="447" t="s">
        <v>158</v>
      </c>
      <c r="X61" s="447" t="s">
        <v>213</v>
      </c>
      <c r="Y61" s="447" t="s">
        <v>203</v>
      </c>
      <c r="Z61" s="447" t="s">
        <v>203</v>
      </c>
      <c r="AA61" s="447" t="s">
        <v>203</v>
      </c>
      <c r="AB61" s="447"/>
      <c r="AC61" s="447"/>
      <c r="AD61" s="447"/>
      <c r="AE61" s="447"/>
      <c r="AF61" s="447"/>
      <c r="AG61" s="447"/>
      <c r="AH61" s="447"/>
      <c r="AI61" s="447"/>
      <c r="AJ61" s="447"/>
      <c r="AK61" s="447"/>
      <c r="AL61" s="447"/>
      <c r="AM61" s="447"/>
      <c r="AN61" s="447"/>
      <c r="AO61" s="447"/>
      <c r="AP61" s="447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47"/>
      <c r="BB61" s="32"/>
      <c r="BC61" s="26"/>
      <c r="BD61" s="32"/>
      <c r="BE61" s="32"/>
      <c r="BF61" s="26"/>
      <c r="BG61" s="32"/>
      <c r="BH61" s="32"/>
      <c r="BI61" s="26"/>
    </row>
    <row r="62" spans="1:61" ht="3" customHeight="1" x14ac:dyDescent="0.15">
      <c r="A62" s="445"/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7"/>
      <c r="U62" s="447"/>
      <c r="V62" s="447"/>
      <c r="W62" s="44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47"/>
      <c r="AK62" s="447"/>
      <c r="AL62" s="447"/>
      <c r="AM62" s="447"/>
      <c r="AN62" s="447"/>
      <c r="AO62" s="447"/>
      <c r="AP62" s="447"/>
      <c r="AQ62" s="447"/>
      <c r="AR62" s="447"/>
      <c r="AS62" s="447"/>
      <c r="AT62" s="447"/>
      <c r="AU62" s="447"/>
      <c r="AV62" s="447"/>
      <c r="AW62" s="447"/>
      <c r="AX62" s="447"/>
      <c r="AY62" s="447"/>
      <c r="AZ62" s="447"/>
      <c r="BA62" s="447"/>
      <c r="BB62" s="32"/>
      <c r="BC62" s="26"/>
      <c r="BD62" s="32"/>
      <c r="BE62" s="32"/>
      <c r="BF62" s="26"/>
      <c r="BG62" s="32"/>
      <c r="BH62" s="32"/>
      <c r="BI62" s="26"/>
    </row>
    <row r="63" spans="1:61" ht="3" customHeight="1" x14ac:dyDescent="0.15">
      <c r="A63" s="445"/>
      <c r="B63" s="447"/>
      <c r="C63" s="447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447"/>
      <c r="U63" s="447"/>
      <c r="V63" s="447"/>
      <c r="W63" s="44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47"/>
      <c r="AK63" s="447"/>
      <c r="AL63" s="447"/>
      <c r="AM63" s="447"/>
      <c r="AN63" s="447"/>
      <c r="AO63" s="447"/>
      <c r="AP63" s="447"/>
      <c r="AQ63" s="447"/>
      <c r="AR63" s="447"/>
      <c r="AS63" s="447"/>
      <c r="AT63" s="447"/>
      <c r="AU63" s="447"/>
      <c r="AV63" s="447"/>
      <c r="AW63" s="447"/>
      <c r="AX63" s="447"/>
      <c r="AY63" s="447"/>
      <c r="AZ63" s="447"/>
      <c r="BA63" s="447"/>
      <c r="BB63" s="32"/>
      <c r="BC63" s="26"/>
      <c r="BD63" s="32"/>
      <c r="BE63" s="32"/>
      <c r="BF63" s="26"/>
      <c r="BG63" s="32"/>
      <c r="BH63" s="32"/>
      <c r="BI63" s="26"/>
    </row>
    <row r="64" spans="1:61" ht="3" customHeight="1" x14ac:dyDescent="0.15">
      <c r="A64" s="445"/>
      <c r="B64" s="447"/>
      <c r="C64" s="447"/>
      <c r="D64" s="447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447"/>
      <c r="U64" s="447"/>
      <c r="V64" s="447"/>
      <c r="W64" s="44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47"/>
      <c r="AK64" s="447"/>
      <c r="AL64" s="447"/>
      <c r="AM64" s="447"/>
      <c r="AN64" s="447"/>
      <c r="AO64" s="447"/>
      <c r="AP64" s="447"/>
      <c r="AQ64" s="447"/>
      <c r="AR64" s="447"/>
      <c r="AS64" s="447"/>
      <c r="AT64" s="447"/>
      <c r="AU64" s="447"/>
      <c r="AV64" s="447"/>
      <c r="AW64" s="447"/>
      <c r="AX64" s="447"/>
      <c r="AY64" s="447"/>
      <c r="AZ64" s="447"/>
      <c r="BA64" s="447"/>
      <c r="BB64" s="32"/>
      <c r="BC64" s="26"/>
      <c r="BD64" s="32"/>
      <c r="BE64" s="32"/>
      <c r="BF64" s="26"/>
      <c r="BG64" s="32"/>
      <c r="BH64" s="32"/>
      <c r="BI64" s="26"/>
    </row>
    <row r="65" spans="1:61" ht="3" customHeight="1" x14ac:dyDescent="0.15">
      <c r="A65" s="445"/>
      <c r="B65" s="447"/>
      <c r="C65" s="447"/>
      <c r="D65" s="447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  <c r="AL65" s="447"/>
      <c r="AM65" s="447"/>
      <c r="AN65" s="447"/>
      <c r="AO65" s="447"/>
      <c r="AP65" s="447"/>
      <c r="AQ65" s="447"/>
      <c r="AR65" s="447"/>
      <c r="AS65" s="447"/>
      <c r="AT65" s="447"/>
      <c r="AU65" s="447"/>
      <c r="AV65" s="447"/>
      <c r="AW65" s="447"/>
      <c r="AX65" s="447"/>
      <c r="AY65" s="447"/>
      <c r="AZ65" s="447"/>
      <c r="BA65" s="447"/>
      <c r="BB65" s="32"/>
      <c r="BC65" s="26"/>
      <c r="BD65" s="32"/>
      <c r="BE65" s="32"/>
      <c r="BF65" s="26"/>
      <c r="BG65" s="32"/>
      <c r="BH65" s="32"/>
      <c r="BI65" s="26"/>
    </row>
    <row r="66" spans="1:61" ht="3" customHeight="1" x14ac:dyDescent="0.15">
      <c r="A66" s="445"/>
      <c r="B66" s="447"/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47"/>
      <c r="AK66" s="447"/>
      <c r="AL66" s="447"/>
      <c r="AM66" s="447"/>
      <c r="AN66" s="447"/>
      <c r="AO66" s="447"/>
      <c r="AP66" s="447"/>
      <c r="AQ66" s="447"/>
      <c r="AR66" s="447"/>
      <c r="AS66" s="447"/>
      <c r="AT66" s="447"/>
      <c r="AU66" s="447"/>
      <c r="AV66" s="447"/>
      <c r="AW66" s="447"/>
      <c r="AX66" s="447"/>
      <c r="AY66" s="447"/>
      <c r="AZ66" s="447"/>
      <c r="BA66" s="447"/>
      <c r="BB66" s="32"/>
      <c r="BC66" s="26"/>
      <c r="BD66" s="32"/>
      <c r="BE66" s="32"/>
      <c r="BF66" s="26"/>
      <c r="BG66" s="32"/>
      <c r="BH66" s="32"/>
      <c r="BI66" s="26"/>
    </row>
    <row r="67" spans="1:61" ht="13.5" hidden="1" customHeight="1" x14ac:dyDescent="0.15">
      <c r="A67" s="30"/>
      <c r="B67" s="444"/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4"/>
      <c r="S67" s="444"/>
      <c r="T67" s="444"/>
      <c r="U67" s="444"/>
      <c r="V67" s="444"/>
      <c r="W67" s="444"/>
      <c r="X67" s="444"/>
      <c r="Y67" s="444"/>
      <c r="Z67" s="444"/>
      <c r="AA67" s="444"/>
      <c r="AB67" s="444"/>
      <c r="AC67" s="444"/>
      <c r="AD67" s="444"/>
      <c r="AE67" s="444"/>
      <c r="AF67" s="444"/>
      <c r="AG67" s="444"/>
      <c r="AH67" s="444"/>
      <c r="AI67" s="444"/>
      <c r="AJ67" s="444"/>
      <c r="AK67" s="444"/>
      <c r="AL67" s="444"/>
      <c r="AM67" s="444"/>
      <c r="AN67" s="444"/>
      <c r="AO67" s="444"/>
      <c r="AP67" s="444"/>
      <c r="AQ67" s="444"/>
      <c r="AR67" s="444"/>
      <c r="AS67" s="444"/>
      <c r="AT67" s="444"/>
      <c r="AU67" s="444"/>
      <c r="AV67" s="444"/>
      <c r="AW67" s="444"/>
      <c r="AX67" s="444"/>
      <c r="AY67" s="444"/>
      <c r="AZ67" s="444"/>
      <c r="BA67" s="444"/>
      <c r="BB67" s="32"/>
      <c r="BC67" s="26"/>
      <c r="BD67" s="32"/>
      <c r="BE67" s="32"/>
      <c r="BF67" s="26"/>
      <c r="BG67" s="32"/>
      <c r="BH67" s="32"/>
      <c r="BI67" s="26"/>
    </row>
    <row r="68" spans="1:61" ht="13.5" hidden="1" customHeight="1" x14ac:dyDescent="0.15">
      <c r="A68" s="445" t="s">
        <v>205</v>
      </c>
      <c r="B68" s="450" t="s">
        <v>214</v>
      </c>
      <c r="C68" s="450" t="s">
        <v>214</v>
      </c>
      <c r="D68" s="450" t="s">
        <v>214</v>
      </c>
      <c r="E68" s="450" t="s">
        <v>214</v>
      </c>
      <c r="F68" s="450" t="s">
        <v>214</v>
      </c>
      <c r="G68" s="450" t="s">
        <v>214</v>
      </c>
      <c r="H68" s="450" t="s">
        <v>214</v>
      </c>
      <c r="I68" s="450" t="s">
        <v>214</v>
      </c>
      <c r="J68" s="450" t="s">
        <v>214</v>
      </c>
      <c r="K68" s="450" t="s">
        <v>214</v>
      </c>
      <c r="L68" s="450" t="s">
        <v>214</v>
      </c>
      <c r="M68" s="450" t="s">
        <v>214</v>
      </c>
      <c r="N68" s="450" t="s">
        <v>214</v>
      </c>
      <c r="O68" s="450" t="s">
        <v>214</v>
      </c>
      <c r="P68" s="450" t="s">
        <v>214</v>
      </c>
      <c r="Q68" s="450" t="s">
        <v>214</v>
      </c>
      <c r="R68" s="450" t="s">
        <v>214</v>
      </c>
      <c r="S68" s="450" t="s">
        <v>214</v>
      </c>
      <c r="T68" s="450" t="s">
        <v>214</v>
      </c>
      <c r="U68" s="450" t="s">
        <v>214</v>
      </c>
      <c r="V68" s="450" t="s">
        <v>214</v>
      </c>
      <c r="W68" s="450" t="s">
        <v>214</v>
      </c>
      <c r="X68" s="450" t="s">
        <v>214</v>
      </c>
      <c r="Y68" s="450" t="s">
        <v>214</v>
      </c>
      <c r="Z68" s="450" t="s">
        <v>214</v>
      </c>
      <c r="AA68" s="450" t="s">
        <v>214</v>
      </c>
      <c r="AB68" s="450" t="s">
        <v>214</v>
      </c>
      <c r="AC68" s="450" t="s">
        <v>214</v>
      </c>
      <c r="AD68" s="450" t="s">
        <v>214</v>
      </c>
      <c r="AE68" s="450" t="s">
        <v>214</v>
      </c>
      <c r="AF68" s="450" t="s">
        <v>214</v>
      </c>
      <c r="AG68" s="450" t="s">
        <v>214</v>
      </c>
      <c r="AH68" s="450" t="s">
        <v>214</v>
      </c>
      <c r="AI68" s="450" t="s">
        <v>214</v>
      </c>
      <c r="AJ68" s="450" t="s">
        <v>214</v>
      </c>
      <c r="AK68" s="450" t="s">
        <v>214</v>
      </c>
      <c r="AL68" s="450" t="s">
        <v>214</v>
      </c>
      <c r="AM68" s="450" t="s">
        <v>214</v>
      </c>
      <c r="AN68" s="450" t="s">
        <v>214</v>
      </c>
      <c r="AO68" s="450" t="s">
        <v>214</v>
      </c>
      <c r="AP68" s="450" t="s">
        <v>214</v>
      </c>
      <c r="AQ68" s="450" t="s">
        <v>214</v>
      </c>
      <c r="AR68" s="450" t="s">
        <v>214</v>
      </c>
      <c r="AS68" s="450" t="s">
        <v>214</v>
      </c>
      <c r="AT68" s="450" t="s">
        <v>214</v>
      </c>
      <c r="AU68" s="450" t="s">
        <v>214</v>
      </c>
      <c r="AV68" s="450" t="s">
        <v>214</v>
      </c>
      <c r="AW68" s="450" t="s">
        <v>214</v>
      </c>
      <c r="AX68" s="450" t="s">
        <v>214</v>
      </c>
      <c r="AY68" s="450" t="s">
        <v>214</v>
      </c>
      <c r="AZ68" s="450" t="s">
        <v>214</v>
      </c>
      <c r="BA68" s="450" t="s">
        <v>214</v>
      </c>
      <c r="BB68" s="32"/>
      <c r="BC68" s="26"/>
      <c r="BD68" s="32"/>
      <c r="BE68" s="32"/>
      <c r="BF68" s="26"/>
      <c r="BG68" s="32"/>
      <c r="BH68" s="32"/>
      <c r="BI68" s="26"/>
    </row>
    <row r="69" spans="1:61" ht="13.5" hidden="1" customHeight="1" x14ac:dyDescent="0.15">
      <c r="A69" s="445"/>
      <c r="B69" s="450"/>
      <c r="C69" s="450"/>
      <c r="D69" s="450"/>
      <c r="E69" s="450"/>
      <c r="F69" s="450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450"/>
      <c r="AM69" s="450"/>
      <c r="AN69" s="450"/>
      <c r="AO69" s="450"/>
      <c r="AP69" s="450"/>
      <c r="AQ69" s="450"/>
      <c r="AR69" s="450"/>
      <c r="AS69" s="450"/>
      <c r="AT69" s="450"/>
      <c r="AU69" s="450"/>
      <c r="AV69" s="450"/>
      <c r="AW69" s="450"/>
      <c r="AX69" s="450"/>
      <c r="AY69" s="450"/>
      <c r="AZ69" s="450"/>
      <c r="BA69" s="450"/>
      <c r="BB69" s="32"/>
      <c r="BC69" s="26"/>
      <c r="BD69" s="32"/>
      <c r="BE69" s="32"/>
      <c r="BF69" s="26"/>
      <c r="BG69" s="32"/>
      <c r="BH69" s="32"/>
      <c r="BI69" s="26"/>
    </row>
    <row r="70" spans="1:61" ht="13.5" hidden="1" customHeight="1" x14ac:dyDescent="0.15">
      <c r="A70" s="445"/>
      <c r="B70" s="450"/>
      <c r="C70" s="450"/>
      <c r="D70" s="450"/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  <c r="Z70" s="450"/>
      <c r="AA70" s="450"/>
      <c r="AB70" s="450"/>
      <c r="AC70" s="450"/>
      <c r="AD70" s="450"/>
      <c r="AE70" s="450"/>
      <c r="AF70" s="450"/>
      <c r="AG70" s="450"/>
      <c r="AH70" s="450"/>
      <c r="AI70" s="450"/>
      <c r="AJ70" s="450"/>
      <c r="AK70" s="450"/>
      <c r="AL70" s="450"/>
      <c r="AM70" s="450"/>
      <c r="AN70" s="450"/>
      <c r="AO70" s="450"/>
      <c r="AP70" s="450"/>
      <c r="AQ70" s="450"/>
      <c r="AR70" s="450"/>
      <c r="AS70" s="450"/>
      <c r="AT70" s="450"/>
      <c r="AU70" s="450"/>
      <c r="AV70" s="450"/>
      <c r="AW70" s="450"/>
      <c r="AX70" s="450"/>
      <c r="AY70" s="450"/>
      <c r="AZ70" s="450"/>
      <c r="BA70" s="450"/>
      <c r="BB70" s="32"/>
      <c r="BC70" s="26"/>
      <c r="BD70" s="32"/>
      <c r="BE70" s="32"/>
      <c r="BF70" s="26"/>
      <c r="BG70" s="32"/>
      <c r="BH70" s="32"/>
      <c r="BI70" s="26"/>
    </row>
    <row r="71" spans="1:61" ht="13.5" hidden="1" customHeight="1" x14ac:dyDescent="0.15">
      <c r="A71" s="445"/>
      <c r="B71" s="450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  <c r="S71" s="450"/>
      <c r="T71" s="450"/>
      <c r="U71" s="450"/>
      <c r="V71" s="450"/>
      <c r="W71" s="450"/>
      <c r="X71" s="450"/>
      <c r="Y71" s="450"/>
      <c r="Z71" s="450"/>
      <c r="AA71" s="450"/>
      <c r="AB71" s="450"/>
      <c r="AC71" s="450"/>
      <c r="AD71" s="450"/>
      <c r="AE71" s="450"/>
      <c r="AF71" s="450"/>
      <c r="AG71" s="450"/>
      <c r="AH71" s="450"/>
      <c r="AI71" s="450"/>
      <c r="AJ71" s="450"/>
      <c r="AK71" s="450"/>
      <c r="AL71" s="450"/>
      <c r="AM71" s="450"/>
      <c r="AN71" s="450"/>
      <c r="AO71" s="450"/>
      <c r="AP71" s="450"/>
      <c r="AQ71" s="450"/>
      <c r="AR71" s="450"/>
      <c r="AS71" s="450"/>
      <c r="AT71" s="450"/>
      <c r="AU71" s="450"/>
      <c r="AV71" s="450"/>
      <c r="AW71" s="450"/>
      <c r="AX71" s="450"/>
      <c r="AY71" s="450"/>
      <c r="AZ71" s="450"/>
      <c r="BA71" s="450"/>
      <c r="BB71" s="32"/>
      <c r="BC71" s="26"/>
      <c r="BD71" s="32"/>
      <c r="BE71" s="32"/>
      <c r="BF71" s="26"/>
      <c r="BG71" s="32"/>
      <c r="BH71" s="32"/>
      <c r="BI71" s="26"/>
    </row>
    <row r="72" spans="1:61" ht="13.5" hidden="1" customHeight="1" x14ac:dyDescent="0.15">
      <c r="A72" s="445"/>
      <c r="B72" s="450"/>
      <c r="C72" s="450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50"/>
      <c r="AC72" s="450"/>
      <c r="AD72" s="450"/>
      <c r="AE72" s="450"/>
      <c r="AF72" s="450"/>
      <c r="AG72" s="450"/>
      <c r="AH72" s="450"/>
      <c r="AI72" s="450"/>
      <c r="AJ72" s="450"/>
      <c r="AK72" s="450"/>
      <c r="AL72" s="450"/>
      <c r="AM72" s="450"/>
      <c r="AN72" s="450"/>
      <c r="AO72" s="450"/>
      <c r="AP72" s="450"/>
      <c r="AQ72" s="450"/>
      <c r="AR72" s="450"/>
      <c r="AS72" s="450"/>
      <c r="AT72" s="450"/>
      <c r="AU72" s="450"/>
      <c r="AV72" s="450"/>
      <c r="AW72" s="450"/>
      <c r="AX72" s="450"/>
      <c r="AY72" s="450"/>
      <c r="AZ72" s="450"/>
      <c r="BA72" s="450"/>
      <c r="BB72" s="32"/>
      <c r="BC72" s="26"/>
      <c r="BD72" s="32"/>
      <c r="BE72" s="32"/>
      <c r="BF72" s="26"/>
      <c r="BG72" s="32"/>
      <c r="BH72" s="32"/>
      <c r="BI72" s="26"/>
    </row>
    <row r="73" spans="1:61" ht="13.5" hidden="1" customHeight="1" x14ac:dyDescent="0.15">
      <c r="A73" s="445"/>
      <c r="B73" s="450"/>
      <c r="C73" s="450"/>
      <c r="D73" s="450"/>
      <c r="E73" s="450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450"/>
      <c r="Z73" s="450"/>
      <c r="AA73" s="450"/>
      <c r="AB73" s="450"/>
      <c r="AC73" s="450"/>
      <c r="AD73" s="450"/>
      <c r="AE73" s="450"/>
      <c r="AF73" s="450"/>
      <c r="AG73" s="450"/>
      <c r="AH73" s="450"/>
      <c r="AI73" s="450"/>
      <c r="AJ73" s="450"/>
      <c r="AK73" s="450"/>
      <c r="AL73" s="450"/>
      <c r="AM73" s="450"/>
      <c r="AN73" s="450"/>
      <c r="AO73" s="450"/>
      <c r="AP73" s="450"/>
      <c r="AQ73" s="450"/>
      <c r="AR73" s="450"/>
      <c r="AS73" s="450"/>
      <c r="AT73" s="450"/>
      <c r="AU73" s="450"/>
      <c r="AV73" s="450"/>
      <c r="AW73" s="450"/>
      <c r="AX73" s="450"/>
      <c r="AY73" s="450"/>
      <c r="AZ73" s="450"/>
      <c r="BA73" s="450"/>
      <c r="BB73" s="32"/>
      <c r="BC73" s="26"/>
      <c r="BD73" s="32"/>
      <c r="BE73" s="32"/>
      <c r="BF73" s="26"/>
      <c r="BG73" s="32"/>
      <c r="BH73" s="32"/>
      <c r="BI73" s="26"/>
    </row>
    <row r="74" spans="1:61" ht="13.5" hidden="1" customHeight="1" x14ac:dyDescent="0.15">
      <c r="A74" s="30"/>
      <c r="B74" s="444"/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444"/>
      <c r="W74" s="444"/>
      <c r="X74" s="444"/>
      <c r="Y74" s="444"/>
      <c r="Z74" s="444"/>
      <c r="AA74" s="444"/>
      <c r="AB74" s="444"/>
      <c r="AC74" s="444"/>
      <c r="AD74" s="444"/>
      <c r="AE74" s="444"/>
      <c r="AF74" s="444"/>
      <c r="AG74" s="444"/>
      <c r="AH74" s="444"/>
      <c r="AI74" s="444"/>
      <c r="AJ74" s="444"/>
      <c r="AK74" s="444"/>
      <c r="AL74" s="444"/>
      <c r="AM74" s="444"/>
      <c r="AN74" s="444"/>
      <c r="AO74" s="444"/>
      <c r="AP74" s="444"/>
      <c r="AQ74" s="444"/>
      <c r="AR74" s="444"/>
      <c r="AS74" s="444"/>
      <c r="AT74" s="444"/>
      <c r="AU74" s="444"/>
      <c r="AV74" s="444"/>
      <c r="AW74" s="444"/>
      <c r="AX74" s="444"/>
      <c r="AY74" s="444"/>
      <c r="AZ74" s="444"/>
      <c r="BA74" s="444"/>
      <c r="BB74" s="32"/>
      <c r="BC74" s="26"/>
      <c r="BD74" s="32"/>
      <c r="BE74" s="32"/>
      <c r="BF74" s="26"/>
      <c r="BG74" s="32"/>
      <c r="BH74" s="32"/>
      <c r="BI74" s="26"/>
    </row>
    <row r="75" spans="1:61" ht="13.5" hidden="1" customHeight="1" x14ac:dyDescent="0.15">
      <c r="A75" s="445" t="s">
        <v>206</v>
      </c>
      <c r="B75" s="450" t="s">
        <v>214</v>
      </c>
      <c r="C75" s="450" t="s">
        <v>214</v>
      </c>
      <c r="D75" s="450" t="s">
        <v>214</v>
      </c>
      <c r="E75" s="450" t="s">
        <v>214</v>
      </c>
      <c r="F75" s="450" t="s">
        <v>214</v>
      </c>
      <c r="G75" s="450" t="s">
        <v>214</v>
      </c>
      <c r="H75" s="450" t="s">
        <v>214</v>
      </c>
      <c r="I75" s="450" t="s">
        <v>214</v>
      </c>
      <c r="J75" s="450" t="s">
        <v>214</v>
      </c>
      <c r="K75" s="450" t="s">
        <v>214</v>
      </c>
      <c r="L75" s="450" t="s">
        <v>214</v>
      </c>
      <c r="M75" s="450" t="s">
        <v>214</v>
      </c>
      <c r="N75" s="450" t="s">
        <v>214</v>
      </c>
      <c r="O75" s="450" t="s">
        <v>214</v>
      </c>
      <c r="P75" s="450" t="s">
        <v>214</v>
      </c>
      <c r="Q75" s="450" t="s">
        <v>214</v>
      </c>
      <c r="R75" s="450" t="s">
        <v>214</v>
      </c>
      <c r="S75" s="450" t="s">
        <v>214</v>
      </c>
      <c r="T75" s="450" t="s">
        <v>214</v>
      </c>
      <c r="U75" s="450" t="s">
        <v>214</v>
      </c>
      <c r="V75" s="450" t="s">
        <v>214</v>
      </c>
      <c r="W75" s="450" t="s">
        <v>214</v>
      </c>
      <c r="X75" s="450" t="s">
        <v>214</v>
      </c>
      <c r="Y75" s="450" t="s">
        <v>214</v>
      </c>
      <c r="Z75" s="450" t="s">
        <v>214</v>
      </c>
      <c r="AA75" s="450" t="s">
        <v>214</v>
      </c>
      <c r="AB75" s="450" t="s">
        <v>214</v>
      </c>
      <c r="AC75" s="450" t="s">
        <v>214</v>
      </c>
      <c r="AD75" s="450" t="s">
        <v>214</v>
      </c>
      <c r="AE75" s="450" t="s">
        <v>214</v>
      </c>
      <c r="AF75" s="450" t="s">
        <v>214</v>
      </c>
      <c r="AG75" s="450" t="s">
        <v>214</v>
      </c>
      <c r="AH75" s="450" t="s">
        <v>214</v>
      </c>
      <c r="AI75" s="450" t="s">
        <v>214</v>
      </c>
      <c r="AJ75" s="450" t="s">
        <v>214</v>
      </c>
      <c r="AK75" s="450" t="s">
        <v>214</v>
      </c>
      <c r="AL75" s="450" t="s">
        <v>214</v>
      </c>
      <c r="AM75" s="450" t="s">
        <v>214</v>
      </c>
      <c r="AN75" s="450" t="s">
        <v>214</v>
      </c>
      <c r="AO75" s="450" t="s">
        <v>214</v>
      </c>
      <c r="AP75" s="450" t="s">
        <v>214</v>
      </c>
      <c r="AQ75" s="450" t="s">
        <v>214</v>
      </c>
      <c r="AR75" s="450" t="s">
        <v>214</v>
      </c>
      <c r="AS75" s="450" t="s">
        <v>214</v>
      </c>
      <c r="AT75" s="450" t="s">
        <v>214</v>
      </c>
      <c r="AU75" s="450" t="s">
        <v>214</v>
      </c>
      <c r="AV75" s="450" t="s">
        <v>214</v>
      </c>
      <c r="AW75" s="450" t="s">
        <v>214</v>
      </c>
      <c r="AX75" s="450" t="s">
        <v>214</v>
      </c>
      <c r="AY75" s="450" t="s">
        <v>214</v>
      </c>
      <c r="AZ75" s="450" t="s">
        <v>214</v>
      </c>
      <c r="BA75" s="450" t="s">
        <v>214</v>
      </c>
      <c r="BB75" s="32"/>
      <c r="BC75" s="26"/>
      <c r="BD75" s="32"/>
      <c r="BE75" s="32"/>
      <c r="BF75" s="26"/>
      <c r="BG75" s="32"/>
      <c r="BH75" s="32"/>
      <c r="BI75" s="26"/>
    </row>
    <row r="76" spans="1:61" ht="13.5" hidden="1" customHeight="1" x14ac:dyDescent="0.15">
      <c r="A76" s="445"/>
      <c r="B76" s="450"/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50"/>
      <c r="Z76" s="450"/>
      <c r="AA76" s="450"/>
      <c r="AB76" s="450"/>
      <c r="AC76" s="450"/>
      <c r="AD76" s="450"/>
      <c r="AE76" s="450"/>
      <c r="AF76" s="450"/>
      <c r="AG76" s="450"/>
      <c r="AH76" s="450"/>
      <c r="AI76" s="450"/>
      <c r="AJ76" s="450"/>
      <c r="AK76" s="450"/>
      <c r="AL76" s="450"/>
      <c r="AM76" s="450"/>
      <c r="AN76" s="450"/>
      <c r="AO76" s="450"/>
      <c r="AP76" s="450"/>
      <c r="AQ76" s="450"/>
      <c r="AR76" s="450"/>
      <c r="AS76" s="450"/>
      <c r="AT76" s="450"/>
      <c r="AU76" s="450"/>
      <c r="AV76" s="450"/>
      <c r="AW76" s="450"/>
      <c r="AX76" s="450"/>
      <c r="AY76" s="450"/>
      <c r="AZ76" s="450"/>
      <c r="BA76" s="450"/>
      <c r="BB76" s="32"/>
      <c r="BC76" s="26"/>
      <c r="BD76" s="32"/>
      <c r="BE76" s="32"/>
      <c r="BF76" s="26"/>
      <c r="BG76" s="32"/>
      <c r="BH76" s="32"/>
      <c r="BI76" s="26"/>
    </row>
    <row r="77" spans="1:61" ht="13.5" hidden="1" customHeight="1" x14ac:dyDescent="0.15">
      <c r="A77" s="445"/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0"/>
      <c r="AS77" s="450"/>
      <c r="AT77" s="450"/>
      <c r="AU77" s="450"/>
      <c r="AV77" s="450"/>
      <c r="AW77" s="450"/>
      <c r="AX77" s="450"/>
      <c r="AY77" s="450"/>
      <c r="AZ77" s="450"/>
      <c r="BA77" s="450"/>
      <c r="BB77" s="32"/>
      <c r="BC77" s="26"/>
      <c r="BD77" s="32"/>
      <c r="BE77" s="32"/>
      <c r="BF77" s="26"/>
      <c r="BG77" s="32"/>
      <c r="BH77" s="32"/>
      <c r="BI77" s="26"/>
    </row>
    <row r="78" spans="1:61" ht="13.5" hidden="1" customHeight="1" x14ac:dyDescent="0.15">
      <c r="A78" s="445"/>
      <c r="B78" s="450"/>
      <c r="C78" s="450"/>
      <c r="D78" s="450"/>
      <c r="E78" s="450"/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50"/>
      <c r="Z78" s="450"/>
      <c r="AA78" s="450"/>
      <c r="AB78" s="450"/>
      <c r="AC78" s="450"/>
      <c r="AD78" s="450"/>
      <c r="AE78" s="450"/>
      <c r="AF78" s="450"/>
      <c r="AG78" s="450"/>
      <c r="AH78" s="450"/>
      <c r="AI78" s="450"/>
      <c r="AJ78" s="450"/>
      <c r="AK78" s="450"/>
      <c r="AL78" s="450"/>
      <c r="AM78" s="450"/>
      <c r="AN78" s="450"/>
      <c r="AO78" s="450"/>
      <c r="AP78" s="450"/>
      <c r="AQ78" s="450"/>
      <c r="AR78" s="450"/>
      <c r="AS78" s="450"/>
      <c r="AT78" s="450"/>
      <c r="AU78" s="450"/>
      <c r="AV78" s="450"/>
      <c r="AW78" s="450"/>
      <c r="AX78" s="450"/>
      <c r="AY78" s="450"/>
      <c r="AZ78" s="450"/>
      <c r="BA78" s="450"/>
      <c r="BB78" s="32"/>
      <c r="BC78" s="26"/>
      <c r="BD78" s="32"/>
      <c r="BE78" s="32"/>
      <c r="BF78" s="26"/>
      <c r="BG78" s="32"/>
      <c r="BH78" s="32"/>
      <c r="BI78" s="26"/>
    </row>
    <row r="79" spans="1:61" ht="13.5" hidden="1" customHeight="1" x14ac:dyDescent="0.15">
      <c r="A79" s="445"/>
      <c r="B79" s="450"/>
      <c r="C79" s="450"/>
      <c r="D79" s="450"/>
      <c r="E79" s="450"/>
      <c r="F79" s="450"/>
      <c r="G79" s="450"/>
      <c r="H79" s="450"/>
      <c r="I79" s="450"/>
      <c r="J79" s="450"/>
      <c r="K79" s="450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50"/>
      <c r="AM79" s="450"/>
      <c r="AN79" s="450"/>
      <c r="AO79" s="450"/>
      <c r="AP79" s="450"/>
      <c r="AQ79" s="450"/>
      <c r="AR79" s="450"/>
      <c r="AS79" s="450"/>
      <c r="AT79" s="450"/>
      <c r="AU79" s="450"/>
      <c r="AV79" s="450"/>
      <c r="AW79" s="450"/>
      <c r="AX79" s="450"/>
      <c r="AY79" s="450"/>
      <c r="AZ79" s="450"/>
      <c r="BA79" s="450"/>
      <c r="BB79" s="32"/>
      <c r="BC79" s="26"/>
      <c r="BD79" s="32"/>
      <c r="BE79" s="32"/>
      <c r="BF79" s="26"/>
      <c r="BG79" s="32"/>
      <c r="BH79" s="32"/>
      <c r="BI79" s="26"/>
    </row>
    <row r="80" spans="1:61" ht="13.5" hidden="1" customHeight="1" x14ac:dyDescent="0.15">
      <c r="A80" s="445"/>
      <c r="B80" s="450"/>
      <c r="C80" s="450"/>
      <c r="D80" s="450"/>
      <c r="E80" s="450"/>
      <c r="F80" s="450"/>
      <c r="G80" s="450"/>
      <c r="H80" s="450"/>
      <c r="I80" s="450"/>
      <c r="J80" s="450"/>
      <c r="K80" s="450"/>
      <c r="L80" s="450"/>
      <c r="M80" s="450"/>
      <c r="N80" s="450"/>
      <c r="O80" s="450"/>
      <c r="P80" s="450"/>
      <c r="Q80" s="450"/>
      <c r="R80" s="450"/>
      <c r="S80" s="450"/>
      <c r="T80" s="450"/>
      <c r="U80" s="450"/>
      <c r="V80" s="450"/>
      <c r="W80" s="450"/>
      <c r="X80" s="450"/>
      <c r="Y80" s="450"/>
      <c r="Z80" s="450"/>
      <c r="AA80" s="450"/>
      <c r="AB80" s="450"/>
      <c r="AC80" s="450"/>
      <c r="AD80" s="450"/>
      <c r="AE80" s="450"/>
      <c r="AF80" s="450"/>
      <c r="AG80" s="450"/>
      <c r="AH80" s="450"/>
      <c r="AI80" s="450"/>
      <c r="AJ80" s="450"/>
      <c r="AK80" s="450"/>
      <c r="AL80" s="450"/>
      <c r="AM80" s="450"/>
      <c r="AN80" s="450"/>
      <c r="AO80" s="450"/>
      <c r="AP80" s="450"/>
      <c r="AQ80" s="450"/>
      <c r="AR80" s="450"/>
      <c r="AS80" s="450"/>
      <c r="AT80" s="450"/>
      <c r="AU80" s="450"/>
      <c r="AV80" s="450"/>
      <c r="AW80" s="450"/>
      <c r="AX80" s="450"/>
      <c r="AY80" s="450"/>
      <c r="AZ80" s="450"/>
      <c r="BA80" s="450"/>
      <c r="BB80" s="32"/>
      <c r="BC80" s="26"/>
      <c r="BD80" s="32"/>
      <c r="BE80" s="32"/>
      <c r="BF80" s="26"/>
      <c r="BG80" s="32"/>
      <c r="BH80" s="32"/>
      <c r="BI80" s="26"/>
    </row>
    <row r="81" spans="1:61" ht="13.5" hidden="1" customHeight="1" x14ac:dyDescent="0.15">
      <c r="A81" s="30"/>
      <c r="B81" s="444"/>
      <c r="C81" s="444"/>
      <c r="D81" s="444"/>
      <c r="E81" s="444"/>
      <c r="F81" s="444"/>
      <c r="G81" s="444"/>
      <c r="H81" s="444"/>
      <c r="I81" s="444"/>
      <c r="J81" s="444"/>
      <c r="K81" s="444"/>
      <c r="L81" s="444"/>
      <c r="M81" s="444"/>
      <c r="N81" s="444"/>
      <c r="O81" s="444"/>
      <c r="P81" s="444"/>
      <c r="Q81" s="444"/>
      <c r="R81" s="444"/>
      <c r="S81" s="444"/>
      <c r="T81" s="444"/>
      <c r="U81" s="444"/>
      <c r="V81" s="444"/>
      <c r="W81" s="444"/>
      <c r="X81" s="444"/>
      <c r="Y81" s="444"/>
      <c r="Z81" s="444"/>
      <c r="AA81" s="444"/>
      <c r="AB81" s="444"/>
      <c r="AC81" s="444"/>
      <c r="AD81" s="444"/>
      <c r="AE81" s="444"/>
      <c r="AF81" s="444"/>
      <c r="AG81" s="444"/>
      <c r="AH81" s="444"/>
      <c r="AI81" s="444"/>
      <c r="AJ81" s="444"/>
      <c r="AK81" s="444"/>
      <c r="AL81" s="444"/>
      <c r="AM81" s="444"/>
      <c r="AN81" s="444"/>
      <c r="AO81" s="444"/>
      <c r="AP81" s="444"/>
      <c r="AQ81" s="444"/>
      <c r="AR81" s="444"/>
      <c r="AS81" s="444"/>
      <c r="AT81" s="444"/>
      <c r="AU81" s="444"/>
      <c r="AV81" s="444"/>
      <c r="AW81" s="444"/>
      <c r="AX81" s="444"/>
      <c r="AY81" s="444"/>
      <c r="AZ81" s="444"/>
      <c r="BA81" s="444"/>
      <c r="BB81" s="32"/>
      <c r="BC81" s="26"/>
      <c r="BD81" s="32"/>
      <c r="BE81" s="32"/>
      <c r="BF81" s="26"/>
      <c r="BG81" s="32"/>
      <c r="BH81" s="32"/>
      <c r="BI81" s="26"/>
    </row>
    <row r="82" spans="1:61" ht="13.5" hidden="1" customHeight="1" x14ac:dyDescent="0.15">
      <c r="A82" s="445" t="s">
        <v>207</v>
      </c>
      <c r="B82" s="450" t="s">
        <v>214</v>
      </c>
      <c r="C82" s="450" t="s">
        <v>214</v>
      </c>
      <c r="D82" s="450" t="s">
        <v>214</v>
      </c>
      <c r="E82" s="450" t="s">
        <v>214</v>
      </c>
      <c r="F82" s="450" t="s">
        <v>214</v>
      </c>
      <c r="G82" s="450" t="s">
        <v>214</v>
      </c>
      <c r="H82" s="450" t="s">
        <v>214</v>
      </c>
      <c r="I82" s="450" t="s">
        <v>214</v>
      </c>
      <c r="J82" s="450" t="s">
        <v>214</v>
      </c>
      <c r="K82" s="450" t="s">
        <v>214</v>
      </c>
      <c r="L82" s="450" t="s">
        <v>214</v>
      </c>
      <c r="M82" s="450" t="s">
        <v>214</v>
      </c>
      <c r="N82" s="450" t="s">
        <v>214</v>
      </c>
      <c r="O82" s="450" t="s">
        <v>214</v>
      </c>
      <c r="P82" s="450" t="s">
        <v>214</v>
      </c>
      <c r="Q82" s="450" t="s">
        <v>214</v>
      </c>
      <c r="R82" s="450" t="s">
        <v>214</v>
      </c>
      <c r="S82" s="450" t="s">
        <v>214</v>
      </c>
      <c r="T82" s="450" t="s">
        <v>214</v>
      </c>
      <c r="U82" s="450" t="s">
        <v>214</v>
      </c>
      <c r="V82" s="450" t="s">
        <v>214</v>
      </c>
      <c r="W82" s="450" t="s">
        <v>214</v>
      </c>
      <c r="X82" s="450" t="s">
        <v>214</v>
      </c>
      <c r="Y82" s="450" t="s">
        <v>214</v>
      </c>
      <c r="Z82" s="450" t="s">
        <v>214</v>
      </c>
      <c r="AA82" s="450" t="s">
        <v>214</v>
      </c>
      <c r="AB82" s="450" t="s">
        <v>214</v>
      </c>
      <c r="AC82" s="450" t="s">
        <v>214</v>
      </c>
      <c r="AD82" s="450" t="s">
        <v>214</v>
      </c>
      <c r="AE82" s="450" t="s">
        <v>214</v>
      </c>
      <c r="AF82" s="450" t="s">
        <v>214</v>
      </c>
      <c r="AG82" s="450" t="s">
        <v>214</v>
      </c>
      <c r="AH82" s="450" t="s">
        <v>214</v>
      </c>
      <c r="AI82" s="450" t="s">
        <v>214</v>
      </c>
      <c r="AJ82" s="450" t="s">
        <v>214</v>
      </c>
      <c r="AK82" s="450" t="s">
        <v>214</v>
      </c>
      <c r="AL82" s="450" t="s">
        <v>214</v>
      </c>
      <c r="AM82" s="450" t="s">
        <v>214</v>
      </c>
      <c r="AN82" s="450" t="s">
        <v>214</v>
      </c>
      <c r="AO82" s="450" t="s">
        <v>214</v>
      </c>
      <c r="AP82" s="450" t="s">
        <v>214</v>
      </c>
      <c r="AQ82" s="450" t="s">
        <v>214</v>
      </c>
      <c r="AR82" s="450" t="s">
        <v>214</v>
      </c>
      <c r="AS82" s="450" t="s">
        <v>214</v>
      </c>
      <c r="AT82" s="450" t="s">
        <v>214</v>
      </c>
      <c r="AU82" s="450" t="s">
        <v>214</v>
      </c>
      <c r="AV82" s="450" t="s">
        <v>214</v>
      </c>
      <c r="AW82" s="450" t="s">
        <v>214</v>
      </c>
      <c r="AX82" s="450" t="s">
        <v>214</v>
      </c>
      <c r="AY82" s="450" t="s">
        <v>214</v>
      </c>
      <c r="AZ82" s="450" t="s">
        <v>214</v>
      </c>
      <c r="BA82" s="450" t="s">
        <v>214</v>
      </c>
      <c r="BB82" s="32"/>
      <c r="BC82" s="26"/>
      <c r="BD82" s="32"/>
      <c r="BE82" s="32"/>
      <c r="BF82" s="26"/>
      <c r="BG82" s="32"/>
      <c r="BH82" s="32"/>
      <c r="BI82" s="26"/>
    </row>
    <row r="83" spans="1:61" ht="13.5" hidden="1" customHeight="1" x14ac:dyDescent="0.15">
      <c r="A83" s="445"/>
      <c r="B83" s="450"/>
      <c r="C83" s="450"/>
      <c r="D83" s="450"/>
      <c r="E83" s="450"/>
      <c r="F83" s="450"/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50"/>
      <c r="AM83" s="450"/>
      <c r="AN83" s="450"/>
      <c r="AO83" s="450"/>
      <c r="AP83" s="450"/>
      <c r="AQ83" s="450"/>
      <c r="AR83" s="450"/>
      <c r="AS83" s="450"/>
      <c r="AT83" s="450"/>
      <c r="AU83" s="450"/>
      <c r="AV83" s="450"/>
      <c r="AW83" s="450"/>
      <c r="AX83" s="450"/>
      <c r="AY83" s="450"/>
      <c r="AZ83" s="450"/>
      <c r="BA83" s="450"/>
      <c r="BB83" s="32"/>
      <c r="BC83" s="26"/>
      <c r="BD83" s="32"/>
      <c r="BE83" s="32"/>
      <c r="BF83" s="26"/>
      <c r="BG83" s="32"/>
      <c r="BH83" s="32"/>
      <c r="BI83" s="26"/>
    </row>
    <row r="84" spans="1:61" ht="13.5" hidden="1" customHeight="1" x14ac:dyDescent="0.15">
      <c r="A84" s="445"/>
      <c r="B84" s="450"/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50"/>
      <c r="AM84" s="450"/>
      <c r="AN84" s="450"/>
      <c r="AO84" s="450"/>
      <c r="AP84" s="450"/>
      <c r="AQ84" s="450"/>
      <c r="AR84" s="450"/>
      <c r="AS84" s="450"/>
      <c r="AT84" s="450"/>
      <c r="AU84" s="450"/>
      <c r="AV84" s="450"/>
      <c r="AW84" s="450"/>
      <c r="AX84" s="450"/>
      <c r="AY84" s="450"/>
      <c r="AZ84" s="450"/>
      <c r="BA84" s="450"/>
      <c r="BB84" s="32"/>
      <c r="BC84" s="26"/>
      <c r="BD84" s="32"/>
      <c r="BE84" s="32"/>
      <c r="BF84" s="26"/>
      <c r="BG84" s="32"/>
      <c r="BH84" s="32"/>
      <c r="BI84" s="26"/>
    </row>
    <row r="85" spans="1:61" ht="13.5" hidden="1" customHeight="1" x14ac:dyDescent="0.15">
      <c r="A85" s="445"/>
      <c r="B85" s="450"/>
      <c r="C85" s="450"/>
      <c r="D85" s="450"/>
      <c r="E85" s="450"/>
      <c r="F85" s="450"/>
      <c r="G85" s="450"/>
      <c r="H85" s="450"/>
      <c r="I85" s="450"/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0"/>
      <c r="V85" s="450"/>
      <c r="W85" s="450"/>
      <c r="X85" s="450"/>
      <c r="Y85" s="450"/>
      <c r="Z85" s="450"/>
      <c r="AA85" s="450"/>
      <c r="AB85" s="450"/>
      <c r="AC85" s="450"/>
      <c r="AD85" s="450"/>
      <c r="AE85" s="450"/>
      <c r="AF85" s="450"/>
      <c r="AG85" s="450"/>
      <c r="AH85" s="450"/>
      <c r="AI85" s="450"/>
      <c r="AJ85" s="450"/>
      <c r="AK85" s="450"/>
      <c r="AL85" s="450"/>
      <c r="AM85" s="450"/>
      <c r="AN85" s="450"/>
      <c r="AO85" s="450"/>
      <c r="AP85" s="450"/>
      <c r="AQ85" s="450"/>
      <c r="AR85" s="450"/>
      <c r="AS85" s="450"/>
      <c r="AT85" s="450"/>
      <c r="AU85" s="450"/>
      <c r="AV85" s="450"/>
      <c r="AW85" s="450"/>
      <c r="AX85" s="450"/>
      <c r="AY85" s="450"/>
      <c r="AZ85" s="450"/>
      <c r="BA85" s="450"/>
      <c r="BB85" s="32"/>
      <c r="BC85" s="26"/>
      <c r="BD85" s="32"/>
      <c r="BE85" s="32"/>
      <c r="BF85" s="26"/>
      <c r="BG85" s="32"/>
      <c r="BH85" s="32"/>
      <c r="BI85" s="26"/>
    </row>
    <row r="86" spans="1:61" ht="13.5" hidden="1" customHeight="1" x14ac:dyDescent="0.15">
      <c r="A86" s="445"/>
      <c r="B86" s="450"/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0"/>
      <c r="AA86" s="450"/>
      <c r="AB86" s="450"/>
      <c r="AC86" s="450"/>
      <c r="AD86" s="450"/>
      <c r="AE86" s="450"/>
      <c r="AF86" s="450"/>
      <c r="AG86" s="450"/>
      <c r="AH86" s="450"/>
      <c r="AI86" s="450"/>
      <c r="AJ86" s="450"/>
      <c r="AK86" s="450"/>
      <c r="AL86" s="450"/>
      <c r="AM86" s="450"/>
      <c r="AN86" s="450"/>
      <c r="AO86" s="450"/>
      <c r="AP86" s="450"/>
      <c r="AQ86" s="450"/>
      <c r="AR86" s="450"/>
      <c r="AS86" s="450"/>
      <c r="AT86" s="450"/>
      <c r="AU86" s="450"/>
      <c r="AV86" s="450"/>
      <c r="AW86" s="450"/>
      <c r="AX86" s="450"/>
      <c r="AY86" s="450"/>
      <c r="AZ86" s="450"/>
      <c r="BA86" s="450"/>
      <c r="BB86" s="32"/>
      <c r="BC86" s="26"/>
      <c r="BD86" s="32"/>
      <c r="BE86" s="32"/>
      <c r="BF86" s="26"/>
      <c r="BG86" s="32"/>
      <c r="BH86" s="32"/>
      <c r="BI86" s="26"/>
    </row>
    <row r="87" spans="1:61" ht="13.5" hidden="1" customHeight="1" x14ac:dyDescent="0.15">
      <c r="A87" s="445"/>
      <c r="B87" s="450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50"/>
      <c r="AJ87" s="450"/>
      <c r="AK87" s="450"/>
      <c r="AL87" s="450"/>
      <c r="AM87" s="450"/>
      <c r="AN87" s="450"/>
      <c r="AO87" s="450"/>
      <c r="AP87" s="450"/>
      <c r="AQ87" s="450"/>
      <c r="AR87" s="450"/>
      <c r="AS87" s="450"/>
      <c r="AT87" s="450"/>
      <c r="AU87" s="450"/>
      <c r="AV87" s="450"/>
      <c r="AW87" s="450"/>
      <c r="AX87" s="450"/>
      <c r="AY87" s="450"/>
      <c r="AZ87" s="450"/>
      <c r="BA87" s="450"/>
      <c r="BB87" s="32"/>
      <c r="BC87" s="26"/>
      <c r="BD87" s="32"/>
      <c r="BE87" s="32"/>
      <c r="BF87" s="26"/>
      <c r="BG87" s="32"/>
      <c r="BH87" s="32"/>
      <c r="BI87" s="26"/>
    </row>
    <row r="88" spans="1:61" ht="13.5" hidden="1" customHeight="1" x14ac:dyDescent="0.15">
      <c r="A88" s="30"/>
      <c r="B88" s="444"/>
      <c r="C88" s="444"/>
      <c r="D88" s="444"/>
      <c r="E88" s="444"/>
      <c r="F88" s="444"/>
      <c r="G88" s="444"/>
      <c r="H88" s="444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44"/>
      <c r="AD88" s="444"/>
      <c r="AE88" s="444"/>
      <c r="AF88" s="444"/>
      <c r="AG88" s="444"/>
      <c r="AH88" s="444"/>
      <c r="AI88" s="444"/>
      <c r="AJ88" s="444"/>
      <c r="AK88" s="444"/>
      <c r="AL88" s="444"/>
      <c r="AM88" s="444"/>
      <c r="AN88" s="444"/>
      <c r="AO88" s="444"/>
      <c r="AP88" s="444"/>
      <c r="AQ88" s="444"/>
      <c r="AR88" s="444"/>
      <c r="AS88" s="444"/>
      <c r="AT88" s="444"/>
      <c r="AU88" s="444"/>
      <c r="AV88" s="444"/>
      <c r="AW88" s="444"/>
      <c r="AX88" s="444"/>
      <c r="AY88" s="444"/>
      <c r="AZ88" s="444"/>
      <c r="BA88" s="444"/>
      <c r="BB88" s="32"/>
      <c r="BC88" s="26"/>
      <c r="BD88" s="32"/>
      <c r="BE88" s="32"/>
      <c r="BF88" s="26"/>
      <c r="BG88" s="32"/>
      <c r="BH88" s="32"/>
      <c r="BI88" s="26"/>
    </row>
    <row r="89" spans="1:61" ht="13.5" hidden="1" customHeight="1" x14ac:dyDescent="0.15">
      <c r="A89" s="445" t="s">
        <v>208</v>
      </c>
      <c r="B89" s="450" t="s">
        <v>214</v>
      </c>
      <c r="C89" s="450" t="s">
        <v>214</v>
      </c>
      <c r="D89" s="450" t="s">
        <v>214</v>
      </c>
      <c r="E89" s="450" t="s">
        <v>214</v>
      </c>
      <c r="F89" s="450" t="s">
        <v>214</v>
      </c>
      <c r="G89" s="450" t="s">
        <v>214</v>
      </c>
      <c r="H89" s="450" t="s">
        <v>214</v>
      </c>
      <c r="I89" s="450" t="s">
        <v>214</v>
      </c>
      <c r="J89" s="450" t="s">
        <v>214</v>
      </c>
      <c r="K89" s="450" t="s">
        <v>214</v>
      </c>
      <c r="L89" s="450" t="s">
        <v>214</v>
      </c>
      <c r="M89" s="450" t="s">
        <v>214</v>
      </c>
      <c r="N89" s="450" t="s">
        <v>214</v>
      </c>
      <c r="O89" s="450" t="s">
        <v>214</v>
      </c>
      <c r="P89" s="450" t="s">
        <v>214</v>
      </c>
      <c r="Q89" s="450" t="s">
        <v>214</v>
      </c>
      <c r="R89" s="450" t="s">
        <v>214</v>
      </c>
      <c r="S89" s="450" t="s">
        <v>214</v>
      </c>
      <c r="T89" s="450" t="s">
        <v>214</v>
      </c>
      <c r="U89" s="450" t="s">
        <v>214</v>
      </c>
      <c r="V89" s="450" t="s">
        <v>214</v>
      </c>
      <c r="W89" s="450" t="s">
        <v>214</v>
      </c>
      <c r="X89" s="450" t="s">
        <v>214</v>
      </c>
      <c r="Y89" s="450" t="s">
        <v>214</v>
      </c>
      <c r="Z89" s="450" t="s">
        <v>214</v>
      </c>
      <c r="AA89" s="450" t="s">
        <v>214</v>
      </c>
      <c r="AB89" s="450" t="s">
        <v>214</v>
      </c>
      <c r="AC89" s="450" t="s">
        <v>214</v>
      </c>
      <c r="AD89" s="450" t="s">
        <v>214</v>
      </c>
      <c r="AE89" s="450" t="s">
        <v>214</v>
      </c>
      <c r="AF89" s="450" t="s">
        <v>214</v>
      </c>
      <c r="AG89" s="450" t="s">
        <v>214</v>
      </c>
      <c r="AH89" s="450" t="s">
        <v>214</v>
      </c>
      <c r="AI89" s="450" t="s">
        <v>214</v>
      </c>
      <c r="AJ89" s="450" t="s">
        <v>214</v>
      </c>
      <c r="AK89" s="450" t="s">
        <v>214</v>
      </c>
      <c r="AL89" s="450" t="s">
        <v>214</v>
      </c>
      <c r="AM89" s="450" t="s">
        <v>214</v>
      </c>
      <c r="AN89" s="450" t="s">
        <v>214</v>
      </c>
      <c r="AO89" s="450" t="s">
        <v>214</v>
      </c>
      <c r="AP89" s="450" t="s">
        <v>214</v>
      </c>
      <c r="AQ89" s="450" t="s">
        <v>214</v>
      </c>
      <c r="AR89" s="450" t="s">
        <v>214</v>
      </c>
      <c r="AS89" s="450" t="s">
        <v>214</v>
      </c>
      <c r="AT89" s="450" t="s">
        <v>214</v>
      </c>
      <c r="AU89" s="450" t="s">
        <v>214</v>
      </c>
      <c r="AV89" s="450" t="s">
        <v>214</v>
      </c>
      <c r="AW89" s="450" t="s">
        <v>214</v>
      </c>
      <c r="AX89" s="450" t="s">
        <v>214</v>
      </c>
      <c r="AY89" s="450" t="s">
        <v>214</v>
      </c>
      <c r="AZ89" s="450" t="s">
        <v>214</v>
      </c>
      <c r="BA89" s="450" t="s">
        <v>214</v>
      </c>
      <c r="BB89" s="32"/>
      <c r="BC89" s="26"/>
      <c r="BD89" s="32"/>
      <c r="BE89" s="32"/>
      <c r="BF89" s="26"/>
      <c r="BG89" s="32"/>
      <c r="BH89" s="32"/>
      <c r="BI89" s="26"/>
    </row>
    <row r="90" spans="1:61" ht="13.5" hidden="1" customHeight="1" x14ac:dyDescent="0.15">
      <c r="A90" s="445"/>
      <c r="B90" s="450"/>
      <c r="C90" s="450"/>
      <c r="D90" s="450"/>
      <c r="E90" s="450"/>
      <c r="F90" s="450"/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450"/>
      <c r="AA90" s="450"/>
      <c r="AB90" s="450"/>
      <c r="AC90" s="450"/>
      <c r="AD90" s="450"/>
      <c r="AE90" s="450"/>
      <c r="AF90" s="450"/>
      <c r="AG90" s="450"/>
      <c r="AH90" s="450"/>
      <c r="AI90" s="450"/>
      <c r="AJ90" s="450"/>
      <c r="AK90" s="450"/>
      <c r="AL90" s="450"/>
      <c r="AM90" s="450"/>
      <c r="AN90" s="450"/>
      <c r="AO90" s="450"/>
      <c r="AP90" s="450"/>
      <c r="AQ90" s="450"/>
      <c r="AR90" s="450"/>
      <c r="AS90" s="450"/>
      <c r="AT90" s="450"/>
      <c r="AU90" s="450"/>
      <c r="AV90" s="450"/>
      <c r="AW90" s="450"/>
      <c r="AX90" s="450"/>
      <c r="AY90" s="450"/>
      <c r="AZ90" s="450"/>
      <c r="BA90" s="450"/>
      <c r="BB90" s="32"/>
      <c r="BC90" s="26"/>
      <c r="BD90" s="32"/>
      <c r="BE90" s="32"/>
      <c r="BF90" s="26"/>
      <c r="BG90" s="32"/>
      <c r="BH90" s="32"/>
      <c r="BI90" s="26"/>
    </row>
    <row r="91" spans="1:61" ht="13.5" hidden="1" customHeight="1" x14ac:dyDescent="0.15">
      <c r="A91" s="445"/>
      <c r="B91" s="450"/>
      <c r="C91" s="450"/>
      <c r="D91" s="450"/>
      <c r="E91" s="450"/>
      <c r="F91" s="450"/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0"/>
      <c r="R91" s="450"/>
      <c r="S91" s="450"/>
      <c r="T91" s="450"/>
      <c r="U91" s="450"/>
      <c r="V91" s="450"/>
      <c r="W91" s="450"/>
      <c r="X91" s="450"/>
      <c r="Y91" s="450"/>
      <c r="Z91" s="450"/>
      <c r="AA91" s="450"/>
      <c r="AB91" s="450"/>
      <c r="AC91" s="450"/>
      <c r="AD91" s="450"/>
      <c r="AE91" s="450"/>
      <c r="AF91" s="450"/>
      <c r="AG91" s="450"/>
      <c r="AH91" s="450"/>
      <c r="AI91" s="450"/>
      <c r="AJ91" s="450"/>
      <c r="AK91" s="450"/>
      <c r="AL91" s="450"/>
      <c r="AM91" s="450"/>
      <c r="AN91" s="450"/>
      <c r="AO91" s="450"/>
      <c r="AP91" s="450"/>
      <c r="AQ91" s="450"/>
      <c r="AR91" s="450"/>
      <c r="AS91" s="450"/>
      <c r="AT91" s="450"/>
      <c r="AU91" s="450"/>
      <c r="AV91" s="450"/>
      <c r="AW91" s="450"/>
      <c r="AX91" s="450"/>
      <c r="AY91" s="450"/>
      <c r="AZ91" s="450"/>
      <c r="BA91" s="450"/>
      <c r="BB91" s="32"/>
      <c r="BC91" s="26"/>
      <c r="BD91" s="32"/>
      <c r="BE91" s="32"/>
      <c r="BF91" s="26"/>
      <c r="BG91" s="32"/>
      <c r="BH91" s="32"/>
      <c r="BI91" s="26"/>
    </row>
    <row r="92" spans="1:61" ht="13.5" hidden="1" customHeight="1" x14ac:dyDescent="0.15">
      <c r="A92" s="445"/>
      <c r="B92" s="450"/>
      <c r="C92" s="450"/>
      <c r="D92" s="450"/>
      <c r="E92" s="450"/>
      <c r="F92" s="450"/>
      <c r="G92" s="450"/>
      <c r="H92" s="450"/>
      <c r="I92" s="450"/>
      <c r="J92" s="450"/>
      <c r="K92" s="450"/>
      <c r="L92" s="450"/>
      <c r="M92" s="450"/>
      <c r="N92" s="450"/>
      <c r="O92" s="450"/>
      <c r="P92" s="450"/>
      <c r="Q92" s="450"/>
      <c r="R92" s="450"/>
      <c r="S92" s="450"/>
      <c r="T92" s="450"/>
      <c r="U92" s="450"/>
      <c r="V92" s="450"/>
      <c r="W92" s="450"/>
      <c r="X92" s="450"/>
      <c r="Y92" s="450"/>
      <c r="Z92" s="450"/>
      <c r="AA92" s="450"/>
      <c r="AB92" s="450"/>
      <c r="AC92" s="450"/>
      <c r="AD92" s="450"/>
      <c r="AE92" s="450"/>
      <c r="AF92" s="450"/>
      <c r="AG92" s="450"/>
      <c r="AH92" s="450"/>
      <c r="AI92" s="450"/>
      <c r="AJ92" s="450"/>
      <c r="AK92" s="450"/>
      <c r="AL92" s="450"/>
      <c r="AM92" s="450"/>
      <c r="AN92" s="450"/>
      <c r="AO92" s="450"/>
      <c r="AP92" s="450"/>
      <c r="AQ92" s="450"/>
      <c r="AR92" s="450"/>
      <c r="AS92" s="450"/>
      <c r="AT92" s="450"/>
      <c r="AU92" s="450"/>
      <c r="AV92" s="450"/>
      <c r="AW92" s="450"/>
      <c r="AX92" s="450"/>
      <c r="AY92" s="450"/>
      <c r="AZ92" s="450"/>
      <c r="BA92" s="450"/>
      <c r="BB92" s="32"/>
      <c r="BC92" s="26"/>
      <c r="BD92" s="32"/>
      <c r="BE92" s="32"/>
      <c r="BF92" s="26"/>
      <c r="BG92" s="32"/>
      <c r="BH92" s="32"/>
      <c r="BI92" s="26"/>
    </row>
    <row r="93" spans="1:61" ht="13.5" hidden="1" customHeight="1" x14ac:dyDescent="0.15">
      <c r="A93" s="445"/>
      <c r="B93" s="450"/>
      <c r="C93" s="450"/>
      <c r="D93" s="450"/>
      <c r="E93" s="450"/>
      <c r="F93" s="450"/>
      <c r="G93" s="450"/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  <c r="T93" s="450"/>
      <c r="U93" s="450"/>
      <c r="V93" s="450"/>
      <c r="W93" s="450"/>
      <c r="X93" s="450"/>
      <c r="Y93" s="450"/>
      <c r="Z93" s="450"/>
      <c r="AA93" s="450"/>
      <c r="AB93" s="450"/>
      <c r="AC93" s="450"/>
      <c r="AD93" s="450"/>
      <c r="AE93" s="450"/>
      <c r="AF93" s="450"/>
      <c r="AG93" s="450"/>
      <c r="AH93" s="450"/>
      <c r="AI93" s="450"/>
      <c r="AJ93" s="450"/>
      <c r="AK93" s="450"/>
      <c r="AL93" s="450"/>
      <c r="AM93" s="450"/>
      <c r="AN93" s="450"/>
      <c r="AO93" s="450"/>
      <c r="AP93" s="450"/>
      <c r="AQ93" s="450"/>
      <c r="AR93" s="450"/>
      <c r="AS93" s="450"/>
      <c r="AT93" s="450"/>
      <c r="AU93" s="450"/>
      <c r="AV93" s="450"/>
      <c r="AW93" s="450"/>
      <c r="AX93" s="450"/>
      <c r="AY93" s="450"/>
      <c r="AZ93" s="450"/>
      <c r="BA93" s="450"/>
      <c r="BB93" s="32"/>
      <c r="BC93" s="26"/>
      <c r="BD93" s="32"/>
      <c r="BE93" s="32"/>
      <c r="BF93" s="26"/>
      <c r="BG93" s="32"/>
      <c r="BH93" s="32"/>
      <c r="BI93" s="26"/>
    </row>
    <row r="94" spans="1:61" ht="13.5" hidden="1" customHeight="1" x14ac:dyDescent="0.15">
      <c r="A94" s="445"/>
      <c r="B94" s="450"/>
      <c r="C94" s="450"/>
      <c r="D94" s="450"/>
      <c r="E94" s="450"/>
      <c r="F94" s="450"/>
      <c r="G94" s="450"/>
      <c r="H94" s="450"/>
      <c r="I94" s="450"/>
      <c r="J94" s="450"/>
      <c r="K94" s="450"/>
      <c r="L94" s="450"/>
      <c r="M94" s="450"/>
      <c r="N94" s="450"/>
      <c r="O94" s="450"/>
      <c r="P94" s="450"/>
      <c r="Q94" s="450"/>
      <c r="R94" s="450"/>
      <c r="S94" s="450"/>
      <c r="T94" s="450"/>
      <c r="U94" s="450"/>
      <c r="V94" s="450"/>
      <c r="W94" s="450"/>
      <c r="X94" s="450"/>
      <c r="Y94" s="450"/>
      <c r="Z94" s="450"/>
      <c r="AA94" s="450"/>
      <c r="AB94" s="450"/>
      <c r="AC94" s="450"/>
      <c r="AD94" s="450"/>
      <c r="AE94" s="450"/>
      <c r="AF94" s="450"/>
      <c r="AG94" s="450"/>
      <c r="AH94" s="450"/>
      <c r="AI94" s="450"/>
      <c r="AJ94" s="450"/>
      <c r="AK94" s="450"/>
      <c r="AL94" s="450"/>
      <c r="AM94" s="450"/>
      <c r="AN94" s="450"/>
      <c r="AO94" s="450"/>
      <c r="AP94" s="450"/>
      <c r="AQ94" s="450"/>
      <c r="AR94" s="450"/>
      <c r="AS94" s="450"/>
      <c r="AT94" s="450"/>
      <c r="AU94" s="450"/>
      <c r="AV94" s="450"/>
      <c r="AW94" s="450"/>
      <c r="AX94" s="450"/>
      <c r="AY94" s="450"/>
      <c r="AZ94" s="450"/>
      <c r="BA94" s="450"/>
      <c r="BB94" s="32"/>
      <c r="BC94" s="26"/>
      <c r="BD94" s="32"/>
      <c r="BE94" s="32"/>
      <c r="BF94" s="26"/>
      <c r="BG94" s="32"/>
      <c r="BH94" s="32"/>
      <c r="BI94" s="26"/>
    </row>
    <row r="95" spans="1:61" ht="13.5" hidden="1" customHeight="1" x14ac:dyDescent="0.15">
      <c r="A95" s="30"/>
      <c r="B95" s="444"/>
      <c r="C95" s="444"/>
      <c r="D95" s="444"/>
      <c r="E95" s="444"/>
      <c r="F95" s="444"/>
      <c r="G95" s="444"/>
      <c r="H95" s="444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444"/>
      <c r="U95" s="444"/>
      <c r="V95" s="444"/>
      <c r="W95" s="444"/>
      <c r="X95" s="444"/>
      <c r="Y95" s="444"/>
      <c r="Z95" s="444"/>
      <c r="AA95" s="444"/>
      <c r="AB95" s="444"/>
      <c r="AC95" s="444"/>
      <c r="AD95" s="444"/>
      <c r="AE95" s="444"/>
      <c r="AF95" s="444"/>
      <c r="AG95" s="444"/>
      <c r="AH95" s="444"/>
      <c r="AI95" s="444"/>
      <c r="AJ95" s="444"/>
      <c r="AK95" s="444"/>
      <c r="AL95" s="444"/>
      <c r="AM95" s="444"/>
      <c r="AN95" s="444"/>
      <c r="AO95" s="444"/>
      <c r="AP95" s="444"/>
      <c r="AQ95" s="444"/>
      <c r="AR95" s="444"/>
      <c r="AS95" s="444"/>
      <c r="AT95" s="444"/>
      <c r="AU95" s="444"/>
      <c r="AV95" s="444"/>
      <c r="AW95" s="444"/>
      <c r="AX95" s="444"/>
      <c r="AY95" s="444"/>
      <c r="AZ95" s="444"/>
      <c r="BA95" s="444"/>
      <c r="BB95" s="32"/>
      <c r="BC95" s="26"/>
      <c r="BD95" s="32"/>
      <c r="BE95" s="32"/>
      <c r="BF95" s="26"/>
      <c r="BG95" s="32"/>
      <c r="BH95" s="32"/>
      <c r="BI95" s="26"/>
    </row>
    <row r="96" spans="1:61" ht="13.5" hidden="1" customHeight="1" x14ac:dyDescent="0.15">
      <c r="A96" s="445" t="s">
        <v>209</v>
      </c>
      <c r="B96" s="450" t="s">
        <v>214</v>
      </c>
      <c r="C96" s="450" t="s">
        <v>214</v>
      </c>
      <c r="D96" s="450" t="s">
        <v>214</v>
      </c>
      <c r="E96" s="450" t="s">
        <v>214</v>
      </c>
      <c r="F96" s="450" t="s">
        <v>214</v>
      </c>
      <c r="G96" s="450" t="s">
        <v>214</v>
      </c>
      <c r="H96" s="450" t="s">
        <v>214</v>
      </c>
      <c r="I96" s="450" t="s">
        <v>214</v>
      </c>
      <c r="J96" s="450" t="s">
        <v>214</v>
      </c>
      <c r="K96" s="450" t="s">
        <v>214</v>
      </c>
      <c r="L96" s="450" t="s">
        <v>214</v>
      </c>
      <c r="M96" s="450" t="s">
        <v>214</v>
      </c>
      <c r="N96" s="450" t="s">
        <v>214</v>
      </c>
      <c r="O96" s="450" t="s">
        <v>214</v>
      </c>
      <c r="P96" s="450" t="s">
        <v>214</v>
      </c>
      <c r="Q96" s="450" t="s">
        <v>214</v>
      </c>
      <c r="R96" s="450" t="s">
        <v>214</v>
      </c>
      <c r="S96" s="450" t="s">
        <v>214</v>
      </c>
      <c r="T96" s="450" t="s">
        <v>214</v>
      </c>
      <c r="U96" s="450" t="s">
        <v>214</v>
      </c>
      <c r="V96" s="450" t="s">
        <v>214</v>
      </c>
      <c r="W96" s="450" t="s">
        <v>214</v>
      </c>
      <c r="X96" s="450" t="s">
        <v>214</v>
      </c>
      <c r="Y96" s="450" t="s">
        <v>214</v>
      </c>
      <c r="Z96" s="450" t="s">
        <v>214</v>
      </c>
      <c r="AA96" s="450" t="s">
        <v>214</v>
      </c>
      <c r="AB96" s="450" t="s">
        <v>214</v>
      </c>
      <c r="AC96" s="450" t="s">
        <v>214</v>
      </c>
      <c r="AD96" s="450" t="s">
        <v>214</v>
      </c>
      <c r="AE96" s="450" t="s">
        <v>214</v>
      </c>
      <c r="AF96" s="450" t="s">
        <v>214</v>
      </c>
      <c r="AG96" s="450" t="s">
        <v>214</v>
      </c>
      <c r="AH96" s="450" t="s">
        <v>214</v>
      </c>
      <c r="AI96" s="450" t="s">
        <v>214</v>
      </c>
      <c r="AJ96" s="450" t="s">
        <v>214</v>
      </c>
      <c r="AK96" s="450" t="s">
        <v>214</v>
      </c>
      <c r="AL96" s="450" t="s">
        <v>214</v>
      </c>
      <c r="AM96" s="450" t="s">
        <v>214</v>
      </c>
      <c r="AN96" s="450" t="s">
        <v>214</v>
      </c>
      <c r="AO96" s="450" t="s">
        <v>214</v>
      </c>
      <c r="AP96" s="450" t="s">
        <v>214</v>
      </c>
      <c r="AQ96" s="450" t="s">
        <v>214</v>
      </c>
      <c r="AR96" s="450" t="s">
        <v>214</v>
      </c>
      <c r="AS96" s="450" t="s">
        <v>214</v>
      </c>
      <c r="AT96" s="450" t="s">
        <v>214</v>
      </c>
      <c r="AU96" s="450" t="s">
        <v>214</v>
      </c>
      <c r="AV96" s="450" t="s">
        <v>214</v>
      </c>
      <c r="AW96" s="450" t="s">
        <v>214</v>
      </c>
      <c r="AX96" s="450" t="s">
        <v>214</v>
      </c>
      <c r="AY96" s="450" t="s">
        <v>214</v>
      </c>
      <c r="AZ96" s="450" t="s">
        <v>214</v>
      </c>
      <c r="BA96" s="450" t="s">
        <v>214</v>
      </c>
      <c r="BB96" s="32"/>
      <c r="BC96" s="26"/>
      <c r="BD96" s="32"/>
      <c r="BE96" s="32"/>
      <c r="BF96" s="26"/>
      <c r="BG96" s="32"/>
      <c r="BH96" s="32"/>
      <c r="BI96" s="26"/>
    </row>
    <row r="97" spans="1:61" ht="13.5" hidden="1" customHeight="1" x14ac:dyDescent="0.15">
      <c r="A97" s="445"/>
      <c r="B97" s="450"/>
      <c r="C97" s="450"/>
      <c r="D97" s="450"/>
      <c r="E97" s="450"/>
      <c r="F97" s="450"/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0"/>
      <c r="AN97" s="450"/>
      <c r="AO97" s="450"/>
      <c r="AP97" s="450"/>
      <c r="AQ97" s="450"/>
      <c r="AR97" s="450"/>
      <c r="AS97" s="450"/>
      <c r="AT97" s="450"/>
      <c r="AU97" s="450"/>
      <c r="AV97" s="450"/>
      <c r="AW97" s="450"/>
      <c r="AX97" s="450"/>
      <c r="AY97" s="450"/>
      <c r="AZ97" s="450"/>
      <c r="BA97" s="450"/>
      <c r="BB97" s="32"/>
      <c r="BC97" s="26"/>
      <c r="BD97" s="32"/>
      <c r="BE97" s="32"/>
      <c r="BF97" s="26"/>
      <c r="BG97" s="32"/>
      <c r="BH97" s="32"/>
      <c r="BI97" s="26"/>
    </row>
    <row r="98" spans="1:61" ht="13.5" hidden="1" customHeight="1" x14ac:dyDescent="0.15">
      <c r="A98" s="445"/>
      <c r="B98" s="450"/>
      <c r="C98" s="450"/>
      <c r="D98" s="450"/>
      <c r="E98" s="450"/>
      <c r="F98" s="450"/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50"/>
      <c r="R98" s="450"/>
      <c r="S98" s="450"/>
      <c r="T98" s="450"/>
      <c r="U98" s="450"/>
      <c r="V98" s="450"/>
      <c r="W98" s="450"/>
      <c r="X98" s="450"/>
      <c r="Y98" s="450"/>
      <c r="Z98" s="450"/>
      <c r="AA98" s="450"/>
      <c r="AB98" s="450"/>
      <c r="AC98" s="450"/>
      <c r="AD98" s="450"/>
      <c r="AE98" s="450"/>
      <c r="AF98" s="450"/>
      <c r="AG98" s="450"/>
      <c r="AH98" s="450"/>
      <c r="AI98" s="450"/>
      <c r="AJ98" s="450"/>
      <c r="AK98" s="450"/>
      <c r="AL98" s="450"/>
      <c r="AM98" s="450"/>
      <c r="AN98" s="450"/>
      <c r="AO98" s="450"/>
      <c r="AP98" s="450"/>
      <c r="AQ98" s="450"/>
      <c r="AR98" s="450"/>
      <c r="AS98" s="450"/>
      <c r="AT98" s="450"/>
      <c r="AU98" s="450"/>
      <c r="AV98" s="450"/>
      <c r="AW98" s="450"/>
      <c r="AX98" s="450"/>
      <c r="AY98" s="450"/>
      <c r="AZ98" s="450"/>
      <c r="BA98" s="450"/>
      <c r="BB98" s="32"/>
      <c r="BC98" s="26"/>
      <c r="BD98" s="32"/>
      <c r="BE98" s="32"/>
      <c r="BF98" s="26"/>
      <c r="BG98" s="32"/>
      <c r="BH98" s="32"/>
      <c r="BI98" s="26"/>
    </row>
    <row r="99" spans="1:61" ht="13.5" hidden="1" customHeight="1" x14ac:dyDescent="0.15">
      <c r="A99" s="445"/>
      <c r="B99" s="450"/>
      <c r="C99" s="450"/>
      <c r="D99" s="450"/>
      <c r="E99" s="450"/>
      <c r="F99" s="450"/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  <c r="T99" s="450"/>
      <c r="U99" s="450"/>
      <c r="V99" s="450"/>
      <c r="W99" s="450"/>
      <c r="X99" s="450"/>
      <c r="Y99" s="450"/>
      <c r="Z99" s="450"/>
      <c r="AA99" s="450"/>
      <c r="AB99" s="450"/>
      <c r="AC99" s="450"/>
      <c r="AD99" s="450"/>
      <c r="AE99" s="450"/>
      <c r="AF99" s="450"/>
      <c r="AG99" s="450"/>
      <c r="AH99" s="450"/>
      <c r="AI99" s="450"/>
      <c r="AJ99" s="450"/>
      <c r="AK99" s="450"/>
      <c r="AL99" s="450"/>
      <c r="AM99" s="450"/>
      <c r="AN99" s="450"/>
      <c r="AO99" s="450"/>
      <c r="AP99" s="450"/>
      <c r="AQ99" s="450"/>
      <c r="AR99" s="450"/>
      <c r="AS99" s="450"/>
      <c r="AT99" s="450"/>
      <c r="AU99" s="450"/>
      <c r="AV99" s="450"/>
      <c r="AW99" s="450"/>
      <c r="AX99" s="450"/>
      <c r="AY99" s="450"/>
      <c r="AZ99" s="450"/>
      <c r="BA99" s="450"/>
      <c r="BB99" s="32"/>
      <c r="BC99" s="26"/>
      <c r="BD99" s="32"/>
      <c r="BE99" s="32"/>
      <c r="BF99" s="26"/>
      <c r="BG99" s="32"/>
      <c r="BH99" s="32"/>
      <c r="BI99" s="26"/>
    </row>
    <row r="100" spans="1:61" ht="13.5" hidden="1" customHeight="1" x14ac:dyDescent="0.15">
      <c r="A100" s="445"/>
      <c r="B100" s="450"/>
      <c r="C100" s="450"/>
      <c r="D100" s="450"/>
      <c r="E100" s="450"/>
      <c r="F100" s="450"/>
      <c r="G100" s="450"/>
      <c r="H100" s="450"/>
      <c r="I100" s="450"/>
      <c r="J100" s="450"/>
      <c r="K100" s="450"/>
      <c r="L100" s="450"/>
      <c r="M100" s="450"/>
      <c r="N100" s="450"/>
      <c r="O100" s="450"/>
      <c r="P100" s="450"/>
      <c r="Q100" s="450"/>
      <c r="R100" s="450"/>
      <c r="S100" s="450"/>
      <c r="T100" s="450"/>
      <c r="U100" s="450"/>
      <c r="V100" s="450"/>
      <c r="W100" s="450"/>
      <c r="X100" s="450"/>
      <c r="Y100" s="450"/>
      <c r="Z100" s="450"/>
      <c r="AA100" s="450"/>
      <c r="AB100" s="450"/>
      <c r="AC100" s="450"/>
      <c r="AD100" s="450"/>
      <c r="AE100" s="450"/>
      <c r="AF100" s="450"/>
      <c r="AG100" s="450"/>
      <c r="AH100" s="450"/>
      <c r="AI100" s="450"/>
      <c r="AJ100" s="450"/>
      <c r="AK100" s="450"/>
      <c r="AL100" s="450"/>
      <c r="AM100" s="450"/>
      <c r="AN100" s="450"/>
      <c r="AO100" s="450"/>
      <c r="AP100" s="450"/>
      <c r="AQ100" s="450"/>
      <c r="AR100" s="450"/>
      <c r="AS100" s="450"/>
      <c r="AT100" s="450"/>
      <c r="AU100" s="450"/>
      <c r="AV100" s="450"/>
      <c r="AW100" s="450"/>
      <c r="AX100" s="450"/>
      <c r="AY100" s="450"/>
      <c r="AZ100" s="450"/>
      <c r="BA100" s="450"/>
      <c r="BB100" s="32"/>
      <c r="BC100" s="26"/>
      <c r="BD100" s="32"/>
      <c r="BE100" s="32"/>
      <c r="BF100" s="26"/>
      <c r="BG100" s="32"/>
      <c r="BH100" s="32"/>
      <c r="BI100" s="26"/>
    </row>
    <row r="101" spans="1:61" ht="13.5" hidden="1" customHeight="1" x14ac:dyDescent="0.15">
      <c r="A101" s="445"/>
      <c r="B101" s="450"/>
      <c r="C101" s="450"/>
      <c r="D101" s="450"/>
      <c r="E101" s="450"/>
      <c r="F101" s="450"/>
      <c r="G101" s="450"/>
      <c r="H101" s="450"/>
      <c r="I101" s="450"/>
      <c r="J101" s="450"/>
      <c r="K101" s="450"/>
      <c r="L101" s="450"/>
      <c r="M101" s="450"/>
      <c r="N101" s="450"/>
      <c r="O101" s="450"/>
      <c r="P101" s="450"/>
      <c r="Q101" s="450"/>
      <c r="R101" s="450"/>
      <c r="S101" s="450"/>
      <c r="T101" s="450"/>
      <c r="U101" s="450"/>
      <c r="V101" s="450"/>
      <c r="W101" s="450"/>
      <c r="X101" s="450"/>
      <c r="Y101" s="450"/>
      <c r="Z101" s="450"/>
      <c r="AA101" s="450"/>
      <c r="AB101" s="450"/>
      <c r="AC101" s="450"/>
      <c r="AD101" s="450"/>
      <c r="AE101" s="450"/>
      <c r="AF101" s="450"/>
      <c r="AG101" s="450"/>
      <c r="AH101" s="450"/>
      <c r="AI101" s="450"/>
      <c r="AJ101" s="450"/>
      <c r="AK101" s="450"/>
      <c r="AL101" s="450"/>
      <c r="AM101" s="450"/>
      <c r="AN101" s="450"/>
      <c r="AO101" s="450"/>
      <c r="AP101" s="450"/>
      <c r="AQ101" s="450"/>
      <c r="AR101" s="450"/>
      <c r="AS101" s="450"/>
      <c r="AT101" s="450"/>
      <c r="AU101" s="450"/>
      <c r="AV101" s="450"/>
      <c r="AW101" s="450"/>
      <c r="AX101" s="450"/>
      <c r="AY101" s="450"/>
      <c r="AZ101" s="450"/>
      <c r="BA101" s="450"/>
      <c r="BB101" s="32"/>
      <c r="BC101" s="26"/>
      <c r="BD101" s="32"/>
      <c r="BE101" s="32"/>
      <c r="BF101" s="26"/>
      <c r="BG101" s="32"/>
      <c r="BH101" s="32"/>
      <c r="BI101" s="26"/>
    </row>
    <row r="102" spans="1:61" ht="13.5" hidden="1" customHeight="1" x14ac:dyDescent="0.15">
      <c r="A102" s="30"/>
      <c r="B102" s="444"/>
      <c r="C102" s="444"/>
      <c r="D102" s="444"/>
      <c r="E102" s="444"/>
      <c r="F102" s="444"/>
      <c r="G102" s="444"/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  <c r="Z102" s="444"/>
      <c r="AA102" s="444"/>
      <c r="AB102" s="444"/>
      <c r="AC102" s="444"/>
      <c r="AD102" s="444"/>
      <c r="AE102" s="444"/>
      <c r="AF102" s="444"/>
      <c r="AG102" s="444"/>
      <c r="AH102" s="444"/>
      <c r="AI102" s="444"/>
      <c r="AJ102" s="444"/>
      <c r="AK102" s="444"/>
      <c r="AL102" s="444"/>
      <c r="AM102" s="444"/>
      <c r="AN102" s="444"/>
      <c r="AO102" s="444"/>
      <c r="AP102" s="444"/>
      <c r="AQ102" s="444"/>
      <c r="AR102" s="444"/>
      <c r="AS102" s="444"/>
      <c r="AT102" s="444"/>
      <c r="AU102" s="444"/>
      <c r="AV102" s="444"/>
      <c r="AW102" s="444"/>
      <c r="AX102" s="444"/>
      <c r="AY102" s="444"/>
      <c r="AZ102" s="444"/>
      <c r="BA102" s="444"/>
      <c r="BB102" s="32"/>
      <c r="BC102" s="26"/>
      <c r="BD102" s="32"/>
      <c r="BE102" s="32"/>
      <c r="BF102" s="26"/>
      <c r="BG102" s="32"/>
      <c r="BH102" s="32"/>
      <c r="BI102" s="26"/>
    </row>
    <row r="103" spans="1:61" ht="13.5" hidden="1" customHeight="1" x14ac:dyDescent="0.15">
      <c r="A103" s="445" t="s">
        <v>210</v>
      </c>
      <c r="B103" s="450" t="s">
        <v>214</v>
      </c>
      <c r="C103" s="450" t="s">
        <v>214</v>
      </c>
      <c r="D103" s="450" t="s">
        <v>214</v>
      </c>
      <c r="E103" s="450" t="s">
        <v>214</v>
      </c>
      <c r="F103" s="450" t="s">
        <v>214</v>
      </c>
      <c r="G103" s="450" t="s">
        <v>214</v>
      </c>
      <c r="H103" s="450" t="s">
        <v>214</v>
      </c>
      <c r="I103" s="450" t="s">
        <v>214</v>
      </c>
      <c r="J103" s="450" t="s">
        <v>214</v>
      </c>
      <c r="K103" s="450" t="s">
        <v>214</v>
      </c>
      <c r="L103" s="450" t="s">
        <v>214</v>
      </c>
      <c r="M103" s="450" t="s">
        <v>214</v>
      </c>
      <c r="N103" s="450" t="s">
        <v>214</v>
      </c>
      <c r="O103" s="450" t="s">
        <v>214</v>
      </c>
      <c r="P103" s="450" t="s">
        <v>214</v>
      </c>
      <c r="Q103" s="450" t="s">
        <v>214</v>
      </c>
      <c r="R103" s="450" t="s">
        <v>214</v>
      </c>
      <c r="S103" s="450" t="s">
        <v>214</v>
      </c>
      <c r="T103" s="450" t="s">
        <v>214</v>
      </c>
      <c r="U103" s="450" t="s">
        <v>214</v>
      </c>
      <c r="V103" s="450" t="s">
        <v>214</v>
      </c>
      <c r="W103" s="450" t="s">
        <v>214</v>
      </c>
      <c r="X103" s="450" t="s">
        <v>214</v>
      </c>
      <c r="Y103" s="450" t="s">
        <v>214</v>
      </c>
      <c r="Z103" s="450" t="s">
        <v>214</v>
      </c>
      <c r="AA103" s="450" t="s">
        <v>214</v>
      </c>
      <c r="AB103" s="450" t="s">
        <v>214</v>
      </c>
      <c r="AC103" s="450" t="s">
        <v>214</v>
      </c>
      <c r="AD103" s="450" t="s">
        <v>214</v>
      </c>
      <c r="AE103" s="450" t="s">
        <v>214</v>
      </c>
      <c r="AF103" s="450" t="s">
        <v>214</v>
      </c>
      <c r="AG103" s="450" t="s">
        <v>214</v>
      </c>
      <c r="AH103" s="450" t="s">
        <v>214</v>
      </c>
      <c r="AI103" s="450" t="s">
        <v>214</v>
      </c>
      <c r="AJ103" s="450" t="s">
        <v>214</v>
      </c>
      <c r="AK103" s="450" t="s">
        <v>214</v>
      </c>
      <c r="AL103" s="450" t="s">
        <v>214</v>
      </c>
      <c r="AM103" s="450" t="s">
        <v>214</v>
      </c>
      <c r="AN103" s="450" t="s">
        <v>214</v>
      </c>
      <c r="AO103" s="450" t="s">
        <v>214</v>
      </c>
      <c r="AP103" s="450" t="s">
        <v>214</v>
      </c>
      <c r="AQ103" s="450" t="s">
        <v>214</v>
      </c>
      <c r="AR103" s="450" t="s">
        <v>214</v>
      </c>
      <c r="AS103" s="450" t="s">
        <v>214</v>
      </c>
      <c r="AT103" s="450" t="s">
        <v>214</v>
      </c>
      <c r="AU103" s="450" t="s">
        <v>214</v>
      </c>
      <c r="AV103" s="450" t="s">
        <v>214</v>
      </c>
      <c r="AW103" s="450" t="s">
        <v>214</v>
      </c>
      <c r="AX103" s="450" t="s">
        <v>214</v>
      </c>
      <c r="AY103" s="450" t="s">
        <v>214</v>
      </c>
      <c r="AZ103" s="450" t="s">
        <v>214</v>
      </c>
      <c r="BA103" s="450" t="s">
        <v>214</v>
      </c>
      <c r="BB103" s="32"/>
      <c r="BC103" s="26"/>
      <c r="BD103" s="32"/>
      <c r="BE103" s="32"/>
      <c r="BF103" s="26"/>
      <c r="BG103" s="32"/>
      <c r="BH103" s="32"/>
      <c r="BI103" s="26"/>
    </row>
    <row r="104" spans="1:61" ht="13.5" hidden="1" customHeight="1" x14ac:dyDescent="0.15">
      <c r="A104" s="445"/>
      <c r="B104" s="450"/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0"/>
      <c r="AL104" s="450"/>
      <c r="AM104" s="450"/>
      <c r="AN104" s="450"/>
      <c r="AO104" s="450"/>
      <c r="AP104" s="450"/>
      <c r="AQ104" s="450"/>
      <c r="AR104" s="450"/>
      <c r="AS104" s="450"/>
      <c r="AT104" s="450"/>
      <c r="AU104" s="450"/>
      <c r="AV104" s="450"/>
      <c r="AW104" s="450"/>
      <c r="AX104" s="450"/>
      <c r="AY104" s="450"/>
      <c r="AZ104" s="450"/>
      <c r="BA104" s="450"/>
      <c r="BB104" s="32"/>
      <c r="BC104" s="26"/>
      <c r="BD104" s="32"/>
      <c r="BE104" s="32"/>
      <c r="BF104" s="26"/>
      <c r="BG104" s="32"/>
      <c r="BH104" s="32"/>
      <c r="BI104" s="26"/>
    </row>
    <row r="105" spans="1:61" ht="13.5" hidden="1" customHeight="1" x14ac:dyDescent="0.15">
      <c r="A105" s="445"/>
      <c r="B105" s="450"/>
      <c r="C105" s="450"/>
      <c r="D105" s="450"/>
      <c r="E105" s="450"/>
      <c r="F105" s="450"/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0"/>
      <c r="AB105" s="450"/>
      <c r="AC105" s="450"/>
      <c r="AD105" s="450"/>
      <c r="AE105" s="450"/>
      <c r="AF105" s="450"/>
      <c r="AG105" s="450"/>
      <c r="AH105" s="450"/>
      <c r="AI105" s="450"/>
      <c r="AJ105" s="450"/>
      <c r="AK105" s="450"/>
      <c r="AL105" s="450"/>
      <c r="AM105" s="450"/>
      <c r="AN105" s="450"/>
      <c r="AO105" s="450"/>
      <c r="AP105" s="450"/>
      <c r="AQ105" s="450"/>
      <c r="AR105" s="450"/>
      <c r="AS105" s="450"/>
      <c r="AT105" s="450"/>
      <c r="AU105" s="450"/>
      <c r="AV105" s="450"/>
      <c r="AW105" s="450"/>
      <c r="AX105" s="450"/>
      <c r="AY105" s="450"/>
      <c r="AZ105" s="450"/>
      <c r="BA105" s="450"/>
      <c r="BB105" s="32"/>
      <c r="BC105" s="26"/>
      <c r="BD105" s="32"/>
      <c r="BE105" s="32"/>
      <c r="BF105" s="26"/>
      <c r="BG105" s="32"/>
      <c r="BH105" s="32"/>
      <c r="BI105" s="26"/>
    </row>
    <row r="106" spans="1:61" ht="13.5" hidden="1" customHeight="1" x14ac:dyDescent="0.15">
      <c r="A106" s="445"/>
      <c r="B106" s="450"/>
      <c r="C106" s="450"/>
      <c r="D106" s="450"/>
      <c r="E106" s="450"/>
      <c r="F106" s="450"/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50"/>
      <c r="R106" s="450"/>
      <c r="S106" s="450"/>
      <c r="T106" s="450"/>
      <c r="U106" s="450"/>
      <c r="V106" s="450"/>
      <c r="W106" s="450"/>
      <c r="X106" s="450"/>
      <c r="Y106" s="450"/>
      <c r="Z106" s="450"/>
      <c r="AA106" s="450"/>
      <c r="AB106" s="450"/>
      <c r="AC106" s="450"/>
      <c r="AD106" s="450"/>
      <c r="AE106" s="450"/>
      <c r="AF106" s="450"/>
      <c r="AG106" s="450"/>
      <c r="AH106" s="450"/>
      <c r="AI106" s="450"/>
      <c r="AJ106" s="450"/>
      <c r="AK106" s="450"/>
      <c r="AL106" s="450"/>
      <c r="AM106" s="450"/>
      <c r="AN106" s="450"/>
      <c r="AO106" s="450"/>
      <c r="AP106" s="450"/>
      <c r="AQ106" s="450"/>
      <c r="AR106" s="450"/>
      <c r="AS106" s="450"/>
      <c r="AT106" s="450"/>
      <c r="AU106" s="450"/>
      <c r="AV106" s="450"/>
      <c r="AW106" s="450"/>
      <c r="AX106" s="450"/>
      <c r="AY106" s="450"/>
      <c r="AZ106" s="450"/>
      <c r="BA106" s="450"/>
      <c r="BB106" s="32"/>
      <c r="BC106" s="26"/>
      <c r="BD106" s="32"/>
      <c r="BE106" s="32"/>
      <c r="BF106" s="26"/>
      <c r="BG106" s="32"/>
      <c r="BH106" s="32"/>
      <c r="BI106" s="26"/>
    </row>
    <row r="107" spans="1:61" ht="13.5" hidden="1" customHeight="1" x14ac:dyDescent="0.15">
      <c r="A107" s="445"/>
      <c r="B107" s="450"/>
      <c r="C107" s="450"/>
      <c r="D107" s="450"/>
      <c r="E107" s="450"/>
      <c r="F107" s="450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50"/>
      <c r="R107" s="450"/>
      <c r="S107" s="450"/>
      <c r="T107" s="450"/>
      <c r="U107" s="450"/>
      <c r="V107" s="450"/>
      <c r="W107" s="450"/>
      <c r="X107" s="450"/>
      <c r="Y107" s="450"/>
      <c r="Z107" s="450"/>
      <c r="AA107" s="450"/>
      <c r="AB107" s="450"/>
      <c r="AC107" s="450"/>
      <c r="AD107" s="450"/>
      <c r="AE107" s="450"/>
      <c r="AF107" s="450"/>
      <c r="AG107" s="450"/>
      <c r="AH107" s="450"/>
      <c r="AI107" s="450"/>
      <c r="AJ107" s="450"/>
      <c r="AK107" s="450"/>
      <c r="AL107" s="450"/>
      <c r="AM107" s="450"/>
      <c r="AN107" s="450"/>
      <c r="AO107" s="450"/>
      <c r="AP107" s="450"/>
      <c r="AQ107" s="450"/>
      <c r="AR107" s="450"/>
      <c r="AS107" s="450"/>
      <c r="AT107" s="450"/>
      <c r="AU107" s="450"/>
      <c r="AV107" s="450"/>
      <c r="AW107" s="450"/>
      <c r="AX107" s="450"/>
      <c r="AY107" s="450"/>
      <c r="AZ107" s="450"/>
      <c r="BA107" s="450"/>
      <c r="BB107" s="32"/>
      <c r="BC107" s="26"/>
      <c r="BD107" s="32"/>
      <c r="BE107" s="32"/>
      <c r="BF107" s="26"/>
      <c r="BG107" s="32"/>
      <c r="BH107" s="32"/>
      <c r="BI107" s="26"/>
    </row>
    <row r="108" spans="1:61" ht="13.5" hidden="1" customHeight="1" x14ac:dyDescent="0.15">
      <c r="A108" s="445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50"/>
      <c r="AE108" s="450"/>
      <c r="AF108" s="450"/>
      <c r="AG108" s="450"/>
      <c r="AH108" s="450"/>
      <c r="AI108" s="450"/>
      <c r="AJ108" s="450"/>
      <c r="AK108" s="450"/>
      <c r="AL108" s="450"/>
      <c r="AM108" s="450"/>
      <c r="AN108" s="450"/>
      <c r="AO108" s="450"/>
      <c r="AP108" s="450"/>
      <c r="AQ108" s="450"/>
      <c r="AR108" s="450"/>
      <c r="AS108" s="450"/>
      <c r="AT108" s="450"/>
      <c r="AU108" s="450"/>
      <c r="AV108" s="450"/>
      <c r="AW108" s="450"/>
      <c r="AX108" s="450"/>
      <c r="AY108" s="450"/>
      <c r="AZ108" s="450"/>
      <c r="BA108" s="450"/>
      <c r="BB108" s="32"/>
      <c r="BC108" s="26"/>
      <c r="BD108" s="32"/>
      <c r="BE108" s="32"/>
      <c r="BF108" s="26"/>
      <c r="BG108" s="32"/>
      <c r="BH108" s="32"/>
      <c r="BI108" s="26"/>
    </row>
    <row r="109" spans="1:61" ht="13.5" hidden="1" customHeight="1" x14ac:dyDescent="0.15">
      <c r="A109" s="30"/>
      <c r="B109" s="444"/>
      <c r="C109" s="444"/>
      <c r="D109" s="444"/>
      <c r="E109" s="444"/>
      <c r="F109" s="444"/>
      <c r="G109" s="444"/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444"/>
      <c r="U109" s="444"/>
      <c r="V109" s="444"/>
      <c r="W109" s="444"/>
      <c r="X109" s="444"/>
      <c r="Y109" s="444"/>
      <c r="Z109" s="444"/>
      <c r="AA109" s="444"/>
      <c r="AB109" s="444"/>
      <c r="AC109" s="444"/>
      <c r="AD109" s="444"/>
      <c r="AE109" s="444"/>
      <c r="AF109" s="444"/>
      <c r="AG109" s="444"/>
      <c r="AH109" s="444"/>
      <c r="AI109" s="444"/>
      <c r="AJ109" s="444"/>
      <c r="AK109" s="444"/>
      <c r="AL109" s="444"/>
      <c r="AM109" s="444"/>
      <c r="AN109" s="444"/>
      <c r="AO109" s="444"/>
      <c r="AP109" s="444"/>
      <c r="AQ109" s="444"/>
      <c r="AR109" s="444"/>
      <c r="AS109" s="444"/>
      <c r="AT109" s="444"/>
      <c r="AU109" s="444"/>
      <c r="AV109" s="444"/>
      <c r="AW109" s="444"/>
      <c r="AX109" s="444"/>
      <c r="AY109" s="444"/>
      <c r="AZ109" s="444"/>
      <c r="BA109" s="444"/>
      <c r="BB109" s="32"/>
      <c r="BC109" s="26"/>
      <c r="BD109" s="32"/>
      <c r="BE109" s="32"/>
      <c r="BF109" s="26"/>
      <c r="BG109" s="32"/>
      <c r="BH109" s="32"/>
      <c r="BI109" s="26"/>
    </row>
    <row r="110" spans="1:61" ht="13.5" hidden="1" customHeight="1" x14ac:dyDescent="0.15">
      <c r="A110" s="445" t="s">
        <v>211</v>
      </c>
      <c r="B110" s="450" t="s">
        <v>214</v>
      </c>
      <c r="C110" s="450" t="s">
        <v>214</v>
      </c>
      <c r="D110" s="450" t="s">
        <v>214</v>
      </c>
      <c r="E110" s="450" t="s">
        <v>214</v>
      </c>
      <c r="F110" s="450" t="s">
        <v>214</v>
      </c>
      <c r="G110" s="450" t="s">
        <v>214</v>
      </c>
      <c r="H110" s="450" t="s">
        <v>214</v>
      </c>
      <c r="I110" s="450" t="s">
        <v>214</v>
      </c>
      <c r="J110" s="450" t="s">
        <v>214</v>
      </c>
      <c r="K110" s="450" t="s">
        <v>214</v>
      </c>
      <c r="L110" s="450" t="s">
        <v>214</v>
      </c>
      <c r="M110" s="450" t="s">
        <v>214</v>
      </c>
      <c r="N110" s="450" t="s">
        <v>214</v>
      </c>
      <c r="O110" s="450" t="s">
        <v>214</v>
      </c>
      <c r="P110" s="450" t="s">
        <v>214</v>
      </c>
      <c r="Q110" s="450" t="s">
        <v>214</v>
      </c>
      <c r="R110" s="450" t="s">
        <v>214</v>
      </c>
      <c r="S110" s="450" t="s">
        <v>214</v>
      </c>
      <c r="T110" s="450" t="s">
        <v>214</v>
      </c>
      <c r="U110" s="450" t="s">
        <v>214</v>
      </c>
      <c r="V110" s="450" t="s">
        <v>214</v>
      </c>
      <c r="W110" s="450" t="s">
        <v>214</v>
      </c>
      <c r="X110" s="450" t="s">
        <v>214</v>
      </c>
      <c r="Y110" s="450" t="s">
        <v>214</v>
      </c>
      <c r="Z110" s="450" t="s">
        <v>214</v>
      </c>
      <c r="AA110" s="450" t="s">
        <v>214</v>
      </c>
      <c r="AB110" s="450" t="s">
        <v>214</v>
      </c>
      <c r="AC110" s="450" t="s">
        <v>214</v>
      </c>
      <c r="AD110" s="450" t="s">
        <v>214</v>
      </c>
      <c r="AE110" s="450" t="s">
        <v>214</v>
      </c>
      <c r="AF110" s="450" t="s">
        <v>214</v>
      </c>
      <c r="AG110" s="450" t="s">
        <v>214</v>
      </c>
      <c r="AH110" s="450" t="s">
        <v>214</v>
      </c>
      <c r="AI110" s="450" t="s">
        <v>214</v>
      </c>
      <c r="AJ110" s="450" t="s">
        <v>214</v>
      </c>
      <c r="AK110" s="450" t="s">
        <v>214</v>
      </c>
      <c r="AL110" s="450" t="s">
        <v>214</v>
      </c>
      <c r="AM110" s="450" t="s">
        <v>214</v>
      </c>
      <c r="AN110" s="450" t="s">
        <v>214</v>
      </c>
      <c r="AO110" s="450" t="s">
        <v>214</v>
      </c>
      <c r="AP110" s="450" t="s">
        <v>214</v>
      </c>
      <c r="AQ110" s="450" t="s">
        <v>214</v>
      </c>
      <c r="AR110" s="450" t="s">
        <v>214</v>
      </c>
      <c r="AS110" s="450" t="s">
        <v>214</v>
      </c>
      <c r="AT110" s="450" t="s">
        <v>214</v>
      </c>
      <c r="AU110" s="450" t="s">
        <v>214</v>
      </c>
      <c r="AV110" s="450" t="s">
        <v>214</v>
      </c>
      <c r="AW110" s="450" t="s">
        <v>214</v>
      </c>
      <c r="AX110" s="450" t="s">
        <v>214</v>
      </c>
      <c r="AY110" s="450" t="s">
        <v>214</v>
      </c>
      <c r="AZ110" s="450" t="s">
        <v>214</v>
      </c>
      <c r="BA110" s="450" t="s">
        <v>214</v>
      </c>
      <c r="BB110" s="32"/>
      <c r="BC110" s="26"/>
      <c r="BD110" s="32"/>
      <c r="BE110" s="32"/>
      <c r="BF110" s="26"/>
      <c r="BG110" s="32"/>
      <c r="BH110" s="32"/>
      <c r="BI110" s="26"/>
    </row>
    <row r="111" spans="1:61" ht="13.5" hidden="1" customHeight="1" x14ac:dyDescent="0.15">
      <c r="A111" s="445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50"/>
      <c r="AE111" s="450"/>
      <c r="AF111" s="450"/>
      <c r="AG111" s="450"/>
      <c r="AH111" s="450"/>
      <c r="AI111" s="450"/>
      <c r="AJ111" s="450"/>
      <c r="AK111" s="450"/>
      <c r="AL111" s="450"/>
      <c r="AM111" s="450"/>
      <c r="AN111" s="450"/>
      <c r="AO111" s="450"/>
      <c r="AP111" s="450"/>
      <c r="AQ111" s="450"/>
      <c r="AR111" s="450"/>
      <c r="AS111" s="450"/>
      <c r="AT111" s="450"/>
      <c r="AU111" s="450"/>
      <c r="AV111" s="450"/>
      <c r="AW111" s="450"/>
      <c r="AX111" s="450"/>
      <c r="AY111" s="450"/>
      <c r="AZ111" s="450"/>
      <c r="BA111" s="450"/>
      <c r="BB111" s="32"/>
      <c r="BC111" s="26"/>
      <c r="BD111" s="32"/>
      <c r="BE111" s="32"/>
      <c r="BF111" s="26"/>
      <c r="BG111" s="32"/>
      <c r="BH111" s="32"/>
      <c r="BI111" s="26"/>
    </row>
    <row r="112" spans="1:61" ht="13.5" hidden="1" customHeight="1" x14ac:dyDescent="0.15">
      <c r="A112" s="445"/>
      <c r="B112" s="450"/>
      <c r="C112" s="450"/>
      <c r="D112" s="450"/>
      <c r="E112" s="450"/>
      <c r="F112" s="450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50"/>
      <c r="R112" s="450"/>
      <c r="S112" s="450"/>
      <c r="T112" s="450"/>
      <c r="U112" s="450"/>
      <c r="V112" s="450"/>
      <c r="W112" s="450"/>
      <c r="X112" s="450"/>
      <c r="Y112" s="450"/>
      <c r="Z112" s="450"/>
      <c r="AA112" s="450"/>
      <c r="AB112" s="450"/>
      <c r="AC112" s="450"/>
      <c r="AD112" s="450"/>
      <c r="AE112" s="450"/>
      <c r="AF112" s="450"/>
      <c r="AG112" s="450"/>
      <c r="AH112" s="450"/>
      <c r="AI112" s="450"/>
      <c r="AJ112" s="450"/>
      <c r="AK112" s="450"/>
      <c r="AL112" s="450"/>
      <c r="AM112" s="450"/>
      <c r="AN112" s="450"/>
      <c r="AO112" s="450"/>
      <c r="AP112" s="450"/>
      <c r="AQ112" s="450"/>
      <c r="AR112" s="450"/>
      <c r="AS112" s="450"/>
      <c r="AT112" s="450"/>
      <c r="AU112" s="450"/>
      <c r="AV112" s="450"/>
      <c r="AW112" s="450"/>
      <c r="AX112" s="450"/>
      <c r="AY112" s="450"/>
      <c r="AZ112" s="450"/>
      <c r="BA112" s="450"/>
      <c r="BB112" s="32"/>
      <c r="BC112" s="26"/>
      <c r="BD112" s="32"/>
      <c r="BE112" s="32"/>
      <c r="BF112" s="26"/>
      <c r="BG112" s="32"/>
      <c r="BH112" s="32"/>
      <c r="BI112" s="26"/>
    </row>
    <row r="113" spans="1:61" ht="13.5" hidden="1" customHeight="1" x14ac:dyDescent="0.15">
      <c r="A113" s="445"/>
      <c r="B113" s="450"/>
      <c r="C113" s="450"/>
      <c r="D113" s="450"/>
      <c r="E113" s="450"/>
      <c r="F113" s="450"/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50"/>
      <c r="R113" s="450"/>
      <c r="S113" s="450"/>
      <c r="T113" s="450"/>
      <c r="U113" s="450"/>
      <c r="V113" s="450"/>
      <c r="W113" s="450"/>
      <c r="X113" s="450"/>
      <c r="Y113" s="450"/>
      <c r="Z113" s="450"/>
      <c r="AA113" s="450"/>
      <c r="AB113" s="450"/>
      <c r="AC113" s="450"/>
      <c r="AD113" s="450"/>
      <c r="AE113" s="450"/>
      <c r="AF113" s="450"/>
      <c r="AG113" s="450"/>
      <c r="AH113" s="450"/>
      <c r="AI113" s="450"/>
      <c r="AJ113" s="450"/>
      <c r="AK113" s="450"/>
      <c r="AL113" s="450"/>
      <c r="AM113" s="450"/>
      <c r="AN113" s="450"/>
      <c r="AO113" s="450"/>
      <c r="AP113" s="450"/>
      <c r="AQ113" s="450"/>
      <c r="AR113" s="450"/>
      <c r="AS113" s="450"/>
      <c r="AT113" s="450"/>
      <c r="AU113" s="450"/>
      <c r="AV113" s="450"/>
      <c r="AW113" s="450"/>
      <c r="AX113" s="450"/>
      <c r="AY113" s="450"/>
      <c r="AZ113" s="450"/>
      <c r="BA113" s="450"/>
      <c r="BB113" s="32"/>
      <c r="BC113" s="26"/>
      <c r="BD113" s="32"/>
      <c r="BE113" s="32"/>
      <c r="BF113" s="26"/>
      <c r="BG113" s="32"/>
      <c r="BH113" s="32"/>
      <c r="BI113" s="26"/>
    </row>
    <row r="114" spans="1:61" ht="13.5" hidden="1" customHeight="1" x14ac:dyDescent="0.15">
      <c r="A114" s="445"/>
      <c r="B114" s="450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50"/>
      <c r="R114" s="450"/>
      <c r="S114" s="450"/>
      <c r="T114" s="450"/>
      <c r="U114" s="450"/>
      <c r="V114" s="450"/>
      <c r="W114" s="450"/>
      <c r="X114" s="450"/>
      <c r="Y114" s="450"/>
      <c r="Z114" s="450"/>
      <c r="AA114" s="450"/>
      <c r="AB114" s="450"/>
      <c r="AC114" s="450"/>
      <c r="AD114" s="450"/>
      <c r="AE114" s="450"/>
      <c r="AF114" s="450"/>
      <c r="AG114" s="450"/>
      <c r="AH114" s="450"/>
      <c r="AI114" s="450"/>
      <c r="AJ114" s="450"/>
      <c r="AK114" s="450"/>
      <c r="AL114" s="450"/>
      <c r="AM114" s="450"/>
      <c r="AN114" s="450"/>
      <c r="AO114" s="450"/>
      <c r="AP114" s="450"/>
      <c r="AQ114" s="450"/>
      <c r="AR114" s="450"/>
      <c r="AS114" s="450"/>
      <c r="AT114" s="450"/>
      <c r="AU114" s="450"/>
      <c r="AV114" s="450"/>
      <c r="AW114" s="450"/>
      <c r="AX114" s="450"/>
      <c r="AY114" s="450"/>
      <c r="AZ114" s="450"/>
      <c r="BA114" s="450"/>
      <c r="BB114" s="32"/>
      <c r="BC114" s="26"/>
      <c r="BD114" s="32"/>
      <c r="BE114" s="32"/>
      <c r="BF114" s="26"/>
      <c r="BG114" s="32"/>
      <c r="BH114" s="32"/>
      <c r="BI114" s="26"/>
    </row>
    <row r="115" spans="1:61" ht="13.5" hidden="1" customHeight="1" x14ac:dyDescent="0.15">
      <c r="A115" s="445"/>
      <c r="B115" s="450"/>
      <c r="C115" s="450"/>
      <c r="D115" s="450"/>
      <c r="E115" s="450"/>
      <c r="F115" s="450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50"/>
      <c r="R115" s="450"/>
      <c r="S115" s="450"/>
      <c r="T115" s="450"/>
      <c r="U115" s="450"/>
      <c r="V115" s="450"/>
      <c r="W115" s="450"/>
      <c r="X115" s="450"/>
      <c r="Y115" s="450"/>
      <c r="Z115" s="450"/>
      <c r="AA115" s="450"/>
      <c r="AB115" s="450"/>
      <c r="AC115" s="450"/>
      <c r="AD115" s="450"/>
      <c r="AE115" s="450"/>
      <c r="AF115" s="450"/>
      <c r="AG115" s="450"/>
      <c r="AH115" s="450"/>
      <c r="AI115" s="450"/>
      <c r="AJ115" s="450"/>
      <c r="AK115" s="450"/>
      <c r="AL115" s="450"/>
      <c r="AM115" s="450"/>
      <c r="AN115" s="450"/>
      <c r="AO115" s="450"/>
      <c r="AP115" s="450"/>
      <c r="AQ115" s="450"/>
      <c r="AR115" s="450"/>
      <c r="AS115" s="450"/>
      <c r="AT115" s="450"/>
      <c r="AU115" s="450"/>
      <c r="AV115" s="450"/>
      <c r="AW115" s="450"/>
      <c r="AX115" s="450"/>
      <c r="AY115" s="450"/>
      <c r="AZ115" s="450"/>
      <c r="BA115" s="450"/>
      <c r="BB115" s="32"/>
      <c r="BC115" s="26"/>
      <c r="BD115" s="32"/>
      <c r="BE115" s="32"/>
      <c r="BF115" s="26"/>
      <c r="BG115" s="32"/>
      <c r="BH115" s="32"/>
      <c r="BI115" s="26"/>
    </row>
    <row r="116" spans="1:61" ht="6" customHeight="1" x14ac:dyDescent="0.15">
      <c r="A116" s="26"/>
      <c r="B116" s="26"/>
      <c r="BB116" s="32"/>
      <c r="BC116" s="26"/>
      <c r="BD116" s="32"/>
      <c r="BE116" s="32"/>
      <c r="BF116" s="26"/>
      <c r="BG116" s="32"/>
      <c r="BH116" s="32"/>
      <c r="BI116" s="26"/>
    </row>
    <row r="117" spans="1:61" ht="12.75" customHeight="1" x14ac:dyDescent="0.15">
      <c r="A117" s="454" t="s">
        <v>215</v>
      </c>
      <c r="B117" s="454"/>
      <c r="C117" s="454"/>
      <c r="D117" s="454"/>
      <c r="E117" s="454"/>
      <c r="F117" s="454"/>
      <c r="G117" s="27"/>
      <c r="H117" s="451" t="s">
        <v>216</v>
      </c>
      <c r="I117" s="451"/>
      <c r="J117" s="451"/>
      <c r="K117" s="451"/>
      <c r="L117" s="451"/>
      <c r="M117" s="451"/>
      <c r="N117" s="451"/>
      <c r="O117" s="451"/>
      <c r="P117" s="451"/>
      <c r="Q117" s="451"/>
      <c r="R117" s="451"/>
      <c r="S117" s="451"/>
      <c r="T117" s="451"/>
      <c r="U117" s="451"/>
      <c r="V117" s="451"/>
      <c r="W117" s="451"/>
      <c r="X117" s="26"/>
      <c r="Y117" s="27" t="s">
        <v>217</v>
      </c>
      <c r="Z117" s="452" t="s">
        <v>218</v>
      </c>
      <c r="AA117" s="452"/>
      <c r="AB117" s="452"/>
      <c r="AC117" s="452"/>
      <c r="AD117" s="452"/>
      <c r="AE117" s="452"/>
      <c r="AF117" s="452"/>
      <c r="AG117" s="26"/>
      <c r="AH117" s="26"/>
      <c r="AI117" s="26"/>
      <c r="AJ117" s="26"/>
      <c r="AK117" s="26"/>
      <c r="AL117" s="26"/>
      <c r="AM117" s="26"/>
      <c r="AN117" s="26"/>
      <c r="AO117" s="33"/>
      <c r="AP117" s="26"/>
      <c r="AQ117" s="26"/>
      <c r="AR117" s="34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52"/>
      <c r="BI117" s="452"/>
    </row>
    <row r="118" spans="1:61" ht="3.75" customHeight="1" x14ac:dyDescent="0.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33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32"/>
      <c r="BB118" s="32"/>
      <c r="BC118" s="26"/>
      <c r="BD118" s="32"/>
      <c r="BE118" s="32"/>
      <c r="BF118" s="26"/>
      <c r="BG118" s="32"/>
      <c r="BH118" s="32"/>
      <c r="BI118" s="26"/>
    </row>
    <row r="119" spans="1:61" ht="12" customHeight="1" x14ac:dyDescent="0.15">
      <c r="A119" s="26"/>
      <c r="B119" s="26"/>
      <c r="C119" s="26"/>
      <c r="D119" s="26"/>
      <c r="E119" s="26"/>
      <c r="F119" s="26"/>
      <c r="G119" s="27" t="s">
        <v>213</v>
      </c>
      <c r="H119" s="451" t="s">
        <v>219</v>
      </c>
      <c r="I119" s="451"/>
      <c r="J119" s="451"/>
      <c r="K119" s="451"/>
      <c r="L119" s="451"/>
      <c r="M119" s="451"/>
      <c r="N119" s="451"/>
      <c r="O119" s="451"/>
      <c r="P119" s="451"/>
      <c r="Q119" s="451"/>
      <c r="R119" s="26"/>
      <c r="S119" s="26"/>
      <c r="T119" s="26"/>
      <c r="U119" s="32"/>
      <c r="V119" s="26"/>
      <c r="W119" s="26"/>
      <c r="X119" s="26"/>
      <c r="Y119" s="27" t="s">
        <v>158</v>
      </c>
      <c r="Z119" s="451" t="s">
        <v>220</v>
      </c>
      <c r="AA119" s="451"/>
      <c r="AB119" s="451"/>
      <c r="AC119" s="451"/>
      <c r="AD119" s="451"/>
      <c r="AE119" s="451"/>
      <c r="AF119" s="451"/>
      <c r="AG119" s="451"/>
      <c r="AH119" s="451"/>
      <c r="AI119" s="451"/>
      <c r="AJ119" s="451"/>
      <c r="AK119" s="451"/>
      <c r="AL119" s="451"/>
      <c r="AM119" s="451"/>
      <c r="AN119" s="451"/>
      <c r="AO119" s="451"/>
      <c r="AP119" s="451"/>
      <c r="AQ119" s="26"/>
      <c r="AR119" s="27" t="s">
        <v>203</v>
      </c>
      <c r="AS119" s="452" t="s">
        <v>221</v>
      </c>
      <c r="AT119" s="452"/>
      <c r="AU119" s="452"/>
      <c r="AV119" s="452"/>
      <c r="AW119" s="452"/>
      <c r="AX119" s="452"/>
      <c r="AY119" s="452"/>
      <c r="AZ119" s="452"/>
      <c r="BA119" s="452"/>
      <c r="BB119" s="452"/>
      <c r="BC119" s="452"/>
      <c r="BD119" s="452"/>
      <c r="BE119" s="452"/>
      <c r="BF119" s="452"/>
      <c r="BG119" s="32"/>
      <c r="BH119" s="32"/>
      <c r="BI119" s="26"/>
    </row>
    <row r="120" spans="1:61" ht="3.75" customHeight="1" x14ac:dyDescent="0.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32"/>
      <c r="BB120" s="32"/>
      <c r="BC120" s="26"/>
      <c r="BD120" s="32"/>
      <c r="BE120" s="32"/>
      <c r="BF120" s="26"/>
      <c r="BG120" s="32"/>
      <c r="BH120" s="32"/>
      <c r="BI120" s="26"/>
    </row>
    <row r="121" spans="1:61" ht="12.75" customHeight="1" x14ac:dyDescent="0.15">
      <c r="A121" s="26"/>
      <c r="B121" s="26"/>
      <c r="C121" s="26"/>
      <c r="D121" s="26"/>
      <c r="E121" s="26"/>
      <c r="F121" s="26"/>
      <c r="G121" s="27" t="s">
        <v>212</v>
      </c>
      <c r="H121" s="451" t="s">
        <v>222</v>
      </c>
      <c r="I121" s="451"/>
      <c r="J121" s="451"/>
      <c r="K121" s="451"/>
      <c r="L121" s="451"/>
      <c r="M121" s="451"/>
      <c r="N121" s="451"/>
      <c r="O121" s="451"/>
      <c r="P121" s="451"/>
      <c r="Q121" s="451"/>
      <c r="R121" s="26"/>
      <c r="S121" s="26"/>
      <c r="T121" s="26"/>
      <c r="U121" s="32"/>
      <c r="V121" s="26"/>
      <c r="W121" s="26"/>
      <c r="X121" s="26"/>
      <c r="Y121" s="318" t="s">
        <v>210</v>
      </c>
      <c r="Z121" s="453" t="s">
        <v>223</v>
      </c>
      <c r="AA121" s="453"/>
      <c r="AB121" s="453"/>
      <c r="AC121" s="453"/>
      <c r="AD121" s="453"/>
      <c r="AE121" s="453"/>
      <c r="AF121" s="453"/>
      <c r="AG121" s="453"/>
      <c r="AH121" s="453"/>
      <c r="AI121" s="453"/>
      <c r="AJ121" s="453"/>
      <c r="AK121" s="453"/>
      <c r="AL121" s="453"/>
      <c r="AM121" s="453"/>
      <c r="AN121" s="453"/>
      <c r="AO121" s="453"/>
      <c r="AP121" s="453"/>
      <c r="AQ121" s="26"/>
      <c r="AR121" s="27" t="s">
        <v>214</v>
      </c>
      <c r="AS121" s="451" t="s">
        <v>224</v>
      </c>
      <c r="AT121" s="451"/>
      <c r="AU121" s="451"/>
      <c r="AV121" s="451"/>
      <c r="AW121" s="451"/>
      <c r="AX121" s="451"/>
      <c r="AY121" s="451"/>
      <c r="AZ121" s="451"/>
      <c r="BA121" s="451"/>
      <c r="BB121" s="451"/>
      <c r="BC121" s="26"/>
      <c r="BD121" s="32"/>
      <c r="BE121" s="32"/>
      <c r="BF121" s="26"/>
      <c r="BG121" s="32"/>
      <c r="BH121" s="32"/>
      <c r="BI121" s="26"/>
    </row>
    <row r="122" spans="1:61" ht="12.75" customHeight="1" x14ac:dyDescent="0.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32"/>
      <c r="BB122" s="32"/>
      <c r="BC122" s="26"/>
      <c r="BD122" s="32"/>
      <c r="BE122" s="32"/>
      <c r="BF122" s="26"/>
      <c r="BG122" s="32"/>
      <c r="BH122" s="32"/>
      <c r="BI122" s="26"/>
    </row>
    <row r="123" spans="1:61" ht="18" customHeight="1" x14ac:dyDescent="0.25">
      <c r="A123" s="4" t="s">
        <v>225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32"/>
      <c r="BC123" s="26"/>
      <c r="BD123" s="32"/>
      <c r="BE123" s="32"/>
      <c r="BF123" s="26"/>
      <c r="BG123" s="32"/>
      <c r="BH123" s="32"/>
      <c r="BI123" s="26"/>
    </row>
    <row r="124" spans="1:61" ht="3" customHeight="1" x14ac:dyDescent="0.15">
      <c r="A124" s="456"/>
      <c r="B124" s="456"/>
      <c r="C124" s="456"/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6"/>
      <c r="AA124" s="456"/>
      <c r="AB124" s="456"/>
      <c r="AC124" s="456"/>
      <c r="AD124" s="456"/>
      <c r="AE124" s="456"/>
      <c r="AF124" s="456"/>
      <c r="AG124" s="456"/>
      <c r="AH124" s="456"/>
      <c r="AI124" s="456"/>
      <c r="AJ124" s="456"/>
      <c r="AK124" s="456"/>
      <c r="AL124" s="456"/>
      <c r="AM124" s="456"/>
      <c r="AN124" s="456"/>
      <c r="AO124" s="456"/>
      <c r="AP124" s="456"/>
      <c r="AQ124" s="456"/>
      <c r="AR124" s="456"/>
      <c r="AS124" s="456"/>
      <c r="AT124" s="456"/>
      <c r="AU124" s="456"/>
      <c r="AV124" s="456"/>
      <c r="AW124" s="456"/>
      <c r="AX124" s="456"/>
      <c r="AY124" s="456"/>
      <c r="AZ124" s="456"/>
      <c r="BA124" s="456"/>
      <c r="BB124" s="456"/>
      <c r="BC124" s="456"/>
      <c r="BD124" s="456"/>
      <c r="BE124" s="456"/>
      <c r="BF124" s="456"/>
      <c r="BG124" s="456"/>
      <c r="BH124" s="456"/>
      <c r="BI124" s="456"/>
    </row>
    <row r="125" spans="1:61" ht="12.75" customHeight="1" x14ac:dyDescent="0.15">
      <c r="A125" s="443" t="s">
        <v>106</v>
      </c>
      <c r="B125" s="455" t="s">
        <v>226</v>
      </c>
      <c r="C125" s="455"/>
      <c r="D125" s="455"/>
      <c r="E125" s="455"/>
      <c r="F125" s="455"/>
      <c r="G125" s="455"/>
      <c r="H125" s="455"/>
      <c r="I125" s="455"/>
      <c r="J125" s="455"/>
      <c r="K125" s="455"/>
      <c r="L125" s="455"/>
      <c r="M125" s="455"/>
      <c r="N125" s="455"/>
      <c r="O125" s="455"/>
      <c r="P125" s="455"/>
      <c r="Q125" s="455"/>
      <c r="R125" s="455"/>
      <c r="S125" s="455"/>
      <c r="T125" s="455" t="s">
        <v>227</v>
      </c>
      <c r="U125" s="455"/>
      <c r="V125" s="455"/>
      <c r="W125" s="455"/>
      <c r="X125" s="455"/>
      <c r="Y125" s="455"/>
      <c r="Z125" s="455"/>
      <c r="AA125" s="455"/>
      <c r="AB125" s="455"/>
      <c r="AC125" s="455" t="s">
        <v>228</v>
      </c>
      <c r="AD125" s="455"/>
      <c r="AE125" s="455"/>
      <c r="AF125" s="455"/>
      <c r="AG125" s="455"/>
      <c r="AH125" s="455"/>
      <c r="AI125" s="455"/>
      <c r="AJ125" s="455"/>
      <c r="AK125" s="455"/>
      <c r="AL125" s="455"/>
      <c r="AM125" s="455"/>
      <c r="AN125" s="455"/>
      <c r="AO125" s="455"/>
      <c r="AP125" s="455"/>
      <c r="AQ125" s="455"/>
      <c r="AR125" s="455"/>
      <c r="AS125" s="455"/>
      <c r="AT125" s="455"/>
      <c r="AU125" s="455"/>
      <c r="AV125" s="455"/>
      <c r="AW125" s="455"/>
      <c r="AX125" s="457" t="s">
        <v>5</v>
      </c>
      <c r="AY125" s="458"/>
      <c r="AZ125" s="458"/>
      <c r="BA125" s="458"/>
      <c r="BB125" s="458"/>
      <c r="BC125" s="459"/>
      <c r="BD125" s="455" t="s">
        <v>229</v>
      </c>
      <c r="BE125" s="455"/>
      <c r="BF125" s="455"/>
      <c r="BG125" s="455" t="s">
        <v>230</v>
      </c>
      <c r="BH125" s="455"/>
      <c r="BI125" s="455"/>
    </row>
    <row r="126" spans="1:61" ht="32.25" customHeight="1" x14ac:dyDescent="0.15">
      <c r="A126" s="443"/>
      <c r="B126" s="455"/>
      <c r="C126" s="455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 t="s">
        <v>231</v>
      </c>
      <c r="AD126" s="455"/>
      <c r="AE126" s="455"/>
      <c r="AF126" s="455"/>
      <c r="AG126" s="455"/>
      <c r="AH126" s="455"/>
      <c r="AI126" s="455"/>
      <c r="AJ126" s="455" t="s">
        <v>232</v>
      </c>
      <c r="AK126" s="455"/>
      <c r="AL126" s="455"/>
      <c r="AM126" s="455"/>
      <c r="AN126" s="455"/>
      <c r="AO126" s="455"/>
      <c r="AP126" s="455"/>
      <c r="AQ126" s="455" t="s">
        <v>233</v>
      </c>
      <c r="AR126" s="455"/>
      <c r="AS126" s="455"/>
      <c r="AT126" s="455"/>
      <c r="AU126" s="455"/>
      <c r="AV126" s="455"/>
      <c r="AW126" s="455"/>
      <c r="AX126" s="460"/>
      <c r="AY126" s="444"/>
      <c r="AZ126" s="444"/>
      <c r="BA126" s="444"/>
      <c r="BB126" s="444"/>
      <c r="BC126" s="461"/>
      <c r="BD126" s="455"/>
      <c r="BE126" s="465"/>
      <c r="BF126" s="455"/>
      <c r="BG126" s="455"/>
      <c r="BH126" s="465"/>
      <c r="BI126" s="455"/>
    </row>
    <row r="127" spans="1:61" ht="12" customHeight="1" x14ac:dyDescent="0.15">
      <c r="A127" s="443"/>
      <c r="B127" s="455" t="s">
        <v>230</v>
      </c>
      <c r="C127" s="455"/>
      <c r="D127" s="455"/>
      <c r="E127" s="455"/>
      <c r="F127" s="455"/>
      <c r="G127" s="455"/>
      <c r="H127" s="455" t="s">
        <v>234</v>
      </c>
      <c r="I127" s="455"/>
      <c r="J127" s="455"/>
      <c r="K127" s="455"/>
      <c r="L127" s="455"/>
      <c r="M127" s="455"/>
      <c r="N127" s="455" t="s">
        <v>235</v>
      </c>
      <c r="O127" s="455"/>
      <c r="P127" s="455"/>
      <c r="Q127" s="455"/>
      <c r="R127" s="455"/>
      <c r="S127" s="455"/>
      <c r="T127" s="455" t="s">
        <v>230</v>
      </c>
      <c r="U127" s="455"/>
      <c r="V127" s="455"/>
      <c r="W127" s="455" t="s">
        <v>234</v>
      </c>
      <c r="X127" s="455"/>
      <c r="Y127" s="455"/>
      <c r="Z127" s="455" t="s">
        <v>235</v>
      </c>
      <c r="AA127" s="455"/>
      <c r="AB127" s="455"/>
      <c r="AC127" s="455" t="s">
        <v>230</v>
      </c>
      <c r="AD127" s="455"/>
      <c r="AE127" s="455"/>
      <c r="AF127" s="455" t="s">
        <v>234</v>
      </c>
      <c r="AG127" s="455"/>
      <c r="AH127" s="455" t="s">
        <v>235</v>
      </c>
      <c r="AI127" s="455"/>
      <c r="AJ127" s="455" t="s">
        <v>230</v>
      </c>
      <c r="AK127" s="455"/>
      <c r="AL127" s="455"/>
      <c r="AM127" s="455" t="s">
        <v>234</v>
      </c>
      <c r="AN127" s="455"/>
      <c r="AO127" s="455" t="s">
        <v>235</v>
      </c>
      <c r="AP127" s="455"/>
      <c r="AQ127" s="455" t="s">
        <v>230</v>
      </c>
      <c r="AR127" s="455"/>
      <c r="AS127" s="455"/>
      <c r="AT127" s="455" t="s">
        <v>234</v>
      </c>
      <c r="AU127" s="455"/>
      <c r="AV127" s="455" t="s">
        <v>235</v>
      </c>
      <c r="AW127" s="455"/>
      <c r="AX127" s="462"/>
      <c r="AY127" s="463"/>
      <c r="AZ127" s="463"/>
      <c r="BA127" s="463"/>
      <c r="BB127" s="463"/>
      <c r="BC127" s="464"/>
      <c r="BD127" s="455"/>
      <c r="BE127" s="455"/>
      <c r="BF127" s="455"/>
      <c r="BG127" s="455"/>
      <c r="BH127" s="455"/>
      <c r="BI127" s="455"/>
    </row>
    <row r="128" spans="1:61" ht="21.75" customHeight="1" x14ac:dyDescent="0.15">
      <c r="A128" s="443"/>
      <c r="B128" s="469" t="s">
        <v>236</v>
      </c>
      <c r="C128" s="469"/>
      <c r="D128" s="469"/>
      <c r="E128" s="470" t="s">
        <v>237</v>
      </c>
      <c r="F128" s="470"/>
      <c r="G128" s="470"/>
      <c r="H128" s="469" t="s">
        <v>236</v>
      </c>
      <c r="I128" s="469"/>
      <c r="J128" s="469"/>
      <c r="K128" s="470" t="s">
        <v>237</v>
      </c>
      <c r="L128" s="470"/>
      <c r="M128" s="470"/>
      <c r="N128" s="469" t="s">
        <v>236</v>
      </c>
      <c r="O128" s="469"/>
      <c r="P128" s="469"/>
      <c r="Q128" s="470" t="s">
        <v>237</v>
      </c>
      <c r="R128" s="470"/>
      <c r="S128" s="470"/>
      <c r="T128" s="469" t="s">
        <v>236</v>
      </c>
      <c r="U128" s="469"/>
      <c r="V128" s="469"/>
      <c r="W128" s="469" t="s">
        <v>236</v>
      </c>
      <c r="X128" s="469"/>
      <c r="Y128" s="469"/>
      <c r="Z128" s="469" t="s">
        <v>236</v>
      </c>
      <c r="AA128" s="469"/>
      <c r="AB128" s="469"/>
      <c r="AC128" s="469" t="s">
        <v>236</v>
      </c>
      <c r="AD128" s="469"/>
      <c r="AE128" s="469"/>
      <c r="AF128" s="469" t="s">
        <v>236</v>
      </c>
      <c r="AG128" s="469"/>
      <c r="AH128" s="469" t="s">
        <v>236</v>
      </c>
      <c r="AI128" s="469"/>
      <c r="AJ128" s="469" t="s">
        <v>236</v>
      </c>
      <c r="AK128" s="469"/>
      <c r="AL128" s="469"/>
      <c r="AM128" s="469" t="s">
        <v>236</v>
      </c>
      <c r="AN128" s="469"/>
      <c r="AO128" s="469" t="s">
        <v>236</v>
      </c>
      <c r="AP128" s="469"/>
      <c r="AQ128" s="469" t="s">
        <v>236</v>
      </c>
      <c r="AR128" s="469"/>
      <c r="AS128" s="469"/>
      <c r="AT128" s="469" t="s">
        <v>236</v>
      </c>
      <c r="AU128" s="469"/>
      <c r="AV128" s="469" t="s">
        <v>236</v>
      </c>
      <c r="AW128" s="469"/>
      <c r="AX128" s="466" t="s">
        <v>236</v>
      </c>
      <c r="AY128" s="467"/>
      <c r="AZ128" s="467"/>
      <c r="BA128" s="467"/>
      <c r="BB128" s="467"/>
      <c r="BC128" s="468"/>
      <c r="BD128" s="469" t="s">
        <v>236</v>
      </c>
      <c r="BE128" s="469"/>
      <c r="BF128" s="469"/>
      <c r="BG128" s="469" t="s">
        <v>236</v>
      </c>
      <c r="BH128" s="469"/>
      <c r="BI128" s="469"/>
    </row>
    <row r="129" spans="1:61" ht="12" customHeight="1" x14ac:dyDescent="0.15">
      <c r="A129" s="27" t="s">
        <v>201</v>
      </c>
      <c r="B129" s="448">
        <f>H129+N129</f>
        <v>39</v>
      </c>
      <c r="C129" s="448"/>
      <c r="D129" s="448"/>
      <c r="E129" s="448">
        <f>K129+Q129</f>
        <v>1404</v>
      </c>
      <c r="F129" s="448"/>
      <c r="G129" s="448"/>
      <c r="H129" s="448" t="s">
        <v>238</v>
      </c>
      <c r="I129" s="448"/>
      <c r="J129" s="448"/>
      <c r="K129" s="448">
        <f>36*H129</f>
        <v>612</v>
      </c>
      <c r="L129" s="448"/>
      <c r="M129" s="448"/>
      <c r="N129" s="448">
        <v>22</v>
      </c>
      <c r="O129" s="448"/>
      <c r="P129" s="448"/>
      <c r="Q129" s="448">
        <f>36*N129</f>
        <v>792</v>
      </c>
      <c r="R129" s="448"/>
      <c r="S129" s="448"/>
      <c r="T129" s="448">
        <f>W129+Z129</f>
        <v>2</v>
      </c>
      <c r="U129" s="448"/>
      <c r="V129" s="448"/>
      <c r="W129" s="448"/>
      <c r="X129" s="448"/>
      <c r="Y129" s="448"/>
      <c r="Z129" s="448">
        <v>2</v>
      </c>
      <c r="AA129" s="448"/>
      <c r="AB129" s="448"/>
      <c r="AC129" s="448">
        <f>AF129+AH129</f>
        <v>0</v>
      </c>
      <c r="AD129" s="448"/>
      <c r="AE129" s="448"/>
      <c r="AF129" s="448"/>
      <c r="AG129" s="448"/>
      <c r="AH129" s="448"/>
      <c r="AI129" s="448"/>
      <c r="AJ129" s="448">
        <f>AM129+AO129</f>
        <v>0</v>
      </c>
      <c r="AK129" s="448"/>
      <c r="AL129" s="448"/>
      <c r="AM129" s="448"/>
      <c r="AN129" s="448"/>
      <c r="AO129" s="448"/>
      <c r="AP129" s="448"/>
      <c r="AQ129" s="448"/>
      <c r="AR129" s="448"/>
      <c r="AS129" s="448"/>
      <c r="AT129" s="448"/>
      <c r="AU129" s="448"/>
      <c r="AV129" s="448"/>
      <c r="AW129" s="448"/>
      <c r="AX129" s="471"/>
      <c r="AY129" s="472"/>
      <c r="AZ129" s="472"/>
      <c r="BA129" s="472"/>
      <c r="BB129" s="472"/>
      <c r="BC129" s="473"/>
      <c r="BD129" s="448">
        <v>11</v>
      </c>
      <c r="BE129" s="448"/>
      <c r="BF129" s="448"/>
      <c r="BG129" s="448">
        <f>H129+N129+T129+AC129+AJ129+AQ129+AX129+BD129</f>
        <v>52</v>
      </c>
      <c r="BH129" s="448"/>
      <c r="BI129" s="448"/>
    </row>
    <row r="130" spans="1:61" ht="12" customHeight="1" x14ac:dyDescent="0.15">
      <c r="A130" s="27" t="s">
        <v>202</v>
      </c>
      <c r="B130" s="448">
        <f>H130+N130</f>
        <v>38</v>
      </c>
      <c r="C130" s="448"/>
      <c r="D130" s="448"/>
      <c r="E130" s="448">
        <f>K130+Q130</f>
        <v>1368</v>
      </c>
      <c r="F130" s="448"/>
      <c r="G130" s="448"/>
      <c r="H130" s="448">
        <v>16</v>
      </c>
      <c r="I130" s="448"/>
      <c r="J130" s="448"/>
      <c r="K130" s="448">
        <f>36*H130</f>
        <v>576</v>
      </c>
      <c r="L130" s="448"/>
      <c r="M130" s="448"/>
      <c r="N130" s="448">
        <v>22</v>
      </c>
      <c r="O130" s="448"/>
      <c r="P130" s="448"/>
      <c r="Q130" s="448">
        <f>36*N130</f>
        <v>792</v>
      </c>
      <c r="R130" s="448"/>
      <c r="S130" s="448"/>
      <c r="T130" s="448">
        <f>W130+Z130</f>
        <v>2</v>
      </c>
      <c r="U130" s="448"/>
      <c r="V130" s="448"/>
      <c r="W130" s="448" t="s">
        <v>239</v>
      </c>
      <c r="X130" s="448"/>
      <c r="Y130" s="448"/>
      <c r="Z130" s="448">
        <v>1</v>
      </c>
      <c r="AA130" s="448"/>
      <c r="AB130" s="448"/>
      <c r="AC130" s="448">
        <f>AF130+AH130</f>
        <v>2</v>
      </c>
      <c r="AD130" s="448"/>
      <c r="AE130" s="448"/>
      <c r="AF130" s="448"/>
      <c r="AG130" s="448"/>
      <c r="AH130" s="448">
        <v>2</v>
      </c>
      <c r="AI130" s="448"/>
      <c r="AJ130" s="448">
        <f>AM130+AO130</f>
        <v>0</v>
      </c>
      <c r="AK130" s="448"/>
      <c r="AL130" s="448"/>
      <c r="AM130" s="448"/>
      <c r="AN130" s="448"/>
      <c r="AO130" s="448"/>
      <c r="AP130" s="448"/>
      <c r="AQ130" s="448"/>
      <c r="AR130" s="448"/>
      <c r="AS130" s="448"/>
      <c r="AT130" s="448"/>
      <c r="AU130" s="448"/>
      <c r="AV130" s="448"/>
      <c r="AW130" s="448"/>
      <c r="AX130" s="471"/>
      <c r="AY130" s="472"/>
      <c r="AZ130" s="472"/>
      <c r="BA130" s="472"/>
      <c r="BB130" s="472"/>
      <c r="BC130" s="473"/>
      <c r="BD130" s="448">
        <v>10</v>
      </c>
      <c r="BE130" s="448"/>
      <c r="BF130" s="448"/>
      <c r="BG130" s="448">
        <f>H130+N130+T130+AC130+AJ130+AQ130+AX130+BD130</f>
        <v>52</v>
      </c>
      <c r="BH130" s="448"/>
      <c r="BI130" s="448"/>
    </row>
    <row r="131" spans="1:61" ht="12" customHeight="1" x14ac:dyDescent="0.15">
      <c r="A131" s="27" t="s">
        <v>203</v>
      </c>
      <c r="B131" s="448">
        <f>H131+N131</f>
        <v>33</v>
      </c>
      <c r="C131" s="448"/>
      <c r="D131" s="448"/>
      <c r="E131" s="448">
        <f>K131+Q131</f>
        <v>1188</v>
      </c>
      <c r="F131" s="448"/>
      <c r="G131" s="448"/>
      <c r="H131" s="448">
        <v>10</v>
      </c>
      <c r="I131" s="448"/>
      <c r="J131" s="448"/>
      <c r="K131" s="448">
        <f>36*H131</f>
        <v>360</v>
      </c>
      <c r="L131" s="448"/>
      <c r="M131" s="448"/>
      <c r="N131" s="448">
        <v>23</v>
      </c>
      <c r="O131" s="448"/>
      <c r="P131" s="448"/>
      <c r="Q131" s="448">
        <f>36*N131</f>
        <v>828</v>
      </c>
      <c r="R131" s="448"/>
      <c r="S131" s="448"/>
      <c r="T131" s="448">
        <f>W131+Z131</f>
        <v>2</v>
      </c>
      <c r="U131" s="448"/>
      <c r="V131" s="448"/>
      <c r="W131" s="448" t="s">
        <v>239</v>
      </c>
      <c r="X131" s="448"/>
      <c r="Y131" s="448"/>
      <c r="Z131" s="448">
        <v>1</v>
      </c>
      <c r="AA131" s="448"/>
      <c r="AB131" s="448"/>
      <c r="AC131" s="448">
        <f>AF131+AH131</f>
        <v>0</v>
      </c>
      <c r="AD131" s="448"/>
      <c r="AE131" s="448"/>
      <c r="AF131" s="448"/>
      <c r="AG131" s="448"/>
      <c r="AH131" s="448"/>
      <c r="AI131" s="448"/>
      <c r="AJ131" s="448">
        <f>AM131+AO131</f>
        <v>6</v>
      </c>
      <c r="AK131" s="448"/>
      <c r="AL131" s="448"/>
      <c r="AM131" s="448">
        <v>6</v>
      </c>
      <c r="AN131" s="448"/>
      <c r="AO131" s="448"/>
      <c r="AP131" s="448"/>
      <c r="AQ131" s="448"/>
      <c r="AR131" s="448"/>
      <c r="AS131" s="448"/>
      <c r="AT131" s="448"/>
      <c r="AU131" s="448"/>
      <c r="AV131" s="448"/>
      <c r="AW131" s="448"/>
      <c r="AX131" s="471"/>
      <c r="AY131" s="472"/>
      <c r="AZ131" s="472"/>
      <c r="BA131" s="472"/>
      <c r="BB131" s="472"/>
      <c r="BC131" s="473"/>
      <c r="BD131" s="448">
        <v>11</v>
      </c>
      <c r="BE131" s="448"/>
      <c r="BF131" s="448"/>
      <c r="BG131" s="448">
        <f>H131+N131+T131+AC131+AJ131+AQ131+AX131+BD131</f>
        <v>52</v>
      </c>
      <c r="BH131" s="448"/>
      <c r="BI131" s="448"/>
    </row>
    <row r="132" spans="1:61" ht="12" customHeight="1" x14ac:dyDescent="0.15">
      <c r="A132" s="27" t="s">
        <v>204</v>
      </c>
      <c r="B132" s="448">
        <f>H132+N132</f>
        <v>4</v>
      </c>
      <c r="C132" s="448"/>
      <c r="D132" s="448"/>
      <c r="E132" s="448">
        <f>K132+Q132</f>
        <v>144</v>
      </c>
      <c r="F132" s="448"/>
      <c r="G132" s="448"/>
      <c r="H132" s="448">
        <v>4</v>
      </c>
      <c r="I132" s="448"/>
      <c r="J132" s="448"/>
      <c r="K132" s="448">
        <f>36*H132</f>
        <v>144</v>
      </c>
      <c r="L132" s="448"/>
      <c r="M132" s="448"/>
      <c r="N132" s="448"/>
      <c r="O132" s="448"/>
      <c r="P132" s="448"/>
      <c r="Q132" s="448"/>
      <c r="R132" s="448"/>
      <c r="S132" s="448"/>
      <c r="T132" s="448">
        <f>W132+Z132</f>
        <v>1</v>
      </c>
      <c r="U132" s="448"/>
      <c r="V132" s="448"/>
      <c r="W132" s="448"/>
      <c r="X132" s="448"/>
      <c r="Y132" s="448"/>
      <c r="Z132" s="448">
        <v>1</v>
      </c>
      <c r="AA132" s="448"/>
      <c r="AB132" s="448"/>
      <c r="AC132" s="448">
        <f>AF132+AH132</f>
        <v>3</v>
      </c>
      <c r="AD132" s="448"/>
      <c r="AE132" s="448"/>
      <c r="AF132" s="448">
        <v>3</v>
      </c>
      <c r="AG132" s="448"/>
      <c r="AH132" s="448"/>
      <c r="AI132" s="448"/>
      <c r="AJ132" s="448">
        <f>AM132+AO132</f>
        <v>13</v>
      </c>
      <c r="AK132" s="448"/>
      <c r="AL132" s="448"/>
      <c r="AM132" s="448">
        <v>10</v>
      </c>
      <c r="AN132" s="448"/>
      <c r="AO132" s="448">
        <v>3</v>
      </c>
      <c r="AP132" s="448"/>
      <c r="AQ132" s="448">
        <f>AT132+AV132</f>
        <v>0</v>
      </c>
      <c r="AR132" s="448"/>
      <c r="AS132" s="448"/>
      <c r="AT132" s="448"/>
      <c r="AU132" s="448"/>
      <c r="AV132" s="448"/>
      <c r="AW132" s="448"/>
      <c r="AX132" s="471">
        <v>3</v>
      </c>
      <c r="AY132" s="472"/>
      <c r="AZ132" s="472"/>
      <c r="BA132" s="472"/>
      <c r="BB132" s="472"/>
      <c r="BC132" s="473"/>
      <c r="BD132" s="448">
        <v>2</v>
      </c>
      <c r="BE132" s="448"/>
      <c r="BF132" s="448"/>
      <c r="BG132" s="448">
        <f>H132+N132+T132+AC132+AJ132+AQ132+AX132+BD132</f>
        <v>26</v>
      </c>
      <c r="BH132" s="448"/>
      <c r="BI132" s="448"/>
    </row>
    <row r="133" spans="1:61" ht="13.5" hidden="1" customHeight="1" x14ac:dyDescent="0.15">
      <c r="A133" s="27" t="s">
        <v>205</v>
      </c>
      <c r="B133" s="448"/>
      <c r="C133" s="448"/>
      <c r="D133" s="448"/>
      <c r="E133" s="448"/>
      <c r="F133" s="448"/>
      <c r="G133" s="448"/>
      <c r="H133" s="448"/>
      <c r="I133" s="448"/>
      <c r="J133" s="448"/>
      <c r="K133" s="448"/>
      <c r="L133" s="448"/>
      <c r="M133" s="448"/>
      <c r="N133" s="448"/>
      <c r="O133" s="448"/>
      <c r="P133" s="448"/>
      <c r="Q133" s="448"/>
      <c r="R133" s="448"/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  <c r="AD133" s="448"/>
      <c r="AE133" s="448"/>
      <c r="AF133" s="448"/>
      <c r="AG133" s="448"/>
      <c r="AH133" s="448"/>
      <c r="AI133" s="448"/>
      <c r="AJ133" s="448"/>
      <c r="AK133" s="448"/>
      <c r="AL133" s="448"/>
      <c r="AM133" s="448"/>
      <c r="AN133" s="448"/>
      <c r="AO133" s="448"/>
      <c r="AP133" s="448"/>
      <c r="AQ133" s="448"/>
      <c r="AR133" s="448"/>
      <c r="AS133" s="448"/>
      <c r="AT133" s="448"/>
      <c r="AU133" s="448"/>
      <c r="AV133" s="448"/>
      <c r="AW133" s="448"/>
      <c r="AX133" s="448"/>
      <c r="AY133" s="448"/>
      <c r="AZ133" s="448"/>
      <c r="BA133" s="448"/>
      <c r="BB133" s="448"/>
      <c r="BC133" s="448"/>
      <c r="BD133" s="448"/>
      <c r="BE133" s="448"/>
      <c r="BF133" s="448"/>
      <c r="BG133" s="448"/>
      <c r="BH133" s="448"/>
      <c r="BI133" s="448"/>
    </row>
    <row r="134" spans="1:61" ht="13.5" hidden="1" customHeight="1" x14ac:dyDescent="0.15">
      <c r="A134" s="27" t="s">
        <v>206</v>
      </c>
      <c r="B134" s="448"/>
      <c r="C134" s="448"/>
      <c r="D134" s="448"/>
      <c r="E134" s="448"/>
      <c r="F134" s="448"/>
      <c r="G134" s="448"/>
      <c r="H134" s="448"/>
      <c r="I134" s="448"/>
      <c r="J134" s="448"/>
      <c r="K134" s="448"/>
      <c r="L134" s="448"/>
      <c r="M134" s="448"/>
      <c r="N134" s="448"/>
      <c r="O134" s="448"/>
      <c r="P134" s="448"/>
      <c r="Q134" s="448"/>
      <c r="R134" s="448"/>
      <c r="S134" s="448"/>
      <c r="T134" s="448"/>
      <c r="U134" s="448"/>
      <c r="V134" s="448"/>
      <c r="W134" s="448"/>
      <c r="X134" s="448"/>
      <c r="Y134" s="448"/>
      <c r="Z134" s="448"/>
      <c r="AA134" s="448"/>
      <c r="AB134" s="448"/>
      <c r="AC134" s="448"/>
      <c r="AD134" s="448"/>
      <c r="AE134" s="448"/>
      <c r="AF134" s="448"/>
      <c r="AG134" s="448"/>
      <c r="AH134" s="448"/>
      <c r="AI134" s="448"/>
      <c r="AJ134" s="448"/>
      <c r="AK134" s="448"/>
      <c r="AL134" s="448"/>
      <c r="AM134" s="448"/>
      <c r="AN134" s="448"/>
      <c r="AO134" s="448"/>
      <c r="AP134" s="448"/>
      <c r="AQ134" s="448"/>
      <c r="AR134" s="448"/>
      <c r="AS134" s="448"/>
      <c r="AT134" s="448"/>
      <c r="AU134" s="448"/>
      <c r="AV134" s="448"/>
      <c r="AW134" s="448"/>
      <c r="AX134" s="448"/>
      <c r="AY134" s="448"/>
      <c r="AZ134" s="448"/>
      <c r="BA134" s="448"/>
      <c r="BB134" s="448"/>
      <c r="BC134" s="448"/>
      <c r="BD134" s="448"/>
      <c r="BE134" s="448"/>
      <c r="BF134" s="448"/>
      <c r="BG134" s="448"/>
      <c r="BH134" s="448"/>
      <c r="BI134" s="448"/>
    </row>
    <row r="135" spans="1:61" ht="13.5" hidden="1" customHeight="1" x14ac:dyDescent="0.15">
      <c r="A135" s="27" t="s">
        <v>207</v>
      </c>
      <c r="B135" s="448"/>
      <c r="C135" s="448"/>
      <c r="D135" s="448"/>
      <c r="E135" s="448"/>
      <c r="F135" s="448"/>
      <c r="G135" s="448"/>
      <c r="H135" s="448"/>
      <c r="I135" s="448"/>
      <c r="J135" s="448"/>
      <c r="K135" s="448"/>
      <c r="L135" s="448"/>
      <c r="M135" s="448"/>
      <c r="N135" s="448"/>
      <c r="O135" s="448"/>
      <c r="P135" s="448"/>
      <c r="Q135" s="448"/>
      <c r="R135" s="448"/>
      <c r="S135" s="448"/>
      <c r="T135" s="448"/>
      <c r="U135" s="448"/>
      <c r="V135" s="448"/>
      <c r="W135" s="448"/>
      <c r="X135" s="448"/>
      <c r="Y135" s="448"/>
      <c r="Z135" s="448"/>
      <c r="AA135" s="448"/>
      <c r="AB135" s="448"/>
      <c r="AC135" s="448"/>
      <c r="AD135" s="448"/>
      <c r="AE135" s="448"/>
      <c r="AF135" s="448"/>
      <c r="AG135" s="448"/>
      <c r="AH135" s="448"/>
      <c r="AI135" s="448"/>
      <c r="AJ135" s="448"/>
      <c r="AK135" s="448"/>
      <c r="AL135" s="448"/>
      <c r="AM135" s="448"/>
      <c r="AN135" s="448"/>
      <c r="AO135" s="448"/>
      <c r="AP135" s="448"/>
      <c r="AQ135" s="448"/>
      <c r="AR135" s="448"/>
      <c r="AS135" s="448"/>
      <c r="AT135" s="448"/>
      <c r="AU135" s="448"/>
      <c r="AV135" s="448"/>
      <c r="AW135" s="448"/>
      <c r="AX135" s="448"/>
      <c r="AY135" s="448"/>
      <c r="AZ135" s="448"/>
      <c r="BA135" s="448"/>
      <c r="BB135" s="448"/>
      <c r="BC135" s="448"/>
      <c r="BD135" s="448"/>
      <c r="BE135" s="448"/>
      <c r="BF135" s="448"/>
      <c r="BG135" s="448"/>
      <c r="BH135" s="448"/>
      <c r="BI135" s="448"/>
    </row>
    <row r="136" spans="1:61" ht="13.5" hidden="1" customHeight="1" x14ac:dyDescent="0.15">
      <c r="A136" s="27" t="s">
        <v>208</v>
      </c>
      <c r="B136" s="448"/>
      <c r="C136" s="448"/>
      <c r="D136" s="448"/>
      <c r="E136" s="448"/>
      <c r="F136" s="448"/>
      <c r="G136" s="448"/>
      <c r="H136" s="448"/>
      <c r="I136" s="448"/>
      <c r="J136" s="448"/>
      <c r="K136" s="448"/>
      <c r="L136" s="448"/>
      <c r="M136" s="448"/>
      <c r="N136" s="448"/>
      <c r="O136" s="448"/>
      <c r="P136" s="448"/>
      <c r="Q136" s="448"/>
      <c r="R136" s="448"/>
      <c r="S136" s="448"/>
      <c r="T136" s="448"/>
      <c r="U136" s="448"/>
      <c r="V136" s="448"/>
      <c r="W136" s="448"/>
      <c r="X136" s="448"/>
      <c r="Y136" s="448"/>
      <c r="Z136" s="448"/>
      <c r="AA136" s="448"/>
      <c r="AB136" s="448"/>
      <c r="AC136" s="448"/>
      <c r="AD136" s="448"/>
      <c r="AE136" s="448"/>
      <c r="AF136" s="448"/>
      <c r="AG136" s="448"/>
      <c r="AH136" s="448"/>
      <c r="AI136" s="448"/>
      <c r="AJ136" s="448"/>
      <c r="AK136" s="448"/>
      <c r="AL136" s="448"/>
      <c r="AM136" s="448"/>
      <c r="AN136" s="448"/>
      <c r="AO136" s="448"/>
      <c r="AP136" s="448"/>
      <c r="AQ136" s="448"/>
      <c r="AR136" s="448"/>
      <c r="AS136" s="448"/>
      <c r="AT136" s="448"/>
      <c r="AU136" s="448"/>
      <c r="AV136" s="448"/>
      <c r="AW136" s="448"/>
      <c r="AX136" s="448"/>
      <c r="AY136" s="448"/>
      <c r="AZ136" s="448"/>
      <c r="BA136" s="448"/>
      <c r="BB136" s="448"/>
      <c r="BC136" s="448"/>
      <c r="BD136" s="448"/>
      <c r="BE136" s="448"/>
      <c r="BF136" s="448"/>
      <c r="BG136" s="448"/>
      <c r="BH136" s="448"/>
      <c r="BI136" s="448"/>
    </row>
    <row r="137" spans="1:61" ht="13.5" hidden="1" customHeight="1" x14ac:dyDescent="0.15">
      <c r="A137" s="27" t="s">
        <v>209</v>
      </c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448"/>
      <c r="N137" s="448"/>
      <c r="O137" s="448"/>
      <c r="P137" s="448"/>
      <c r="Q137" s="448"/>
      <c r="R137" s="448"/>
      <c r="S137" s="448"/>
      <c r="T137" s="448"/>
      <c r="U137" s="448"/>
      <c r="V137" s="448"/>
      <c r="W137" s="448"/>
      <c r="X137" s="448"/>
      <c r="Y137" s="448"/>
      <c r="Z137" s="448"/>
      <c r="AA137" s="448"/>
      <c r="AB137" s="448"/>
      <c r="AC137" s="448"/>
      <c r="AD137" s="448"/>
      <c r="AE137" s="448"/>
      <c r="AF137" s="448"/>
      <c r="AG137" s="448"/>
      <c r="AH137" s="448"/>
      <c r="AI137" s="448"/>
      <c r="AJ137" s="448"/>
      <c r="AK137" s="448"/>
      <c r="AL137" s="448"/>
      <c r="AM137" s="448"/>
      <c r="AN137" s="448"/>
      <c r="AO137" s="448"/>
      <c r="AP137" s="448"/>
      <c r="AQ137" s="448"/>
      <c r="AR137" s="448"/>
      <c r="AS137" s="448"/>
      <c r="AT137" s="448"/>
      <c r="AU137" s="448"/>
      <c r="AV137" s="448"/>
      <c r="AW137" s="448"/>
      <c r="AX137" s="448"/>
      <c r="AY137" s="448"/>
      <c r="AZ137" s="448"/>
      <c r="BA137" s="448"/>
      <c r="BB137" s="448"/>
      <c r="BC137" s="448"/>
      <c r="BD137" s="448"/>
      <c r="BE137" s="448"/>
      <c r="BF137" s="448"/>
      <c r="BG137" s="448"/>
      <c r="BH137" s="448"/>
      <c r="BI137" s="448"/>
    </row>
    <row r="138" spans="1:61" ht="13.5" hidden="1" customHeight="1" x14ac:dyDescent="0.15">
      <c r="A138" s="27" t="s">
        <v>210</v>
      </c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448"/>
      <c r="N138" s="448"/>
      <c r="O138" s="448"/>
      <c r="P138" s="448"/>
      <c r="Q138" s="448"/>
      <c r="R138" s="448"/>
      <c r="S138" s="448"/>
      <c r="T138" s="448"/>
      <c r="U138" s="448"/>
      <c r="V138" s="448"/>
      <c r="W138" s="448"/>
      <c r="X138" s="448"/>
      <c r="Y138" s="448"/>
      <c r="Z138" s="448"/>
      <c r="AA138" s="448"/>
      <c r="AB138" s="448"/>
      <c r="AC138" s="448"/>
      <c r="AD138" s="448"/>
      <c r="AE138" s="448"/>
      <c r="AF138" s="448"/>
      <c r="AG138" s="448"/>
      <c r="AH138" s="448"/>
      <c r="AI138" s="448"/>
      <c r="AJ138" s="448"/>
      <c r="AK138" s="448"/>
      <c r="AL138" s="448"/>
      <c r="AM138" s="448"/>
      <c r="AN138" s="448"/>
      <c r="AO138" s="448"/>
      <c r="AP138" s="448"/>
      <c r="AQ138" s="448"/>
      <c r="AR138" s="448"/>
      <c r="AS138" s="448"/>
      <c r="AT138" s="448"/>
      <c r="AU138" s="448"/>
      <c r="AV138" s="448"/>
      <c r="AW138" s="448"/>
      <c r="AX138" s="448"/>
      <c r="AY138" s="448"/>
      <c r="AZ138" s="448"/>
      <c r="BA138" s="448"/>
      <c r="BB138" s="448"/>
      <c r="BC138" s="448"/>
      <c r="BD138" s="448"/>
      <c r="BE138" s="448"/>
      <c r="BF138" s="448"/>
      <c r="BG138" s="448"/>
      <c r="BH138" s="448"/>
      <c r="BI138" s="448"/>
    </row>
    <row r="139" spans="1:61" ht="13.5" hidden="1" customHeight="1" x14ac:dyDescent="0.15">
      <c r="A139" s="27" t="s">
        <v>211</v>
      </c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448"/>
      <c r="N139" s="448"/>
      <c r="O139" s="448"/>
      <c r="P139" s="448"/>
      <c r="Q139" s="448"/>
      <c r="R139" s="448"/>
      <c r="S139" s="448"/>
      <c r="T139" s="448"/>
      <c r="U139" s="448"/>
      <c r="V139" s="448"/>
      <c r="W139" s="448"/>
      <c r="X139" s="448"/>
      <c r="Y139" s="448"/>
      <c r="Z139" s="448"/>
      <c r="AA139" s="448"/>
      <c r="AB139" s="448"/>
      <c r="AC139" s="448"/>
      <c r="AD139" s="448"/>
      <c r="AE139" s="448"/>
      <c r="AF139" s="448"/>
      <c r="AG139" s="448"/>
      <c r="AH139" s="448"/>
      <c r="AI139" s="448"/>
      <c r="AJ139" s="448"/>
      <c r="AK139" s="448"/>
      <c r="AL139" s="448"/>
      <c r="AM139" s="448"/>
      <c r="AN139" s="448"/>
      <c r="AO139" s="448"/>
      <c r="AP139" s="448"/>
      <c r="AQ139" s="448"/>
      <c r="AR139" s="448"/>
      <c r="AS139" s="448"/>
      <c r="AT139" s="448"/>
      <c r="AU139" s="448"/>
      <c r="AV139" s="448"/>
      <c r="AW139" s="448"/>
      <c r="AX139" s="448"/>
      <c r="AY139" s="448"/>
      <c r="AZ139" s="448"/>
      <c r="BA139" s="448"/>
      <c r="BB139" s="448"/>
      <c r="BC139" s="448"/>
      <c r="BD139" s="448"/>
      <c r="BE139" s="448"/>
      <c r="BF139" s="448"/>
      <c r="BG139" s="448"/>
      <c r="BH139" s="448"/>
      <c r="BI139" s="448"/>
    </row>
    <row r="140" spans="1:61" ht="12" customHeight="1" x14ac:dyDescent="0.15">
      <c r="A140" s="35" t="s">
        <v>230</v>
      </c>
      <c r="B140" s="445">
        <f>B129+B130+B131+B132</f>
        <v>114</v>
      </c>
      <c r="C140" s="445"/>
      <c r="D140" s="445"/>
      <c r="E140" s="445">
        <f>E129+E130+E131+E132</f>
        <v>4104</v>
      </c>
      <c r="F140" s="445"/>
      <c r="G140" s="445"/>
      <c r="H140" s="445"/>
      <c r="I140" s="445"/>
      <c r="J140" s="445"/>
      <c r="K140" s="445">
        <f>K129+K130+K131+K132</f>
        <v>1692</v>
      </c>
      <c r="L140" s="445"/>
      <c r="M140" s="445"/>
      <c r="N140" s="445"/>
      <c r="O140" s="445"/>
      <c r="P140" s="445"/>
      <c r="Q140" s="445">
        <f>Q129+Q130+Q131</f>
        <v>2412</v>
      </c>
      <c r="R140" s="445"/>
      <c r="S140" s="445"/>
      <c r="T140" s="445">
        <f>T129+T130+T131+T132</f>
        <v>7</v>
      </c>
      <c r="U140" s="445"/>
      <c r="V140" s="445"/>
      <c r="W140" s="445"/>
      <c r="X140" s="445"/>
      <c r="Y140" s="445"/>
      <c r="Z140" s="445"/>
      <c r="AA140" s="445"/>
      <c r="AB140" s="445"/>
      <c r="AC140" s="445">
        <f>AC129+AC130+AC131+AC132</f>
        <v>5</v>
      </c>
      <c r="AD140" s="445"/>
      <c r="AE140" s="445"/>
      <c r="AF140" s="445"/>
      <c r="AG140" s="445"/>
      <c r="AH140" s="445"/>
      <c r="AI140" s="445"/>
      <c r="AJ140" s="445">
        <f>AJ129+AJ130+AJ131+AJ132</f>
        <v>19</v>
      </c>
      <c r="AK140" s="445"/>
      <c r="AL140" s="445"/>
      <c r="AM140" s="445"/>
      <c r="AN140" s="445"/>
      <c r="AO140" s="445"/>
      <c r="AP140" s="445"/>
      <c r="AQ140" s="445">
        <f>AQ132</f>
        <v>0</v>
      </c>
      <c r="AR140" s="445"/>
      <c r="AS140" s="445"/>
      <c r="AT140" s="445"/>
      <c r="AU140" s="445"/>
      <c r="AV140" s="445"/>
      <c r="AW140" s="445"/>
      <c r="AX140" s="476">
        <v>3</v>
      </c>
      <c r="AY140" s="477"/>
      <c r="AZ140" s="477"/>
      <c r="BA140" s="477"/>
      <c r="BB140" s="477"/>
      <c r="BC140" s="478"/>
      <c r="BD140" s="445">
        <f>BD129+BD130+BD131+BD132</f>
        <v>34</v>
      </c>
      <c r="BE140" s="445"/>
      <c r="BF140" s="445"/>
      <c r="BG140" s="445">
        <f>BG129+BG130+BG131+BG132</f>
        <v>182</v>
      </c>
      <c r="BH140" s="445"/>
      <c r="BI140" s="445"/>
    </row>
    <row r="141" spans="1:61" ht="3" customHeight="1" x14ac:dyDescent="0.15">
      <c r="A141" s="475"/>
      <c r="B141" s="475"/>
      <c r="C141" s="475"/>
      <c r="D141" s="475"/>
      <c r="E141" s="475"/>
      <c r="F141" s="475"/>
      <c r="G141" s="475"/>
      <c r="H141" s="475"/>
      <c r="I141" s="475"/>
      <c r="J141" s="475"/>
      <c r="K141" s="475"/>
      <c r="L141" s="475"/>
      <c r="M141" s="475"/>
      <c r="N141" s="475"/>
      <c r="O141" s="475"/>
      <c r="P141" s="475"/>
      <c r="Q141" s="475"/>
      <c r="R141" s="475"/>
      <c r="S141" s="475"/>
      <c r="T141" s="475"/>
      <c r="U141" s="475"/>
      <c r="V141" s="475"/>
      <c r="W141" s="475"/>
      <c r="X141" s="475"/>
      <c r="Y141" s="475"/>
      <c r="Z141" s="475"/>
      <c r="AA141" s="475"/>
      <c r="AB141" s="475"/>
      <c r="AC141" s="475"/>
      <c r="AD141" s="475"/>
      <c r="AE141" s="475"/>
      <c r="AF141" s="475"/>
      <c r="AG141" s="475"/>
      <c r="AH141" s="475"/>
      <c r="AI141" s="475"/>
      <c r="AJ141" s="475"/>
      <c r="AK141" s="475"/>
      <c r="AL141" s="475"/>
      <c r="AM141" s="475"/>
      <c r="AN141" s="475"/>
      <c r="AO141" s="475"/>
      <c r="AP141" s="475"/>
      <c r="AQ141" s="475"/>
      <c r="AR141" s="475"/>
      <c r="AS141" s="475"/>
      <c r="AT141" s="475"/>
      <c r="AU141" s="475"/>
      <c r="AV141" s="475"/>
      <c r="AW141" s="475"/>
      <c r="AX141" s="475"/>
      <c r="AY141" s="475"/>
      <c r="AZ141" s="475"/>
      <c r="BA141" s="475"/>
      <c r="BB141" s="475"/>
      <c r="BC141" s="475"/>
      <c r="BD141" s="475"/>
      <c r="BE141" s="475"/>
      <c r="BF141" s="444"/>
      <c r="BG141" s="444"/>
      <c r="BH141" s="444"/>
      <c r="BI141" s="444"/>
    </row>
    <row r="142" spans="1:61" ht="13.5" hidden="1" customHeight="1" x14ac:dyDescent="0.15">
      <c r="A142" s="474" t="s">
        <v>106</v>
      </c>
      <c r="B142" s="474" t="s">
        <v>240</v>
      </c>
      <c r="C142" s="474"/>
      <c r="D142" s="474"/>
      <c r="E142" s="474"/>
      <c r="F142" s="474"/>
      <c r="G142" s="474"/>
      <c r="H142" s="474"/>
      <c r="I142" s="474"/>
      <c r="J142" s="474"/>
      <c r="K142" s="474"/>
      <c r="L142" s="474"/>
      <c r="M142" s="474"/>
      <c r="N142" s="474"/>
      <c r="O142" s="474"/>
      <c r="P142" s="474"/>
      <c r="Q142" s="474"/>
      <c r="R142" s="474"/>
      <c r="S142" s="474"/>
      <c r="T142" s="474" t="s">
        <v>227</v>
      </c>
      <c r="U142" s="474"/>
      <c r="V142" s="474"/>
      <c r="W142" s="474"/>
      <c r="X142" s="474"/>
      <c r="Y142" s="474"/>
      <c r="Z142" s="474"/>
      <c r="AA142" s="474"/>
      <c r="AB142" s="474"/>
      <c r="AC142" s="474" t="s">
        <v>228</v>
      </c>
      <c r="AD142" s="474"/>
      <c r="AE142" s="474"/>
      <c r="AF142" s="474"/>
      <c r="AG142" s="474"/>
      <c r="AH142" s="474"/>
      <c r="AI142" s="474"/>
      <c r="AJ142" s="474"/>
      <c r="AK142" s="474"/>
      <c r="AL142" s="474"/>
      <c r="AM142" s="474"/>
      <c r="AN142" s="474"/>
      <c r="AO142" s="474"/>
      <c r="AP142" s="474"/>
      <c r="AQ142" s="474" t="s">
        <v>5</v>
      </c>
      <c r="AR142" s="474"/>
      <c r="AS142" s="474"/>
      <c r="AT142" s="474"/>
      <c r="AU142" s="474"/>
      <c r="AV142" s="474"/>
      <c r="AW142" s="474" t="s">
        <v>229</v>
      </c>
      <c r="AX142" s="474"/>
      <c r="AY142" s="474"/>
      <c r="AZ142" s="474" t="s">
        <v>230</v>
      </c>
      <c r="BA142" s="474"/>
      <c r="BB142" s="474"/>
      <c r="BC142" s="474" t="s">
        <v>241</v>
      </c>
      <c r="BD142" s="474"/>
      <c r="BE142" s="474"/>
      <c r="BF142" s="474"/>
      <c r="BG142" s="444" t="s">
        <v>242</v>
      </c>
      <c r="BH142" s="444"/>
      <c r="BI142" s="444"/>
    </row>
    <row r="143" spans="1:61" ht="13.5" hidden="1" customHeight="1" x14ac:dyDescent="0.15">
      <c r="A143" s="474"/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  <c r="L143" s="474"/>
      <c r="M143" s="474"/>
      <c r="N143" s="474"/>
      <c r="O143" s="474"/>
      <c r="P143" s="474"/>
      <c r="Q143" s="474"/>
      <c r="R143" s="474"/>
      <c r="S143" s="474"/>
      <c r="T143" s="474"/>
      <c r="U143" s="474"/>
      <c r="V143" s="474"/>
      <c r="W143" s="474"/>
      <c r="X143" s="474"/>
      <c r="Y143" s="474"/>
      <c r="Z143" s="474"/>
      <c r="AA143" s="474"/>
      <c r="AB143" s="474"/>
      <c r="AC143" s="474" t="s">
        <v>232</v>
      </c>
      <c r="AD143" s="474"/>
      <c r="AE143" s="474"/>
      <c r="AF143" s="474"/>
      <c r="AG143" s="474"/>
      <c r="AH143" s="474"/>
      <c r="AI143" s="474"/>
      <c r="AJ143" s="474" t="s">
        <v>233</v>
      </c>
      <c r="AK143" s="474"/>
      <c r="AL143" s="474"/>
      <c r="AM143" s="474"/>
      <c r="AN143" s="474"/>
      <c r="AO143" s="474"/>
      <c r="AP143" s="474"/>
      <c r="AQ143" s="474" t="s">
        <v>243</v>
      </c>
      <c r="AR143" s="474"/>
      <c r="AS143" s="474"/>
      <c r="AT143" s="474" t="s">
        <v>244</v>
      </c>
      <c r="AU143" s="474"/>
      <c r="AV143" s="474"/>
      <c r="AW143" s="474"/>
      <c r="AX143" s="465"/>
      <c r="AY143" s="474"/>
      <c r="AZ143" s="474"/>
      <c r="BA143" s="465"/>
      <c r="BB143" s="474"/>
      <c r="BC143" s="474"/>
      <c r="BD143" s="465"/>
      <c r="BE143" s="465"/>
      <c r="BF143" s="474"/>
      <c r="BG143" s="444"/>
      <c r="BH143" s="465"/>
      <c r="BI143" s="444"/>
    </row>
    <row r="144" spans="1:61" ht="13.5" hidden="1" customHeight="1" x14ac:dyDescent="0.15">
      <c r="A144" s="474"/>
      <c r="B144" s="474" t="s">
        <v>230</v>
      </c>
      <c r="C144" s="474"/>
      <c r="D144" s="474"/>
      <c r="E144" s="474"/>
      <c r="F144" s="474"/>
      <c r="G144" s="474"/>
      <c r="H144" s="474" t="s">
        <v>234</v>
      </c>
      <c r="I144" s="474"/>
      <c r="J144" s="474"/>
      <c r="K144" s="474"/>
      <c r="L144" s="474"/>
      <c r="M144" s="474"/>
      <c r="N144" s="474" t="s">
        <v>235</v>
      </c>
      <c r="O144" s="474"/>
      <c r="P144" s="474"/>
      <c r="Q144" s="474"/>
      <c r="R144" s="474"/>
      <c r="S144" s="474"/>
      <c r="T144" s="474" t="s">
        <v>230</v>
      </c>
      <c r="U144" s="474"/>
      <c r="V144" s="474"/>
      <c r="W144" s="474" t="s">
        <v>234</v>
      </c>
      <c r="X144" s="474"/>
      <c r="Y144" s="474"/>
      <c r="Z144" s="474" t="s">
        <v>235</v>
      </c>
      <c r="AA144" s="474"/>
      <c r="AB144" s="474"/>
      <c r="AC144" s="474" t="s">
        <v>230</v>
      </c>
      <c r="AD144" s="474"/>
      <c r="AE144" s="474"/>
      <c r="AF144" s="474" t="s">
        <v>234</v>
      </c>
      <c r="AG144" s="474"/>
      <c r="AH144" s="474" t="s">
        <v>235</v>
      </c>
      <c r="AI144" s="474"/>
      <c r="AJ144" s="474" t="s">
        <v>230</v>
      </c>
      <c r="AK144" s="474"/>
      <c r="AL144" s="474"/>
      <c r="AM144" s="474" t="s">
        <v>234</v>
      </c>
      <c r="AN144" s="474"/>
      <c r="AO144" s="474" t="s">
        <v>235</v>
      </c>
      <c r="AP144" s="474"/>
      <c r="AQ144" s="474"/>
      <c r="AR144" s="474"/>
      <c r="AS144" s="474"/>
      <c r="AT144" s="474"/>
      <c r="AU144" s="474"/>
      <c r="AV144" s="474"/>
      <c r="AW144" s="474"/>
      <c r="AX144" s="474"/>
      <c r="AY144" s="474"/>
      <c r="AZ144" s="474"/>
      <c r="BA144" s="474"/>
      <c r="BB144" s="474"/>
      <c r="BC144" s="474"/>
      <c r="BD144" s="465"/>
      <c r="BE144" s="465"/>
      <c r="BF144" s="474"/>
      <c r="BG144" s="444"/>
      <c r="BH144" s="465"/>
      <c r="BI144" s="444"/>
    </row>
    <row r="145" spans="1:61" ht="13.5" hidden="1" customHeight="1" x14ac:dyDescent="0.15">
      <c r="A145" s="474"/>
      <c r="B145" s="479" t="s">
        <v>236</v>
      </c>
      <c r="C145" s="479"/>
      <c r="D145" s="479"/>
      <c r="E145" s="479" t="s">
        <v>237</v>
      </c>
      <c r="F145" s="479"/>
      <c r="G145" s="479"/>
      <c r="H145" s="479" t="s">
        <v>236</v>
      </c>
      <c r="I145" s="479"/>
      <c r="J145" s="479"/>
      <c r="K145" s="479" t="s">
        <v>237</v>
      </c>
      <c r="L145" s="479"/>
      <c r="M145" s="479"/>
      <c r="N145" s="479" t="s">
        <v>236</v>
      </c>
      <c r="O145" s="479"/>
      <c r="P145" s="479"/>
      <c r="Q145" s="479" t="s">
        <v>237</v>
      </c>
      <c r="R145" s="479"/>
      <c r="S145" s="479"/>
      <c r="T145" s="479" t="s">
        <v>236</v>
      </c>
      <c r="U145" s="479"/>
      <c r="V145" s="479"/>
      <c r="W145" s="479" t="s">
        <v>236</v>
      </c>
      <c r="X145" s="479"/>
      <c r="Y145" s="479"/>
      <c r="Z145" s="479" t="s">
        <v>236</v>
      </c>
      <c r="AA145" s="479"/>
      <c r="AB145" s="479"/>
      <c r="AC145" s="479" t="s">
        <v>236</v>
      </c>
      <c r="AD145" s="479"/>
      <c r="AE145" s="479"/>
      <c r="AF145" s="479" t="s">
        <v>236</v>
      </c>
      <c r="AG145" s="479"/>
      <c r="AH145" s="479" t="s">
        <v>236</v>
      </c>
      <c r="AI145" s="479"/>
      <c r="AJ145" s="479" t="s">
        <v>236</v>
      </c>
      <c r="AK145" s="479"/>
      <c r="AL145" s="479"/>
      <c r="AM145" s="479" t="s">
        <v>236</v>
      </c>
      <c r="AN145" s="479"/>
      <c r="AO145" s="479" t="s">
        <v>236</v>
      </c>
      <c r="AP145" s="479"/>
      <c r="AQ145" s="479" t="s">
        <v>236</v>
      </c>
      <c r="AR145" s="479"/>
      <c r="AS145" s="479"/>
      <c r="AT145" s="479" t="s">
        <v>236</v>
      </c>
      <c r="AU145" s="479"/>
      <c r="AV145" s="479"/>
      <c r="AW145" s="479" t="s">
        <v>236</v>
      </c>
      <c r="AX145" s="479"/>
      <c r="AY145" s="479"/>
      <c r="AZ145" s="479" t="s">
        <v>236</v>
      </c>
      <c r="BA145" s="479"/>
      <c r="BB145" s="479"/>
      <c r="BC145" s="474"/>
      <c r="BD145" s="474"/>
      <c r="BE145" s="474"/>
      <c r="BF145" s="474"/>
      <c r="BG145" s="444"/>
      <c r="BH145" s="444"/>
      <c r="BI145" s="444"/>
    </row>
    <row r="146" spans="1:61" ht="13.5" hidden="1" customHeight="1" x14ac:dyDescent="0.15">
      <c r="A146" s="36" t="s">
        <v>201</v>
      </c>
      <c r="B146" s="480"/>
      <c r="C146" s="480"/>
      <c r="D146" s="480"/>
      <c r="E146" s="480"/>
      <c r="F146" s="480"/>
      <c r="G146" s="480"/>
      <c r="H146" s="480"/>
      <c r="I146" s="480"/>
      <c r="J146" s="480"/>
      <c r="K146" s="480"/>
      <c r="L146" s="480"/>
      <c r="M146" s="480"/>
      <c r="N146" s="480"/>
      <c r="O146" s="480"/>
      <c r="P146" s="480"/>
      <c r="Q146" s="480"/>
      <c r="R146" s="480"/>
      <c r="S146" s="480"/>
      <c r="T146" s="480"/>
      <c r="U146" s="480"/>
      <c r="V146" s="480"/>
      <c r="W146" s="480"/>
      <c r="X146" s="480"/>
      <c r="Y146" s="480"/>
      <c r="Z146" s="480"/>
      <c r="AA146" s="480"/>
      <c r="AB146" s="480"/>
      <c r="AC146" s="480"/>
      <c r="AD146" s="480"/>
      <c r="AE146" s="480"/>
      <c r="AF146" s="480"/>
      <c r="AG146" s="480"/>
      <c r="AH146" s="480"/>
      <c r="AI146" s="480"/>
      <c r="AJ146" s="480"/>
      <c r="AK146" s="480"/>
      <c r="AL146" s="480"/>
      <c r="AM146" s="480"/>
      <c r="AN146" s="480"/>
      <c r="AO146" s="480"/>
      <c r="AP146" s="480"/>
      <c r="AQ146" s="480"/>
      <c r="AR146" s="480"/>
      <c r="AS146" s="480"/>
      <c r="AT146" s="480"/>
      <c r="AU146" s="480"/>
      <c r="AV146" s="480"/>
      <c r="AW146" s="480"/>
      <c r="AX146" s="480"/>
      <c r="AY146" s="480"/>
      <c r="AZ146" s="480"/>
      <c r="BA146" s="480"/>
      <c r="BB146" s="480"/>
      <c r="BC146" s="481"/>
      <c r="BD146" s="481"/>
      <c r="BE146" s="481"/>
      <c r="BF146" s="481"/>
      <c r="BG146" s="481"/>
      <c r="BH146" s="481"/>
      <c r="BI146" s="481"/>
    </row>
    <row r="147" spans="1:61" ht="13.5" hidden="1" customHeight="1" x14ac:dyDescent="0.15">
      <c r="A147" s="36" t="s">
        <v>202</v>
      </c>
      <c r="B147" s="480"/>
      <c r="C147" s="480"/>
      <c r="D147" s="480"/>
      <c r="E147" s="480"/>
      <c r="F147" s="480"/>
      <c r="G147" s="480"/>
      <c r="H147" s="480"/>
      <c r="I147" s="480"/>
      <c r="J147" s="480"/>
      <c r="K147" s="480"/>
      <c r="L147" s="480"/>
      <c r="M147" s="480"/>
      <c r="N147" s="480"/>
      <c r="O147" s="480"/>
      <c r="P147" s="480"/>
      <c r="Q147" s="480"/>
      <c r="R147" s="480"/>
      <c r="S147" s="480"/>
      <c r="T147" s="480"/>
      <c r="U147" s="480"/>
      <c r="V147" s="480"/>
      <c r="W147" s="480"/>
      <c r="X147" s="480"/>
      <c r="Y147" s="480"/>
      <c r="Z147" s="480"/>
      <c r="AA147" s="480"/>
      <c r="AB147" s="480"/>
      <c r="AC147" s="480"/>
      <c r="AD147" s="480"/>
      <c r="AE147" s="480"/>
      <c r="AF147" s="480"/>
      <c r="AG147" s="480"/>
      <c r="AH147" s="480"/>
      <c r="AI147" s="480"/>
      <c r="AJ147" s="480"/>
      <c r="AK147" s="480"/>
      <c r="AL147" s="480"/>
      <c r="AM147" s="480"/>
      <c r="AN147" s="480"/>
      <c r="AO147" s="480"/>
      <c r="AP147" s="480"/>
      <c r="AQ147" s="480"/>
      <c r="AR147" s="480"/>
      <c r="AS147" s="480"/>
      <c r="AT147" s="480"/>
      <c r="AU147" s="480"/>
      <c r="AV147" s="480"/>
      <c r="AW147" s="480"/>
      <c r="AX147" s="480"/>
      <c r="AY147" s="480"/>
      <c r="AZ147" s="480"/>
      <c r="BA147" s="480"/>
      <c r="BB147" s="480"/>
      <c r="BC147" s="481"/>
      <c r="BD147" s="481"/>
      <c r="BE147" s="481"/>
      <c r="BF147" s="481"/>
      <c r="BG147" s="481"/>
      <c r="BH147" s="481"/>
      <c r="BI147" s="481"/>
    </row>
    <row r="148" spans="1:61" ht="13.5" hidden="1" customHeight="1" x14ac:dyDescent="0.15">
      <c r="A148" s="36" t="s">
        <v>203</v>
      </c>
      <c r="B148" s="480"/>
      <c r="C148" s="480"/>
      <c r="D148" s="480"/>
      <c r="E148" s="480"/>
      <c r="F148" s="480"/>
      <c r="G148" s="480"/>
      <c r="H148" s="480"/>
      <c r="I148" s="480"/>
      <c r="J148" s="480"/>
      <c r="K148" s="480"/>
      <c r="L148" s="480"/>
      <c r="M148" s="480"/>
      <c r="N148" s="480"/>
      <c r="O148" s="480"/>
      <c r="P148" s="480"/>
      <c r="Q148" s="480"/>
      <c r="R148" s="480"/>
      <c r="S148" s="480"/>
      <c r="T148" s="480"/>
      <c r="U148" s="480"/>
      <c r="V148" s="480"/>
      <c r="W148" s="480"/>
      <c r="X148" s="480"/>
      <c r="Y148" s="480"/>
      <c r="Z148" s="480"/>
      <c r="AA148" s="480"/>
      <c r="AB148" s="480"/>
      <c r="AC148" s="480"/>
      <c r="AD148" s="480"/>
      <c r="AE148" s="480"/>
      <c r="AF148" s="480"/>
      <c r="AG148" s="480"/>
      <c r="AH148" s="480"/>
      <c r="AI148" s="480"/>
      <c r="AJ148" s="480"/>
      <c r="AK148" s="480"/>
      <c r="AL148" s="480"/>
      <c r="AM148" s="480"/>
      <c r="AN148" s="480"/>
      <c r="AO148" s="480"/>
      <c r="AP148" s="480"/>
      <c r="AQ148" s="480"/>
      <c r="AR148" s="480"/>
      <c r="AS148" s="480"/>
      <c r="AT148" s="480"/>
      <c r="AU148" s="480"/>
      <c r="AV148" s="480"/>
      <c r="AW148" s="480"/>
      <c r="AX148" s="480"/>
      <c r="AY148" s="480"/>
      <c r="AZ148" s="480"/>
      <c r="BA148" s="480"/>
      <c r="BB148" s="480"/>
      <c r="BC148" s="481"/>
      <c r="BD148" s="481"/>
      <c r="BE148" s="481"/>
      <c r="BF148" s="481"/>
      <c r="BG148" s="481"/>
      <c r="BH148" s="481"/>
      <c r="BI148" s="481"/>
    </row>
    <row r="149" spans="1:61" ht="13.5" hidden="1" customHeight="1" x14ac:dyDescent="0.15">
      <c r="A149" s="36" t="s">
        <v>204</v>
      </c>
      <c r="B149" s="480"/>
      <c r="C149" s="480"/>
      <c r="D149" s="480"/>
      <c r="E149" s="480"/>
      <c r="F149" s="480"/>
      <c r="G149" s="480"/>
      <c r="H149" s="480"/>
      <c r="I149" s="480"/>
      <c r="J149" s="480"/>
      <c r="K149" s="480"/>
      <c r="L149" s="480"/>
      <c r="M149" s="480"/>
      <c r="N149" s="480"/>
      <c r="O149" s="480"/>
      <c r="P149" s="480"/>
      <c r="Q149" s="480"/>
      <c r="R149" s="480"/>
      <c r="S149" s="480"/>
      <c r="T149" s="480"/>
      <c r="U149" s="480"/>
      <c r="V149" s="480"/>
      <c r="W149" s="480"/>
      <c r="X149" s="480"/>
      <c r="Y149" s="480"/>
      <c r="Z149" s="480"/>
      <c r="AA149" s="480"/>
      <c r="AB149" s="480"/>
      <c r="AC149" s="480"/>
      <c r="AD149" s="480"/>
      <c r="AE149" s="480"/>
      <c r="AF149" s="481"/>
      <c r="AG149" s="481"/>
      <c r="AH149" s="480"/>
      <c r="AI149" s="480"/>
      <c r="AJ149" s="480"/>
      <c r="AK149" s="480"/>
      <c r="AL149" s="480"/>
      <c r="AM149" s="480"/>
      <c r="AN149" s="480"/>
      <c r="AO149" s="480"/>
      <c r="AP149" s="480"/>
      <c r="AQ149" s="480"/>
      <c r="AR149" s="480"/>
      <c r="AS149" s="480"/>
      <c r="AT149" s="480"/>
      <c r="AU149" s="480"/>
      <c r="AV149" s="480"/>
      <c r="AW149" s="480"/>
      <c r="AX149" s="480"/>
      <c r="AY149" s="480"/>
      <c r="AZ149" s="480"/>
      <c r="BA149" s="480"/>
      <c r="BB149" s="480"/>
      <c r="BC149" s="481"/>
      <c r="BD149" s="481"/>
      <c r="BE149" s="481"/>
      <c r="BF149" s="481"/>
      <c r="BG149" s="481"/>
      <c r="BH149" s="481"/>
      <c r="BI149" s="481"/>
    </row>
    <row r="150" spans="1:61" ht="13.5" hidden="1" customHeight="1" x14ac:dyDescent="0.15">
      <c r="A150" s="36" t="s">
        <v>205</v>
      </c>
      <c r="B150" s="480"/>
      <c r="C150" s="480"/>
      <c r="D150" s="480"/>
      <c r="E150" s="480"/>
      <c r="F150" s="480"/>
      <c r="G150" s="480"/>
      <c r="H150" s="480"/>
      <c r="I150" s="480"/>
      <c r="J150" s="480"/>
      <c r="K150" s="480"/>
      <c r="L150" s="480"/>
      <c r="M150" s="480"/>
      <c r="N150" s="480"/>
      <c r="O150" s="480"/>
      <c r="P150" s="480"/>
      <c r="Q150" s="480"/>
      <c r="R150" s="480"/>
      <c r="S150" s="480"/>
      <c r="T150" s="480"/>
      <c r="U150" s="480"/>
      <c r="V150" s="480"/>
      <c r="W150" s="480"/>
      <c r="X150" s="480"/>
      <c r="Y150" s="480"/>
      <c r="Z150" s="480"/>
      <c r="AA150" s="480"/>
      <c r="AB150" s="480"/>
      <c r="AC150" s="480"/>
      <c r="AD150" s="480"/>
      <c r="AE150" s="480"/>
      <c r="AF150" s="480"/>
      <c r="AG150" s="480"/>
      <c r="AH150" s="480"/>
      <c r="AI150" s="480"/>
      <c r="AJ150" s="480"/>
      <c r="AK150" s="480"/>
      <c r="AL150" s="480"/>
      <c r="AM150" s="480"/>
      <c r="AN150" s="480"/>
      <c r="AO150" s="480"/>
      <c r="AP150" s="480"/>
      <c r="AQ150" s="480"/>
      <c r="AR150" s="480"/>
      <c r="AS150" s="480"/>
      <c r="AT150" s="480"/>
      <c r="AU150" s="480"/>
      <c r="AV150" s="480"/>
      <c r="AW150" s="480"/>
      <c r="AX150" s="480"/>
      <c r="AY150" s="480"/>
      <c r="AZ150" s="480"/>
      <c r="BA150" s="480"/>
      <c r="BB150" s="480"/>
      <c r="BC150" s="481"/>
      <c r="BD150" s="481"/>
      <c r="BE150" s="481"/>
      <c r="BF150" s="481"/>
      <c r="BG150" s="481"/>
      <c r="BH150" s="481"/>
      <c r="BI150" s="481"/>
    </row>
    <row r="151" spans="1:61" ht="13.5" hidden="1" customHeight="1" x14ac:dyDescent="0.15">
      <c r="A151" s="36" t="s">
        <v>206</v>
      </c>
      <c r="B151" s="480"/>
      <c r="C151" s="480"/>
      <c r="D151" s="480"/>
      <c r="E151" s="480"/>
      <c r="F151" s="480"/>
      <c r="G151" s="480"/>
      <c r="H151" s="480"/>
      <c r="I151" s="480"/>
      <c r="J151" s="480"/>
      <c r="K151" s="480"/>
      <c r="L151" s="480"/>
      <c r="M151" s="480"/>
      <c r="N151" s="480"/>
      <c r="O151" s="480"/>
      <c r="P151" s="480"/>
      <c r="Q151" s="480"/>
      <c r="R151" s="480"/>
      <c r="S151" s="480"/>
      <c r="T151" s="480"/>
      <c r="U151" s="480"/>
      <c r="V151" s="480"/>
      <c r="W151" s="480"/>
      <c r="X151" s="480"/>
      <c r="Y151" s="480"/>
      <c r="Z151" s="480"/>
      <c r="AA151" s="480"/>
      <c r="AB151" s="480"/>
      <c r="AC151" s="480"/>
      <c r="AD151" s="480"/>
      <c r="AE151" s="480"/>
      <c r="AF151" s="480"/>
      <c r="AG151" s="480"/>
      <c r="AH151" s="480"/>
      <c r="AI151" s="480"/>
      <c r="AJ151" s="480"/>
      <c r="AK151" s="480"/>
      <c r="AL151" s="480"/>
      <c r="AM151" s="480"/>
      <c r="AN151" s="480"/>
      <c r="AO151" s="480"/>
      <c r="AP151" s="480"/>
      <c r="AQ151" s="480"/>
      <c r="AR151" s="480"/>
      <c r="AS151" s="480"/>
      <c r="AT151" s="480"/>
      <c r="AU151" s="480"/>
      <c r="AV151" s="480"/>
      <c r="AW151" s="480"/>
      <c r="AX151" s="480"/>
      <c r="AY151" s="480"/>
      <c r="AZ151" s="480"/>
      <c r="BA151" s="480"/>
      <c r="BB151" s="480"/>
      <c r="BC151" s="481"/>
      <c r="BD151" s="481"/>
      <c r="BE151" s="481"/>
      <c r="BF151" s="481"/>
      <c r="BG151" s="481"/>
      <c r="BH151" s="481"/>
      <c r="BI151" s="481"/>
    </row>
    <row r="152" spans="1:61" ht="13.5" hidden="1" customHeight="1" x14ac:dyDescent="0.15">
      <c r="A152" s="36" t="s">
        <v>207</v>
      </c>
      <c r="B152" s="480"/>
      <c r="C152" s="480"/>
      <c r="D152" s="480"/>
      <c r="E152" s="480"/>
      <c r="F152" s="480"/>
      <c r="G152" s="480"/>
      <c r="H152" s="480"/>
      <c r="I152" s="480"/>
      <c r="J152" s="480"/>
      <c r="K152" s="480"/>
      <c r="L152" s="480"/>
      <c r="M152" s="480"/>
      <c r="N152" s="480"/>
      <c r="O152" s="480"/>
      <c r="P152" s="480"/>
      <c r="Q152" s="480"/>
      <c r="R152" s="480"/>
      <c r="S152" s="480"/>
      <c r="T152" s="480"/>
      <c r="U152" s="480"/>
      <c r="V152" s="480"/>
      <c r="W152" s="480"/>
      <c r="X152" s="480"/>
      <c r="Y152" s="480"/>
      <c r="Z152" s="480"/>
      <c r="AA152" s="480"/>
      <c r="AB152" s="480"/>
      <c r="AC152" s="480"/>
      <c r="AD152" s="480"/>
      <c r="AE152" s="480"/>
      <c r="AF152" s="480"/>
      <c r="AG152" s="480"/>
      <c r="AH152" s="480"/>
      <c r="AI152" s="480"/>
      <c r="AJ152" s="480"/>
      <c r="AK152" s="480"/>
      <c r="AL152" s="480"/>
      <c r="AM152" s="480"/>
      <c r="AN152" s="480"/>
      <c r="AO152" s="480"/>
      <c r="AP152" s="480"/>
      <c r="AQ152" s="480"/>
      <c r="AR152" s="480"/>
      <c r="AS152" s="480"/>
      <c r="AT152" s="480"/>
      <c r="AU152" s="480"/>
      <c r="AV152" s="480"/>
      <c r="AW152" s="480"/>
      <c r="AX152" s="480"/>
      <c r="AY152" s="480"/>
      <c r="AZ152" s="480"/>
      <c r="BA152" s="480"/>
      <c r="BB152" s="480"/>
      <c r="BC152" s="481"/>
      <c r="BD152" s="481"/>
      <c r="BE152" s="481"/>
      <c r="BF152" s="481"/>
      <c r="BG152" s="481"/>
      <c r="BH152" s="481"/>
      <c r="BI152" s="481"/>
    </row>
    <row r="153" spans="1:61" ht="13.5" hidden="1" customHeight="1" x14ac:dyDescent="0.15">
      <c r="A153" s="36" t="s">
        <v>208</v>
      </c>
      <c r="B153" s="480"/>
      <c r="C153" s="480"/>
      <c r="D153" s="480"/>
      <c r="E153" s="480"/>
      <c r="F153" s="480"/>
      <c r="G153" s="480"/>
      <c r="H153" s="480"/>
      <c r="I153" s="480"/>
      <c r="J153" s="480"/>
      <c r="K153" s="480"/>
      <c r="L153" s="480"/>
      <c r="M153" s="480"/>
      <c r="N153" s="480"/>
      <c r="O153" s="480"/>
      <c r="P153" s="480"/>
      <c r="Q153" s="480"/>
      <c r="R153" s="480"/>
      <c r="S153" s="480"/>
      <c r="T153" s="480"/>
      <c r="U153" s="480"/>
      <c r="V153" s="480"/>
      <c r="W153" s="480"/>
      <c r="X153" s="480"/>
      <c r="Y153" s="480"/>
      <c r="Z153" s="480"/>
      <c r="AA153" s="480"/>
      <c r="AB153" s="480"/>
      <c r="AC153" s="480"/>
      <c r="AD153" s="480"/>
      <c r="AE153" s="480"/>
      <c r="AF153" s="480"/>
      <c r="AG153" s="480"/>
      <c r="AH153" s="480"/>
      <c r="AI153" s="480"/>
      <c r="AJ153" s="480"/>
      <c r="AK153" s="480"/>
      <c r="AL153" s="480"/>
      <c r="AM153" s="480"/>
      <c r="AN153" s="480"/>
      <c r="AO153" s="480"/>
      <c r="AP153" s="480"/>
      <c r="AQ153" s="480"/>
      <c r="AR153" s="480"/>
      <c r="AS153" s="480"/>
      <c r="AT153" s="480"/>
      <c r="AU153" s="480"/>
      <c r="AV153" s="480"/>
      <c r="AW153" s="480"/>
      <c r="AX153" s="480"/>
      <c r="AY153" s="480"/>
      <c r="AZ153" s="480"/>
      <c r="BA153" s="480"/>
      <c r="BB153" s="480"/>
      <c r="BC153" s="481"/>
      <c r="BD153" s="481"/>
      <c r="BE153" s="481"/>
      <c r="BF153" s="481"/>
      <c r="BG153" s="481"/>
      <c r="BH153" s="481"/>
      <c r="BI153" s="481"/>
    </row>
    <row r="154" spans="1:61" ht="13.5" hidden="1" customHeight="1" x14ac:dyDescent="0.15">
      <c r="A154" s="36" t="s">
        <v>209</v>
      </c>
      <c r="B154" s="480"/>
      <c r="C154" s="480"/>
      <c r="D154" s="480"/>
      <c r="E154" s="480"/>
      <c r="F154" s="480"/>
      <c r="G154" s="480"/>
      <c r="H154" s="480"/>
      <c r="I154" s="480"/>
      <c r="J154" s="480"/>
      <c r="K154" s="480"/>
      <c r="L154" s="480"/>
      <c r="M154" s="480"/>
      <c r="N154" s="480"/>
      <c r="O154" s="480"/>
      <c r="P154" s="480"/>
      <c r="Q154" s="480"/>
      <c r="R154" s="480"/>
      <c r="S154" s="480"/>
      <c r="T154" s="480"/>
      <c r="U154" s="480"/>
      <c r="V154" s="480"/>
      <c r="W154" s="480"/>
      <c r="X154" s="480"/>
      <c r="Y154" s="480"/>
      <c r="Z154" s="480"/>
      <c r="AA154" s="480"/>
      <c r="AB154" s="480"/>
      <c r="AC154" s="480"/>
      <c r="AD154" s="480"/>
      <c r="AE154" s="480"/>
      <c r="AF154" s="480"/>
      <c r="AG154" s="480"/>
      <c r="AH154" s="480"/>
      <c r="AI154" s="480"/>
      <c r="AJ154" s="480"/>
      <c r="AK154" s="480"/>
      <c r="AL154" s="480"/>
      <c r="AM154" s="480"/>
      <c r="AN154" s="480"/>
      <c r="AO154" s="480"/>
      <c r="AP154" s="480"/>
      <c r="AQ154" s="480"/>
      <c r="AR154" s="480"/>
      <c r="AS154" s="480"/>
      <c r="AT154" s="480"/>
      <c r="AU154" s="480"/>
      <c r="AV154" s="480"/>
      <c r="AW154" s="480"/>
      <c r="AX154" s="480"/>
      <c r="AY154" s="480"/>
      <c r="AZ154" s="480"/>
      <c r="BA154" s="480"/>
      <c r="BB154" s="480"/>
      <c r="BC154" s="481"/>
      <c r="BD154" s="481"/>
      <c r="BE154" s="481"/>
      <c r="BF154" s="481"/>
      <c r="BG154" s="481"/>
      <c r="BH154" s="481"/>
      <c r="BI154" s="481"/>
    </row>
    <row r="155" spans="1:61" ht="13.5" hidden="1" customHeight="1" x14ac:dyDescent="0.15">
      <c r="A155" s="36" t="s">
        <v>210</v>
      </c>
      <c r="B155" s="480"/>
      <c r="C155" s="480"/>
      <c r="D155" s="480"/>
      <c r="E155" s="480"/>
      <c r="F155" s="480"/>
      <c r="G155" s="480"/>
      <c r="H155" s="480"/>
      <c r="I155" s="480"/>
      <c r="J155" s="480"/>
      <c r="K155" s="480"/>
      <c r="L155" s="480"/>
      <c r="M155" s="480"/>
      <c r="N155" s="480"/>
      <c r="O155" s="480"/>
      <c r="P155" s="480"/>
      <c r="Q155" s="480"/>
      <c r="R155" s="480"/>
      <c r="S155" s="480"/>
      <c r="T155" s="480"/>
      <c r="U155" s="480"/>
      <c r="V155" s="480"/>
      <c r="W155" s="480"/>
      <c r="X155" s="480"/>
      <c r="Y155" s="480"/>
      <c r="Z155" s="480"/>
      <c r="AA155" s="480"/>
      <c r="AB155" s="480"/>
      <c r="AC155" s="480"/>
      <c r="AD155" s="480"/>
      <c r="AE155" s="480"/>
      <c r="AF155" s="480"/>
      <c r="AG155" s="480"/>
      <c r="AH155" s="480"/>
      <c r="AI155" s="480"/>
      <c r="AJ155" s="480"/>
      <c r="AK155" s="480"/>
      <c r="AL155" s="480"/>
      <c r="AM155" s="480"/>
      <c r="AN155" s="480"/>
      <c r="AO155" s="480"/>
      <c r="AP155" s="480"/>
      <c r="AQ155" s="480"/>
      <c r="AR155" s="480"/>
      <c r="AS155" s="480"/>
      <c r="AT155" s="480"/>
      <c r="AU155" s="480"/>
      <c r="AV155" s="480"/>
      <c r="AW155" s="480"/>
      <c r="AX155" s="480"/>
      <c r="AY155" s="480"/>
      <c r="AZ155" s="480"/>
      <c r="BA155" s="480"/>
      <c r="BB155" s="480"/>
      <c r="BC155" s="481"/>
      <c r="BD155" s="481"/>
      <c r="BE155" s="481"/>
      <c r="BF155" s="481"/>
      <c r="BG155" s="481"/>
      <c r="BH155" s="481"/>
      <c r="BI155" s="481"/>
    </row>
    <row r="156" spans="1:61" ht="13.5" hidden="1" customHeight="1" x14ac:dyDescent="0.15">
      <c r="A156" s="36" t="s">
        <v>211</v>
      </c>
      <c r="B156" s="480"/>
      <c r="C156" s="480"/>
      <c r="D156" s="480"/>
      <c r="E156" s="480"/>
      <c r="F156" s="480"/>
      <c r="G156" s="480"/>
      <c r="H156" s="480"/>
      <c r="I156" s="480"/>
      <c r="J156" s="480"/>
      <c r="K156" s="480"/>
      <c r="L156" s="480"/>
      <c r="M156" s="480"/>
      <c r="N156" s="480"/>
      <c r="O156" s="480"/>
      <c r="P156" s="480"/>
      <c r="Q156" s="480"/>
      <c r="R156" s="480"/>
      <c r="S156" s="480"/>
      <c r="T156" s="480"/>
      <c r="U156" s="480"/>
      <c r="V156" s="480"/>
      <c r="W156" s="480"/>
      <c r="X156" s="480"/>
      <c r="Y156" s="480"/>
      <c r="Z156" s="480"/>
      <c r="AA156" s="480"/>
      <c r="AB156" s="480"/>
      <c r="AC156" s="480"/>
      <c r="AD156" s="480"/>
      <c r="AE156" s="480"/>
      <c r="AF156" s="480"/>
      <c r="AG156" s="480"/>
      <c r="AH156" s="480"/>
      <c r="AI156" s="480"/>
      <c r="AJ156" s="480"/>
      <c r="AK156" s="480"/>
      <c r="AL156" s="480"/>
      <c r="AM156" s="480"/>
      <c r="AN156" s="480"/>
      <c r="AO156" s="480"/>
      <c r="AP156" s="480"/>
      <c r="AQ156" s="480"/>
      <c r="AR156" s="480"/>
      <c r="AS156" s="480"/>
      <c r="AT156" s="480"/>
      <c r="AU156" s="480"/>
      <c r="AV156" s="480"/>
      <c r="AW156" s="480"/>
      <c r="AX156" s="480"/>
      <c r="AY156" s="480"/>
      <c r="AZ156" s="480"/>
      <c r="BA156" s="480"/>
      <c r="BB156" s="480"/>
      <c r="BC156" s="481"/>
      <c r="BD156" s="481"/>
      <c r="BE156" s="481"/>
      <c r="BF156" s="481"/>
      <c r="BG156" s="481"/>
      <c r="BH156" s="481"/>
      <c r="BI156" s="481"/>
    </row>
    <row r="157" spans="1:61" ht="13.5" hidden="1" customHeight="1" x14ac:dyDescent="0.15">
      <c r="A157" s="37" t="s">
        <v>230</v>
      </c>
      <c r="B157" s="480"/>
      <c r="C157" s="480"/>
      <c r="D157" s="480"/>
      <c r="E157" s="480"/>
      <c r="F157" s="480"/>
      <c r="G157" s="480"/>
      <c r="H157" s="480"/>
      <c r="I157" s="480"/>
      <c r="J157" s="480"/>
      <c r="K157" s="480"/>
      <c r="L157" s="480"/>
      <c r="M157" s="480"/>
      <c r="N157" s="480"/>
      <c r="O157" s="480"/>
      <c r="P157" s="480"/>
      <c r="Q157" s="480"/>
      <c r="R157" s="480"/>
      <c r="S157" s="480"/>
      <c r="T157" s="480"/>
      <c r="U157" s="480"/>
      <c r="V157" s="480"/>
      <c r="W157" s="480"/>
      <c r="X157" s="480"/>
      <c r="Y157" s="480"/>
      <c r="Z157" s="480"/>
      <c r="AA157" s="480"/>
      <c r="AB157" s="480"/>
      <c r="AC157" s="480"/>
      <c r="AD157" s="480"/>
      <c r="AE157" s="480"/>
      <c r="AF157" s="480"/>
      <c r="AG157" s="480"/>
      <c r="AH157" s="480"/>
      <c r="AI157" s="480"/>
      <c r="AJ157" s="480"/>
      <c r="AK157" s="480"/>
      <c r="AL157" s="480"/>
      <c r="AM157" s="480"/>
      <c r="AN157" s="480"/>
      <c r="AO157" s="481"/>
      <c r="AP157" s="481"/>
      <c r="AQ157" s="480"/>
      <c r="AR157" s="480"/>
      <c r="AS157" s="480"/>
      <c r="AT157" s="480"/>
      <c r="AU157" s="480"/>
      <c r="AV157" s="480"/>
      <c r="AW157" s="480"/>
      <c r="AX157" s="480"/>
      <c r="AY157" s="480"/>
      <c r="AZ157" s="480"/>
      <c r="BA157" s="480"/>
      <c r="BB157" s="480"/>
      <c r="BC157" s="481"/>
      <c r="BD157" s="481"/>
      <c r="BE157" s="481"/>
      <c r="BF157" s="481"/>
      <c r="BG157" s="481"/>
      <c r="BH157" s="481"/>
      <c r="BI157" s="481"/>
    </row>
    <row r="158" spans="1:61" ht="13.5" hidden="1" customHeight="1" x14ac:dyDescent="0.15"/>
    <row r="159" spans="1:61" ht="13.5" hidden="1" customHeight="1" x14ac:dyDescent="0.15">
      <c r="A159" s="444" t="s">
        <v>106</v>
      </c>
      <c r="B159" s="474" t="s">
        <v>245</v>
      </c>
      <c r="C159" s="474"/>
      <c r="D159" s="474"/>
      <c r="E159" s="474"/>
      <c r="F159" s="474"/>
      <c r="G159" s="474"/>
      <c r="H159" s="474"/>
      <c r="I159" s="474"/>
      <c r="J159" s="474"/>
      <c r="K159" s="474"/>
      <c r="L159" s="474"/>
      <c r="M159" s="474"/>
      <c r="N159" s="474"/>
      <c r="O159" s="474"/>
      <c r="P159" s="474"/>
      <c r="Q159" s="474"/>
      <c r="R159" s="474"/>
      <c r="S159" s="474"/>
      <c r="T159" s="474" t="s">
        <v>227</v>
      </c>
      <c r="U159" s="474"/>
      <c r="V159" s="474"/>
      <c r="W159" s="474"/>
      <c r="X159" s="474"/>
      <c r="Y159" s="474"/>
      <c r="Z159" s="474"/>
      <c r="AA159" s="474"/>
      <c r="AB159" s="474"/>
      <c r="AC159" s="474" t="s">
        <v>228</v>
      </c>
      <c r="AD159" s="474"/>
      <c r="AE159" s="474"/>
      <c r="AF159" s="474"/>
      <c r="AG159" s="474"/>
      <c r="AH159" s="474"/>
      <c r="AI159" s="474"/>
      <c r="AJ159" s="474"/>
      <c r="AK159" s="474"/>
      <c r="AL159" s="474"/>
      <c r="AM159" s="474"/>
      <c r="AN159" s="474"/>
      <c r="AO159" s="474"/>
      <c r="AP159" s="474"/>
      <c r="AQ159" s="444" t="s">
        <v>5</v>
      </c>
      <c r="AR159" s="444"/>
      <c r="AS159" s="444"/>
      <c r="AT159" s="444" t="s">
        <v>229</v>
      </c>
      <c r="AU159" s="444"/>
      <c r="AV159" s="444"/>
      <c r="AW159" s="474" t="s">
        <v>230</v>
      </c>
      <c r="AX159" s="474"/>
      <c r="AY159" s="474"/>
      <c r="AZ159" s="474" t="s">
        <v>241</v>
      </c>
      <c r="BA159" s="474"/>
      <c r="BB159" s="474"/>
      <c r="BC159" s="474"/>
      <c r="BD159" s="444" t="s">
        <v>242</v>
      </c>
      <c r="BE159" s="444"/>
      <c r="BF159" s="444"/>
    </row>
    <row r="160" spans="1:61" ht="13.5" hidden="1" customHeight="1" x14ac:dyDescent="0.15">
      <c r="A160" s="444"/>
      <c r="B160" s="474"/>
      <c r="C160" s="474"/>
      <c r="D160" s="474"/>
      <c r="E160" s="474"/>
      <c r="F160" s="474"/>
      <c r="G160" s="474"/>
      <c r="H160" s="474"/>
      <c r="I160" s="474"/>
      <c r="J160" s="474"/>
      <c r="K160" s="474"/>
      <c r="L160" s="474"/>
      <c r="M160" s="474"/>
      <c r="N160" s="474"/>
      <c r="O160" s="474"/>
      <c r="P160" s="474"/>
      <c r="Q160" s="474"/>
      <c r="R160" s="474"/>
      <c r="S160" s="474"/>
      <c r="T160" s="474"/>
      <c r="U160" s="474"/>
      <c r="V160" s="474"/>
      <c r="W160" s="474"/>
      <c r="X160" s="474"/>
      <c r="Y160" s="474"/>
      <c r="Z160" s="474"/>
      <c r="AA160" s="474"/>
      <c r="AB160" s="474"/>
      <c r="AC160" s="474" t="s">
        <v>246</v>
      </c>
      <c r="AD160" s="474"/>
      <c r="AE160" s="474"/>
      <c r="AF160" s="474"/>
      <c r="AG160" s="474"/>
      <c r="AH160" s="474"/>
      <c r="AI160" s="474"/>
      <c r="AJ160" s="474" t="s">
        <v>247</v>
      </c>
      <c r="AK160" s="474"/>
      <c r="AL160" s="474"/>
      <c r="AM160" s="474"/>
      <c r="AN160" s="474"/>
      <c r="AO160" s="474"/>
      <c r="AP160" s="474"/>
      <c r="AQ160" s="474" t="s">
        <v>244</v>
      </c>
      <c r="AR160" s="474"/>
      <c r="AS160" s="474"/>
      <c r="AT160" s="444"/>
      <c r="AU160" s="465"/>
      <c r="AV160" s="444"/>
      <c r="AW160" s="474"/>
      <c r="AX160" s="465"/>
      <c r="AY160" s="474"/>
      <c r="AZ160" s="474"/>
      <c r="BA160" s="465"/>
      <c r="BB160" s="465"/>
      <c r="BC160" s="474"/>
      <c r="BD160" s="444"/>
      <c r="BE160" s="465"/>
      <c r="BF160" s="444"/>
    </row>
    <row r="161" spans="1:59" ht="13.5" hidden="1" customHeight="1" x14ac:dyDescent="0.15">
      <c r="A161" s="444"/>
      <c r="B161" s="474" t="s">
        <v>230</v>
      </c>
      <c r="C161" s="474"/>
      <c r="D161" s="474"/>
      <c r="E161" s="474"/>
      <c r="F161" s="474"/>
      <c r="G161" s="474"/>
      <c r="H161" s="474" t="s">
        <v>234</v>
      </c>
      <c r="I161" s="474"/>
      <c r="J161" s="474"/>
      <c r="K161" s="474"/>
      <c r="L161" s="474"/>
      <c r="M161" s="474"/>
      <c r="N161" s="474" t="s">
        <v>235</v>
      </c>
      <c r="O161" s="474"/>
      <c r="P161" s="474"/>
      <c r="Q161" s="474"/>
      <c r="R161" s="474"/>
      <c r="S161" s="474"/>
      <c r="T161" s="474" t="s">
        <v>230</v>
      </c>
      <c r="U161" s="474"/>
      <c r="V161" s="474"/>
      <c r="W161" s="474" t="s">
        <v>234</v>
      </c>
      <c r="X161" s="474"/>
      <c r="Y161" s="474"/>
      <c r="Z161" s="474" t="s">
        <v>235</v>
      </c>
      <c r="AA161" s="474"/>
      <c r="AB161" s="474"/>
      <c r="AC161" s="474" t="s">
        <v>230</v>
      </c>
      <c r="AD161" s="474"/>
      <c r="AE161" s="474"/>
      <c r="AF161" s="474" t="s">
        <v>234</v>
      </c>
      <c r="AG161" s="474"/>
      <c r="AH161" s="474" t="s">
        <v>235</v>
      </c>
      <c r="AI161" s="474"/>
      <c r="AJ161" s="474" t="s">
        <v>230</v>
      </c>
      <c r="AK161" s="474"/>
      <c r="AL161" s="474"/>
      <c r="AM161" s="474" t="s">
        <v>234</v>
      </c>
      <c r="AN161" s="474"/>
      <c r="AO161" s="474" t="s">
        <v>235</v>
      </c>
      <c r="AP161" s="474"/>
      <c r="AQ161" s="474"/>
      <c r="AR161" s="474"/>
      <c r="AS161" s="474"/>
      <c r="AT161" s="444"/>
      <c r="AU161" s="444"/>
      <c r="AV161" s="444"/>
      <c r="AW161" s="474"/>
      <c r="AX161" s="474"/>
      <c r="AY161" s="474"/>
      <c r="AZ161" s="474"/>
      <c r="BA161" s="465"/>
      <c r="BB161" s="465"/>
      <c r="BC161" s="474"/>
      <c r="BD161" s="444"/>
      <c r="BE161" s="465"/>
      <c r="BF161" s="444"/>
    </row>
    <row r="162" spans="1:59" ht="13.5" hidden="1" customHeight="1" x14ac:dyDescent="0.15">
      <c r="A162" s="444"/>
      <c r="B162" s="482" t="s">
        <v>236</v>
      </c>
      <c r="C162" s="482"/>
      <c r="D162" s="482"/>
      <c r="E162" s="483" t="s">
        <v>248</v>
      </c>
      <c r="F162" s="483"/>
      <c r="G162" s="483"/>
      <c r="H162" s="482" t="s">
        <v>236</v>
      </c>
      <c r="I162" s="482"/>
      <c r="J162" s="482"/>
      <c r="K162" s="483" t="s">
        <v>248</v>
      </c>
      <c r="L162" s="483"/>
      <c r="M162" s="483"/>
      <c r="N162" s="482" t="s">
        <v>236</v>
      </c>
      <c r="O162" s="482"/>
      <c r="P162" s="482"/>
      <c r="Q162" s="483" t="s">
        <v>248</v>
      </c>
      <c r="R162" s="483"/>
      <c r="S162" s="483"/>
      <c r="T162" s="482" t="s">
        <v>236</v>
      </c>
      <c r="U162" s="482"/>
      <c r="V162" s="482"/>
      <c r="W162" s="482" t="s">
        <v>236</v>
      </c>
      <c r="X162" s="482"/>
      <c r="Y162" s="482"/>
      <c r="Z162" s="482" t="s">
        <v>236</v>
      </c>
      <c r="AA162" s="482"/>
      <c r="AB162" s="482"/>
      <c r="AC162" s="482" t="s">
        <v>236</v>
      </c>
      <c r="AD162" s="482"/>
      <c r="AE162" s="482"/>
      <c r="AF162" s="482" t="s">
        <v>236</v>
      </c>
      <c r="AG162" s="482"/>
      <c r="AH162" s="482" t="s">
        <v>236</v>
      </c>
      <c r="AI162" s="482"/>
      <c r="AJ162" s="482" t="s">
        <v>236</v>
      </c>
      <c r="AK162" s="482"/>
      <c r="AL162" s="482"/>
      <c r="AM162" s="482" t="s">
        <v>236</v>
      </c>
      <c r="AN162" s="482"/>
      <c r="AO162" s="482" t="s">
        <v>236</v>
      </c>
      <c r="AP162" s="482"/>
      <c r="AQ162" s="482" t="s">
        <v>236</v>
      </c>
      <c r="AR162" s="482"/>
      <c r="AS162" s="482"/>
      <c r="AT162" s="482" t="s">
        <v>236</v>
      </c>
      <c r="AU162" s="482"/>
      <c r="AV162" s="482"/>
      <c r="AW162" s="482" t="s">
        <v>236</v>
      </c>
      <c r="AX162" s="482"/>
      <c r="AY162" s="482"/>
      <c r="AZ162" s="474"/>
      <c r="BA162" s="474"/>
      <c r="BB162" s="474"/>
      <c r="BC162" s="474"/>
      <c r="BD162" s="444"/>
      <c r="BE162" s="444"/>
      <c r="BF162" s="444"/>
    </row>
    <row r="163" spans="1:59" ht="13.5" hidden="1" customHeight="1" x14ac:dyDescent="0.15">
      <c r="A163" s="26" t="s">
        <v>201</v>
      </c>
      <c r="B163" s="481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481"/>
      <c r="P163" s="481"/>
      <c r="Q163" s="481"/>
      <c r="R163" s="481"/>
      <c r="S163" s="481"/>
      <c r="T163" s="481"/>
      <c r="U163" s="481"/>
      <c r="V163" s="481"/>
      <c r="W163" s="481"/>
      <c r="X163" s="481"/>
      <c r="Y163" s="481"/>
      <c r="Z163" s="481"/>
      <c r="AA163" s="481"/>
      <c r="AB163" s="481"/>
      <c r="AC163" s="481"/>
      <c r="AD163" s="481"/>
      <c r="AE163" s="481"/>
      <c r="AF163" s="481"/>
      <c r="AG163" s="481"/>
      <c r="AH163" s="481"/>
      <c r="AI163" s="481"/>
      <c r="AJ163" s="481"/>
      <c r="AK163" s="481"/>
      <c r="AL163" s="481"/>
      <c r="AM163" s="481"/>
      <c r="AN163" s="481"/>
      <c r="AO163" s="481"/>
      <c r="AP163" s="481"/>
      <c r="AQ163" s="481"/>
      <c r="AR163" s="481"/>
      <c r="AS163" s="481"/>
      <c r="AT163" s="481"/>
      <c r="AU163" s="481"/>
      <c r="AV163" s="481"/>
      <c r="AW163" s="481"/>
      <c r="AX163" s="481"/>
      <c r="AY163" s="481"/>
      <c r="AZ163" s="481"/>
      <c r="BA163" s="481"/>
      <c r="BB163" s="481"/>
      <c r="BC163" s="481"/>
      <c r="BD163" s="481"/>
      <c r="BE163" s="481"/>
      <c r="BF163" s="481"/>
    </row>
    <row r="164" spans="1:59" ht="13.5" hidden="1" customHeight="1" x14ac:dyDescent="0.15">
      <c r="A164" s="26" t="s">
        <v>202</v>
      </c>
      <c r="B164" s="481"/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1"/>
      <c r="O164" s="481"/>
      <c r="P164" s="481"/>
      <c r="Q164" s="481"/>
      <c r="R164" s="481"/>
      <c r="S164" s="481"/>
      <c r="T164" s="481"/>
      <c r="U164" s="481"/>
      <c r="V164" s="481"/>
      <c r="W164" s="481"/>
      <c r="X164" s="481"/>
      <c r="Y164" s="481"/>
      <c r="Z164" s="481"/>
      <c r="AA164" s="481"/>
      <c r="AB164" s="481"/>
      <c r="AC164" s="481"/>
      <c r="AD164" s="481"/>
      <c r="AE164" s="481"/>
      <c r="AF164" s="481"/>
      <c r="AG164" s="481"/>
      <c r="AH164" s="481"/>
      <c r="AI164" s="481"/>
      <c r="AJ164" s="481"/>
      <c r="AK164" s="481"/>
      <c r="AL164" s="481"/>
      <c r="AM164" s="481"/>
      <c r="AN164" s="481"/>
      <c r="AO164" s="481"/>
      <c r="AP164" s="481"/>
      <c r="AQ164" s="481"/>
      <c r="AR164" s="481"/>
      <c r="AS164" s="481"/>
      <c r="AT164" s="481"/>
      <c r="AU164" s="481"/>
      <c r="AV164" s="481"/>
      <c r="AW164" s="481"/>
      <c r="AX164" s="481"/>
      <c r="AY164" s="481"/>
      <c r="AZ164" s="481"/>
      <c r="BA164" s="481"/>
      <c r="BB164" s="481"/>
      <c r="BC164" s="481"/>
      <c r="BD164" s="481"/>
      <c r="BE164" s="481"/>
      <c r="BF164" s="481"/>
    </row>
    <row r="165" spans="1:59" ht="13.5" hidden="1" customHeight="1" x14ac:dyDescent="0.15">
      <c r="A165" s="26" t="s">
        <v>203</v>
      </c>
      <c r="B165" s="481"/>
      <c r="C165" s="481"/>
      <c r="D165" s="481"/>
      <c r="E165" s="481"/>
      <c r="F165" s="481"/>
      <c r="G165" s="481"/>
      <c r="H165" s="481"/>
      <c r="I165" s="481"/>
      <c r="J165" s="481"/>
      <c r="K165" s="481"/>
      <c r="L165" s="481"/>
      <c r="M165" s="481"/>
      <c r="N165" s="481"/>
      <c r="O165" s="481"/>
      <c r="P165" s="481"/>
      <c r="Q165" s="481"/>
      <c r="R165" s="481"/>
      <c r="S165" s="481"/>
      <c r="T165" s="481"/>
      <c r="U165" s="481"/>
      <c r="V165" s="481"/>
      <c r="W165" s="481"/>
      <c r="X165" s="481"/>
      <c r="Y165" s="481"/>
      <c r="Z165" s="481"/>
      <c r="AA165" s="481"/>
      <c r="AB165" s="481"/>
      <c r="AC165" s="481"/>
      <c r="AD165" s="481"/>
      <c r="AE165" s="481"/>
      <c r="AF165" s="481"/>
      <c r="AG165" s="481"/>
      <c r="AH165" s="481"/>
      <c r="AI165" s="481"/>
      <c r="AJ165" s="481"/>
      <c r="AK165" s="481"/>
      <c r="AL165" s="481"/>
      <c r="AM165" s="481"/>
      <c r="AN165" s="481"/>
      <c r="AO165" s="481"/>
      <c r="AP165" s="481"/>
      <c r="AQ165" s="481"/>
      <c r="AR165" s="481"/>
      <c r="AS165" s="481"/>
      <c r="AT165" s="481"/>
      <c r="AU165" s="481"/>
      <c r="AV165" s="481"/>
      <c r="AW165" s="481"/>
      <c r="AX165" s="481"/>
      <c r="AY165" s="481"/>
      <c r="AZ165" s="481"/>
      <c r="BA165" s="481"/>
      <c r="BB165" s="481"/>
      <c r="BC165" s="481"/>
      <c r="BD165" s="481"/>
      <c r="BE165" s="481"/>
      <c r="BF165" s="481"/>
    </row>
    <row r="166" spans="1:59" ht="13.5" hidden="1" customHeight="1" x14ac:dyDescent="0.15">
      <c r="A166" s="26" t="s">
        <v>204</v>
      </c>
      <c r="B166" s="481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1"/>
      <c r="X166" s="481"/>
      <c r="Y166" s="481"/>
      <c r="Z166" s="481"/>
      <c r="AA166" s="481"/>
      <c r="AB166" s="481"/>
      <c r="AC166" s="481"/>
      <c r="AD166" s="481"/>
      <c r="AE166" s="481"/>
      <c r="AF166" s="481"/>
      <c r="AG166" s="481"/>
      <c r="AH166" s="481"/>
      <c r="AI166" s="481"/>
      <c r="AJ166" s="481"/>
      <c r="AK166" s="481"/>
      <c r="AL166" s="481"/>
      <c r="AM166" s="481"/>
      <c r="AN166" s="481"/>
      <c r="AO166" s="481"/>
      <c r="AP166" s="481"/>
      <c r="AQ166" s="481"/>
      <c r="AR166" s="481"/>
      <c r="AS166" s="481"/>
      <c r="AT166" s="481"/>
      <c r="AU166" s="481"/>
      <c r="AV166" s="481"/>
      <c r="AW166" s="481"/>
      <c r="AX166" s="481"/>
      <c r="AY166" s="481"/>
      <c r="AZ166" s="481"/>
      <c r="BA166" s="481"/>
      <c r="BB166" s="481"/>
      <c r="BC166" s="481"/>
      <c r="BD166" s="481"/>
      <c r="BE166" s="481"/>
      <c r="BF166" s="481"/>
    </row>
    <row r="167" spans="1:59" ht="13.5" hidden="1" customHeight="1" x14ac:dyDescent="0.15">
      <c r="A167" s="26" t="s">
        <v>205</v>
      </c>
      <c r="B167" s="481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  <c r="AA167" s="481"/>
      <c r="AB167" s="481"/>
      <c r="AC167" s="481"/>
      <c r="AD167" s="481"/>
      <c r="AE167" s="481"/>
      <c r="AF167" s="481"/>
      <c r="AG167" s="481"/>
      <c r="AH167" s="481"/>
      <c r="AI167" s="481"/>
      <c r="AJ167" s="481"/>
      <c r="AK167" s="481"/>
      <c r="AL167" s="481"/>
      <c r="AM167" s="481"/>
      <c r="AN167" s="481"/>
      <c r="AO167" s="481"/>
      <c r="AP167" s="481"/>
      <c r="AQ167" s="481"/>
      <c r="AR167" s="481"/>
      <c r="AS167" s="481"/>
      <c r="AT167" s="481"/>
      <c r="AU167" s="481"/>
      <c r="AV167" s="481"/>
      <c r="AW167" s="481"/>
      <c r="AX167" s="481"/>
      <c r="AY167" s="481"/>
      <c r="AZ167" s="481"/>
      <c r="BA167" s="481"/>
      <c r="BB167" s="481"/>
      <c r="BC167" s="481"/>
      <c r="BD167" s="481"/>
      <c r="BE167" s="481"/>
      <c r="BF167" s="481"/>
    </row>
    <row r="168" spans="1:59" ht="13.5" hidden="1" customHeight="1" x14ac:dyDescent="0.15">
      <c r="A168" s="38" t="s">
        <v>230</v>
      </c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  <c r="AA168" s="484"/>
      <c r="AB168" s="484"/>
      <c r="AC168" s="484"/>
      <c r="AD168" s="484"/>
      <c r="AE168" s="484"/>
      <c r="AF168" s="484"/>
      <c r="AG168" s="484"/>
      <c r="AH168" s="484"/>
      <c r="AI168" s="484"/>
      <c r="AJ168" s="484"/>
      <c r="AK168" s="484"/>
      <c r="AL168" s="484"/>
      <c r="AM168" s="484"/>
      <c r="AN168" s="484"/>
      <c r="AO168" s="484"/>
      <c r="AP168" s="484"/>
      <c r="AQ168" s="484"/>
      <c r="AR168" s="484"/>
      <c r="AS168" s="484"/>
      <c r="AT168" s="484"/>
      <c r="AU168" s="484"/>
      <c r="AV168" s="484"/>
      <c r="AW168" s="481"/>
      <c r="AX168" s="481"/>
      <c r="AY168" s="481"/>
      <c r="AZ168" s="481"/>
      <c r="BA168" s="481"/>
      <c r="BB168" s="481"/>
      <c r="BC168" s="481"/>
      <c r="BD168" s="481"/>
      <c r="BE168" s="481"/>
      <c r="BF168" s="481"/>
    </row>
    <row r="169" spans="1:59" ht="13.5" hidden="1" customHeight="1" x14ac:dyDescent="0.15"/>
    <row r="170" spans="1:59" ht="13.5" hidden="1" customHeight="1" x14ac:dyDescent="0.15">
      <c r="A170" s="444" t="s">
        <v>106</v>
      </c>
      <c r="B170" s="474" t="s">
        <v>249</v>
      </c>
      <c r="C170" s="474"/>
      <c r="D170" s="474"/>
      <c r="E170" s="474"/>
      <c r="F170" s="474"/>
      <c r="G170" s="474"/>
      <c r="H170" s="474"/>
      <c r="I170" s="474"/>
      <c r="J170" s="474"/>
      <c r="K170" s="474"/>
      <c r="L170" s="474"/>
      <c r="M170" s="474"/>
      <c r="N170" s="474"/>
      <c r="O170" s="474"/>
      <c r="P170" s="474"/>
      <c r="Q170" s="474"/>
      <c r="R170" s="474"/>
      <c r="S170" s="474"/>
      <c r="T170" s="474" t="s">
        <v>227</v>
      </c>
      <c r="U170" s="474"/>
      <c r="V170" s="474"/>
      <c r="W170" s="474"/>
      <c r="X170" s="474"/>
      <c r="Y170" s="474"/>
      <c r="Z170" s="474"/>
      <c r="AA170" s="474"/>
      <c r="AB170" s="474"/>
      <c r="AC170" s="474" t="s">
        <v>228</v>
      </c>
      <c r="AD170" s="474"/>
      <c r="AE170" s="474"/>
      <c r="AF170" s="474"/>
      <c r="AG170" s="474"/>
      <c r="AH170" s="474"/>
      <c r="AI170" s="474"/>
      <c r="AJ170" s="444" t="s">
        <v>5</v>
      </c>
      <c r="AK170" s="444"/>
      <c r="AL170" s="444"/>
      <c r="AM170" s="444" t="s">
        <v>229</v>
      </c>
      <c r="AN170" s="444"/>
      <c r="AO170" s="444"/>
      <c r="AP170" s="474" t="s">
        <v>230</v>
      </c>
      <c r="AQ170" s="474"/>
      <c r="AR170" s="474"/>
      <c r="AS170" s="474" t="s">
        <v>241</v>
      </c>
      <c r="AT170" s="474"/>
      <c r="AU170" s="474"/>
      <c r="AV170" s="474"/>
      <c r="AW170" s="444" t="s">
        <v>242</v>
      </c>
      <c r="AX170" s="444"/>
      <c r="AY170" s="444"/>
      <c r="AZ170" s="39"/>
      <c r="BA170" s="40"/>
      <c r="BB170" s="40"/>
      <c r="BC170" s="41"/>
      <c r="BD170" s="41"/>
      <c r="BE170" s="40"/>
      <c r="BF170" s="41"/>
      <c r="BG170" s="40"/>
    </row>
    <row r="171" spans="1:59" ht="13.5" hidden="1" customHeight="1" x14ac:dyDescent="0.15">
      <c r="A171" s="444"/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  <c r="L171" s="474"/>
      <c r="M171" s="474"/>
      <c r="N171" s="474"/>
      <c r="O171" s="474"/>
      <c r="P171" s="474"/>
      <c r="Q171" s="474"/>
      <c r="R171" s="474"/>
      <c r="S171" s="474"/>
      <c r="T171" s="474"/>
      <c r="U171" s="474"/>
      <c r="V171" s="474"/>
      <c r="W171" s="474"/>
      <c r="X171" s="474"/>
      <c r="Y171" s="474"/>
      <c r="Z171" s="474"/>
      <c r="AA171" s="474"/>
      <c r="AB171" s="474"/>
      <c r="AC171" s="474" t="s">
        <v>247</v>
      </c>
      <c r="AD171" s="474"/>
      <c r="AE171" s="474"/>
      <c r="AF171" s="474"/>
      <c r="AG171" s="474"/>
      <c r="AH171" s="474"/>
      <c r="AI171" s="474"/>
      <c r="AJ171" s="474" t="s">
        <v>244</v>
      </c>
      <c r="AK171" s="474"/>
      <c r="AL171" s="474"/>
      <c r="AM171" s="444"/>
      <c r="AN171" s="465"/>
      <c r="AO171" s="444"/>
      <c r="AP171" s="474"/>
      <c r="AQ171" s="465"/>
      <c r="AR171" s="474"/>
      <c r="AS171" s="474"/>
      <c r="AT171" s="465"/>
      <c r="AU171" s="465"/>
      <c r="AV171" s="474"/>
      <c r="AW171" s="444"/>
      <c r="AX171" s="465"/>
      <c r="AY171" s="444"/>
      <c r="AZ171" s="41"/>
      <c r="BA171" s="40"/>
      <c r="BB171" s="40"/>
      <c r="BC171" s="41"/>
      <c r="BD171" s="40"/>
      <c r="BE171" s="40"/>
      <c r="BF171" s="41"/>
      <c r="BG171" s="40"/>
    </row>
    <row r="172" spans="1:59" ht="13.5" hidden="1" customHeight="1" x14ac:dyDescent="0.15">
      <c r="A172" s="444"/>
      <c r="B172" s="474" t="s">
        <v>230</v>
      </c>
      <c r="C172" s="474"/>
      <c r="D172" s="474"/>
      <c r="E172" s="474"/>
      <c r="F172" s="474"/>
      <c r="G172" s="474"/>
      <c r="H172" s="474" t="s">
        <v>234</v>
      </c>
      <c r="I172" s="474"/>
      <c r="J172" s="474"/>
      <c r="K172" s="474"/>
      <c r="L172" s="474"/>
      <c r="M172" s="474"/>
      <c r="N172" s="474" t="s">
        <v>235</v>
      </c>
      <c r="O172" s="474"/>
      <c r="P172" s="474"/>
      <c r="Q172" s="474"/>
      <c r="R172" s="474"/>
      <c r="S172" s="474"/>
      <c r="T172" s="474" t="s">
        <v>230</v>
      </c>
      <c r="U172" s="474"/>
      <c r="V172" s="474"/>
      <c r="W172" s="474" t="s">
        <v>234</v>
      </c>
      <c r="X172" s="474"/>
      <c r="Y172" s="474"/>
      <c r="Z172" s="474" t="s">
        <v>235</v>
      </c>
      <c r="AA172" s="474"/>
      <c r="AB172" s="474"/>
      <c r="AC172" s="474" t="s">
        <v>230</v>
      </c>
      <c r="AD172" s="474"/>
      <c r="AE172" s="474"/>
      <c r="AF172" s="474" t="s">
        <v>234</v>
      </c>
      <c r="AG172" s="474"/>
      <c r="AH172" s="474" t="s">
        <v>235</v>
      </c>
      <c r="AI172" s="474"/>
      <c r="AJ172" s="474"/>
      <c r="AK172" s="474"/>
      <c r="AL172" s="474"/>
      <c r="AM172" s="444"/>
      <c r="AN172" s="444"/>
      <c r="AO172" s="444"/>
      <c r="AP172" s="474"/>
      <c r="AQ172" s="474"/>
      <c r="AR172" s="474"/>
      <c r="AS172" s="474"/>
      <c r="AT172" s="465"/>
      <c r="AU172" s="465"/>
      <c r="AV172" s="474"/>
      <c r="AW172" s="444"/>
      <c r="AX172" s="465"/>
      <c r="AY172" s="444"/>
      <c r="AZ172" s="41"/>
      <c r="BA172" s="40"/>
      <c r="BB172" s="40"/>
      <c r="BC172" s="41"/>
      <c r="BD172" s="40"/>
      <c r="BE172" s="40"/>
      <c r="BF172" s="41"/>
      <c r="BG172" s="40"/>
    </row>
    <row r="173" spans="1:59" ht="13.5" hidden="1" customHeight="1" x14ac:dyDescent="0.15">
      <c r="A173" s="444"/>
      <c r="B173" s="482" t="s">
        <v>236</v>
      </c>
      <c r="C173" s="482"/>
      <c r="D173" s="482"/>
      <c r="E173" s="483" t="s">
        <v>248</v>
      </c>
      <c r="F173" s="483"/>
      <c r="G173" s="483"/>
      <c r="H173" s="482" t="s">
        <v>236</v>
      </c>
      <c r="I173" s="482"/>
      <c r="J173" s="482"/>
      <c r="K173" s="483" t="s">
        <v>248</v>
      </c>
      <c r="L173" s="483"/>
      <c r="M173" s="483"/>
      <c r="N173" s="482" t="s">
        <v>236</v>
      </c>
      <c r="O173" s="482"/>
      <c r="P173" s="482"/>
      <c r="Q173" s="483" t="s">
        <v>248</v>
      </c>
      <c r="R173" s="483"/>
      <c r="S173" s="483"/>
      <c r="T173" s="482" t="s">
        <v>236</v>
      </c>
      <c r="U173" s="482"/>
      <c r="V173" s="482"/>
      <c r="W173" s="482" t="s">
        <v>236</v>
      </c>
      <c r="X173" s="482"/>
      <c r="Y173" s="482"/>
      <c r="Z173" s="482" t="s">
        <v>236</v>
      </c>
      <c r="AA173" s="482"/>
      <c r="AB173" s="482"/>
      <c r="AC173" s="482" t="s">
        <v>236</v>
      </c>
      <c r="AD173" s="482"/>
      <c r="AE173" s="482"/>
      <c r="AF173" s="482" t="s">
        <v>236</v>
      </c>
      <c r="AG173" s="482"/>
      <c r="AH173" s="482" t="s">
        <v>236</v>
      </c>
      <c r="AI173" s="482"/>
      <c r="AJ173" s="482" t="s">
        <v>236</v>
      </c>
      <c r="AK173" s="482"/>
      <c r="AL173" s="482"/>
      <c r="AM173" s="482" t="s">
        <v>236</v>
      </c>
      <c r="AN173" s="482"/>
      <c r="AO173" s="482"/>
      <c r="AP173" s="482" t="s">
        <v>236</v>
      </c>
      <c r="AQ173" s="482"/>
      <c r="AR173" s="482"/>
      <c r="AS173" s="474"/>
      <c r="AT173" s="474"/>
      <c r="AU173" s="474"/>
      <c r="AV173" s="474"/>
      <c r="AW173" s="444"/>
      <c r="AX173" s="444"/>
      <c r="AY173" s="444"/>
      <c r="AZ173" s="41"/>
      <c r="BA173" s="40"/>
      <c r="BB173" s="40"/>
      <c r="BC173" s="41"/>
      <c r="BD173" s="40"/>
      <c r="BE173" s="40"/>
      <c r="BF173" s="41"/>
      <c r="BG173" s="40"/>
    </row>
    <row r="174" spans="1:59" ht="13.5" hidden="1" customHeight="1" x14ac:dyDescent="0.15">
      <c r="A174" s="26" t="s">
        <v>201</v>
      </c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  <c r="AA174" s="481"/>
      <c r="AB174" s="481"/>
      <c r="AC174" s="481"/>
      <c r="AD174" s="481"/>
      <c r="AE174" s="481"/>
      <c r="AF174" s="481"/>
      <c r="AG174" s="481"/>
      <c r="AH174" s="481"/>
      <c r="AI174" s="481"/>
      <c r="AJ174" s="481"/>
      <c r="AK174" s="481"/>
      <c r="AL174" s="481"/>
      <c r="AM174" s="481"/>
      <c r="AN174" s="481"/>
      <c r="AO174" s="481"/>
      <c r="AP174" s="481"/>
      <c r="AQ174" s="481"/>
      <c r="AR174" s="481"/>
      <c r="AS174" s="481"/>
      <c r="AT174" s="481"/>
      <c r="AU174" s="481"/>
      <c r="AV174" s="481"/>
      <c r="AW174" s="481"/>
      <c r="AX174" s="481"/>
      <c r="AY174" s="481"/>
      <c r="AZ174" s="41"/>
      <c r="BA174" s="40"/>
      <c r="BB174" s="40"/>
      <c r="BC174" s="41"/>
      <c r="BD174" s="41"/>
      <c r="BE174" s="40"/>
      <c r="BF174" s="41"/>
      <c r="BG174" s="40"/>
    </row>
    <row r="175" spans="1:59" ht="13.5" hidden="1" customHeight="1" x14ac:dyDescent="0.15">
      <c r="A175" s="26" t="s">
        <v>202</v>
      </c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  <c r="AA175" s="481"/>
      <c r="AB175" s="481"/>
      <c r="AC175" s="481"/>
      <c r="AD175" s="481"/>
      <c r="AE175" s="481"/>
      <c r="AF175" s="481"/>
      <c r="AG175" s="481"/>
      <c r="AH175" s="481"/>
      <c r="AI175" s="481"/>
      <c r="AJ175" s="481"/>
      <c r="AK175" s="481"/>
      <c r="AL175" s="481"/>
      <c r="AM175" s="481"/>
      <c r="AN175" s="481"/>
      <c r="AO175" s="481"/>
      <c r="AP175" s="481"/>
      <c r="AQ175" s="481"/>
      <c r="AR175" s="481"/>
      <c r="AS175" s="481"/>
      <c r="AT175" s="481"/>
      <c r="AU175" s="481"/>
      <c r="AV175" s="481"/>
      <c r="AW175" s="481"/>
      <c r="AX175" s="481"/>
      <c r="AY175" s="481"/>
      <c r="AZ175" s="41"/>
      <c r="BA175" s="40"/>
      <c r="BB175" s="40"/>
      <c r="BC175" s="41"/>
      <c r="BD175" s="41"/>
      <c r="BE175" s="40"/>
      <c r="BF175" s="41"/>
      <c r="BG175" s="40"/>
    </row>
    <row r="176" spans="1:59" ht="13.5" hidden="1" customHeight="1" x14ac:dyDescent="0.15">
      <c r="A176" s="26" t="s">
        <v>203</v>
      </c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  <c r="AA176" s="481"/>
      <c r="AB176" s="481"/>
      <c r="AC176" s="481"/>
      <c r="AD176" s="481"/>
      <c r="AE176" s="481"/>
      <c r="AF176" s="481"/>
      <c r="AG176" s="481"/>
      <c r="AH176" s="481"/>
      <c r="AI176" s="481"/>
      <c r="AJ176" s="481"/>
      <c r="AK176" s="481"/>
      <c r="AL176" s="481"/>
      <c r="AM176" s="481"/>
      <c r="AN176" s="481"/>
      <c r="AO176" s="481"/>
      <c r="AP176" s="481"/>
      <c r="AQ176" s="481"/>
      <c r="AR176" s="481"/>
      <c r="AS176" s="481"/>
      <c r="AT176" s="481"/>
      <c r="AU176" s="481"/>
      <c r="AV176" s="481"/>
      <c r="AW176" s="481"/>
      <c r="AX176" s="481"/>
      <c r="AY176" s="481"/>
      <c r="AZ176" s="41"/>
      <c r="BA176" s="40"/>
      <c r="BB176" s="40"/>
      <c r="BC176" s="41"/>
      <c r="BD176" s="41"/>
      <c r="BE176" s="40"/>
      <c r="BF176" s="41"/>
      <c r="BG176" s="40"/>
    </row>
    <row r="177" spans="1:59" ht="13.5" hidden="1" customHeight="1" x14ac:dyDescent="0.15">
      <c r="A177" s="26" t="s">
        <v>204</v>
      </c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  <c r="AA177" s="481"/>
      <c r="AB177" s="481"/>
      <c r="AC177" s="481"/>
      <c r="AD177" s="481"/>
      <c r="AE177" s="481"/>
      <c r="AF177" s="481"/>
      <c r="AG177" s="481"/>
      <c r="AH177" s="481"/>
      <c r="AI177" s="481"/>
      <c r="AJ177" s="481"/>
      <c r="AK177" s="481"/>
      <c r="AL177" s="481"/>
      <c r="AM177" s="481"/>
      <c r="AN177" s="481"/>
      <c r="AO177" s="481"/>
      <c r="AP177" s="481"/>
      <c r="AQ177" s="481"/>
      <c r="AR177" s="481"/>
      <c r="AS177" s="481"/>
      <c r="AT177" s="481"/>
      <c r="AU177" s="481"/>
      <c r="AV177" s="481"/>
      <c r="AW177" s="481"/>
      <c r="AX177" s="481"/>
      <c r="AY177" s="481"/>
      <c r="AZ177" s="41"/>
      <c r="BA177" s="40"/>
      <c r="BB177" s="40"/>
      <c r="BC177" s="41"/>
      <c r="BD177" s="41"/>
      <c r="BE177" s="40"/>
      <c r="BF177" s="41"/>
      <c r="BG177" s="40"/>
    </row>
    <row r="178" spans="1:59" ht="13.5" hidden="1" customHeight="1" x14ac:dyDescent="0.15">
      <c r="A178" s="26" t="s">
        <v>205</v>
      </c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  <c r="AA178" s="481"/>
      <c r="AB178" s="481"/>
      <c r="AC178" s="481"/>
      <c r="AD178" s="481"/>
      <c r="AE178" s="481"/>
      <c r="AF178" s="481"/>
      <c r="AG178" s="481"/>
      <c r="AH178" s="481"/>
      <c r="AI178" s="481"/>
      <c r="AJ178" s="481"/>
      <c r="AK178" s="481"/>
      <c r="AL178" s="481"/>
      <c r="AM178" s="481"/>
      <c r="AN178" s="481"/>
      <c r="AO178" s="481"/>
      <c r="AP178" s="481"/>
      <c r="AQ178" s="481"/>
      <c r="AR178" s="481"/>
      <c r="AS178" s="481"/>
      <c r="AT178" s="481"/>
      <c r="AU178" s="481"/>
      <c r="AV178" s="481"/>
      <c r="AW178" s="481"/>
      <c r="AX178" s="481"/>
      <c r="AY178" s="481"/>
      <c r="AZ178" s="41"/>
      <c r="BA178" s="40"/>
      <c r="BB178" s="40"/>
      <c r="BC178" s="41"/>
      <c r="BD178" s="41"/>
      <c r="BE178" s="40"/>
      <c r="BF178" s="41"/>
      <c r="BG178" s="40"/>
    </row>
    <row r="179" spans="1:59" ht="13.5" hidden="1" customHeight="1" x14ac:dyDescent="0.15">
      <c r="A179" s="38" t="s">
        <v>230</v>
      </c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  <c r="AA179" s="484"/>
      <c r="AB179" s="484"/>
      <c r="AC179" s="484"/>
      <c r="AD179" s="484"/>
      <c r="AE179" s="484"/>
      <c r="AF179" s="484"/>
      <c r="AG179" s="484"/>
      <c r="AH179" s="484"/>
      <c r="AI179" s="484"/>
      <c r="AJ179" s="484"/>
      <c r="AK179" s="484"/>
      <c r="AL179" s="484"/>
      <c r="AM179" s="484"/>
      <c r="AN179" s="484"/>
      <c r="AO179" s="484"/>
      <c r="AP179" s="481"/>
      <c r="AQ179" s="481"/>
      <c r="AR179" s="481"/>
      <c r="AS179" s="481"/>
      <c r="AT179" s="481"/>
      <c r="AU179" s="481"/>
      <c r="AV179" s="481"/>
      <c r="AW179" s="481"/>
      <c r="AX179" s="481"/>
      <c r="AY179" s="481"/>
      <c r="AZ179" s="41"/>
      <c r="BA179" s="40"/>
      <c r="BB179" s="40"/>
      <c r="BC179" s="41"/>
      <c r="BD179" s="41"/>
      <c r="BE179" s="40"/>
      <c r="BF179" s="41"/>
      <c r="BG179" s="40"/>
    </row>
  </sheetData>
  <mergeCells count="2117">
    <mergeCell ref="B179:D179"/>
    <mergeCell ref="E179:G179"/>
    <mergeCell ref="H179:J179"/>
    <mergeCell ref="K179:M179"/>
    <mergeCell ref="N179:P179"/>
    <mergeCell ref="Q179:S179"/>
    <mergeCell ref="AP178:AR178"/>
    <mergeCell ref="AS178:AV178"/>
    <mergeCell ref="AW178:AY178"/>
    <mergeCell ref="Q178:S178"/>
    <mergeCell ref="T178:V178"/>
    <mergeCell ref="W178:Y178"/>
    <mergeCell ref="Z178:AB178"/>
    <mergeCell ref="AC178:AE178"/>
    <mergeCell ref="AF178:AG178"/>
    <mergeCell ref="AJ177:AL177"/>
    <mergeCell ref="AM177:AO177"/>
    <mergeCell ref="AP177:AR177"/>
    <mergeCell ref="AS177:AV177"/>
    <mergeCell ref="AW177:AY177"/>
    <mergeCell ref="AJ179:AL179"/>
    <mergeCell ref="AM179:AO179"/>
    <mergeCell ref="AP179:AR179"/>
    <mergeCell ref="AS179:AV179"/>
    <mergeCell ref="AW179:AY179"/>
    <mergeCell ref="T179:V179"/>
    <mergeCell ref="W179:Y179"/>
    <mergeCell ref="Z179:AB179"/>
    <mergeCell ref="AC179:AE179"/>
    <mergeCell ref="AF179:AG179"/>
    <mergeCell ref="AH179:AI179"/>
    <mergeCell ref="AW176:AY176"/>
    <mergeCell ref="Q176:S176"/>
    <mergeCell ref="T176:V176"/>
    <mergeCell ref="W176:Y176"/>
    <mergeCell ref="Z176:AB176"/>
    <mergeCell ref="AC176:AE176"/>
    <mergeCell ref="AF176:AG176"/>
    <mergeCell ref="AJ175:AL175"/>
    <mergeCell ref="AM175:AO175"/>
    <mergeCell ref="AP175:AR175"/>
    <mergeCell ref="AS175:AV175"/>
    <mergeCell ref="AW175:AY175"/>
    <mergeCell ref="B178:D178"/>
    <mergeCell ref="E178:G178"/>
    <mergeCell ref="H178:J178"/>
    <mergeCell ref="K178:M178"/>
    <mergeCell ref="N178:P178"/>
    <mergeCell ref="T177:V177"/>
    <mergeCell ref="W177:Y177"/>
    <mergeCell ref="Z177:AB177"/>
    <mergeCell ref="AC177:AE177"/>
    <mergeCell ref="AF177:AG177"/>
    <mergeCell ref="AH177:AI177"/>
    <mergeCell ref="B177:D177"/>
    <mergeCell ref="E177:G177"/>
    <mergeCell ref="H177:J177"/>
    <mergeCell ref="K177:M177"/>
    <mergeCell ref="N177:P177"/>
    <mergeCell ref="Q177:S177"/>
    <mergeCell ref="AH178:AI178"/>
    <mergeCell ref="AJ178:AL178"/>
    <mergeCell ref="AM178:AO178"/>
    <mergeCell ref="B176:D176"/>
    <mergeCell ref="E176:G176"/>
    <mergeCell ref="H176:J176"/>
    <mergeCell ref="K176:M176"/>
    <mergeCell ref="N176:P176"/>
    <mergeCell ref="T175:V175"/>
    <mergeCell ref="W175:Y175"/>
    <mergeCell ref="Z175:AB175"/>
    <mergeCell ref="AC175:AE175"/>
    <mergeCell ref="AF175:AG175"/>
    <mergeCell ref="AH175:AI175"/>
    <mergeCell ref="AM174:AO174"/>
    <mergeCell ref="AP174:AR174"/>
    <mergeCell ref="AS174:AV174"/>
    <mergeCell ref="AW174:AY174"/>
    <mergeCell ref="B175:D175"/>
    <mergeCell ref="E175:G175"/>
    <mergeCell ref="H175:J175"/>
    <mergeCell ref="K175:M175"/>
    <mergeCell ref="N175:P175"/>
    <mergeCell ref="Q175:S175"/>
    <mergeCell ref="W174:Y174"/>
    <mergeCell ref="Z174:AB174"/>
    <mergeCell ref="AC174:AE174"/>
    <mergeCell ref="AF174:AG174"/>
    <mergeCell ref="AH174:AI174"/>
    <mergeCell ref="AJ174:AL174"/>
    <mergeCell ref="AH176:AI176"/>
    <mergeCell ref="AJ176:AL176"/>
    <mergeCell ref="AM176:AO176"/>
    <mergeCell ref="AP176:AR176"/>
    <mergeCell ref="AS176:AV176"/>
    <mergeCell ref="B174:D174"/>
    <mergeCell ref="E174:G174"/>
    <mergeCell ref="H174:J174"/>
    <mergeCell ref="K174:M174"/>
    <mergeCell ref="N174:P174"/>
    <mergeCell ref="Q174:S174"/>
    <mergeCell ref="T174:V174"/>
    <mergeCell ref="T173:V173"/>
    <mergeCell ref="W173:Y173"/>
    <mergeCell ref="Z173:AB173"/>
    <mergeCell ref="AC173:AE173"/>
    <mergeCell ref="AF173:AG173"/>
    <mergeCell ref="AH173:AI173"/>
    <mergeCell ref="B173:D173"/>
    <mergeCell ref="E173:G173"/>
    <mergeCell ref="H173:J173"/>
    <mergeCell ref="K173:M173"/>
    <mergeCell ref="N173:P173"/>
    <mergeCell ref="Q173:S173"/>
    <mergeCell ref="AP170:AR172"/>
    <mergeCell ref="AS170:AV173"/>
    <mergeCell ref="AW170:AY173"/>
    <mergeCell ref="AC171:AI171"/>
    <mergeCell ref="AJ171:AL172"/>
    <mergeCell ref="B172:G172"/>
    <mergeCell ref="H172:M172"/>
    <mergeCell ref="N172:S172"/>
    <mergeCell ref="T172:V172"/>
    <mergeCell ref="W172:Y172"/>
    <mergeCell ref="A170:A173"/>
    <mergeCell ref="B170:S171"/>
    <mergeCell ref="T170:AB171"/>
    <mergeCell ref="AC170:AI170"/>
    <mergeCell ref="AJ170:AL170"/>
    <mergeCell ref="AM170:AO172"/>
    <mergeCell ref="Z172:AB172"/>
    <mergeCell ref="AC172:AE172"/>
    <mergeCell ref="AF172:AG172"/>
    <mergeCell ref="AH172:AI172"/>
    <mergeCell ref="AJ173:AL173"/>
    <mergeCell ref="AM173:AO173"/>
    <mergeCell ref="AP173:AR173"/>
    <mergeCell ref="AO168:AP168"/>
    <mergeCell ref="AQ168:AS168"/>
    <mergeCell ref="AT168:AV168"/>
    <mergeCell ref="AW168:AY168"/>
    <mergeCell ref="AZ168:BC168"/>
    <mergeCell ref="BD168:BF168"/>
    <mergeCell ref="Z168:AB168"/>
    <mergeCell ref="AC168:AE168"/>
    <mergeCell ref="AF168:AG168"/>
    <mergeCell ref="AH168:AI168"/>
    <mergeCell ref="AJ168:AL168"/>
    <mergeCell ref="AM168:AN168"/>
    <mergeCell ref="AZ167:BC167"/>
    <mergeCell ref="BD167:BF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AJ167:AL167"/>
    <mergeCell ref="AM167:AN167"/>
    <mergeCell ref="AO167:AP167"/>
    <mergeCell ref="AQ167:AS167"/>
    <mergeCell ref="AT167:AV167"/>
    <mergeCell ref="AW167:AY167"/>
    <mergeCell ref="T167:V167"/>
    <mergeCell ref="W167:Y167"/>
    <mergeCell ref="Z167:AB167"/>
    <mergeCell ref="AC167:AE167"/>
    <mergeCell ref="AF167:AG167"/>
    <mergeCell ref="AH167:AI167"/>
    <mergeCell ref="B167:D167"/>
    <mergeCell ref="E167:G167"/>
    <mergeCell ref="H167:J167"/>
    <mergeCell ref="K167:M167"/>
    <mergeCell ref="N167:P167"/>
    <mergeCell ref="Q167:S167"/>
    <mergeCell ref="AO166:AP166"/>
    <mergeCell ref="AQ166:AS166"/>
    <mergeCell ref="AT166:AV166"/>
    <mergeCell ref="AW166:AY166"/>
    <mergeCell ref="AZ166:BC166"/>
    <mergeCell ref="BD166:BF166"/>
    <mergeCell ref="Z166:AB166"/>
    <mergeCell ref="AC166:AE166"/>
    <mergeCell ref="AF166:AG166"/>
    <mergeCell ref="AH166:AI166"/>
    <mergeCell ref="AJ166:AL166"/>
    <mergeCell ref="AM166:AN166"/>
    <mergeCell ref="AZ165:BC165"/>
    <mergeCell ref="BD165:BF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AJ165:AL165"/>
    <mergeCell ref="AM165:AN165"/>
    <mergeCell ref="AO165:AP165"/>
    <mergeCell ref="AQ165:AS165"/>
    <mergeCell ref="AT165:AV165"/>
    <mergeCell ref="AW165:AY165"/>
    <mergeCell ref="T165:V165"/>
    <mergeCell ref="W165:Y165"/>
    <mergeCell ref="Z165:AB165"/>
    <mergeCell ref="AC165:AE165"/>
    <mergeCell ref="AF165:AG165"/>
    <mergeCell ref="AH165:AI165"/>
    <mergeCell ref="B165:D165"/>
    <mergeCell ref="E165:G165"/>
    <mergeCell ref="H165:J165"/>
    <mergeCell ref="K165:M165"/>
    <mergeCell ref="N165:P165"/>
    <mergeCell ref="Q165:S165"/>
    <mergeCell ref="AO164:AP164"/>
    <mergeCell ref="AQ164:AS164"/>
    <mergeCell ref="AT164:AV164"/>
    <mergeCell ref="AW164:AY164"/>
    <mergeCell ref="AZ164:BC164"/>
    <mergeCell ref="BD164:BF164"/>
    <mergeCell ref="Z164:AB164"/>
    <mergeCell ref="AC164:AE164"/>
    <mergeCell ref="AF164:AG164"/>
    <mergeCell ref="AH164:AI164"/>
    <mergeCell ref="AJ164:AL164"/>
    <mergeCell ref="AM164:AN164"/>
    <mergeCell ref="AZ163:BC163"/>
    <mergeCell ref="BD163:BF163"/>
    <mergeCell ref="B164:D164"/>
    <mergeCell ref="E164:G164"/>
    <mergeCell ref="H164:J164"/>
    <mergeCell ref="K164:M164"/>
    <mergeCell ref="N164:P164"/>
    <mergeCell ref="Q164:S164"/>
    <mergeCell ref="T164:V164"/>
    <mergeCell ref="W164:Y164"/>
    <mergeCell ref="AJ163:AL163"/>
    <mergeCell ref="AM163:AN163"/>
    <mergeCell ref="AO163:AP163"/>
    <mergeCell ref="AQ163:AS163"/>
    <mergeCell ref="AT163:AV163"/>
    <mergeCell ref="AW163:AY163"/>
    <mergeCell ref="T163:V163"/>
    <mergeCell ref="W163:Y163"/>
    <mergeCell ref="Z163:AB163"/>
    <mergeCell ref="AC163:AE163"/>
    <mergeCell ref="AF163:AG163"/>
    <mergeCell ref="AH163:AI163"/>
    <mergeCell ref="AO162:AP162"/>
    <mergeCell ref="AQ162:AS162"/>
    <mergeCell ref="AT162:AV162"/>
    <mergeCell ref="AW162:AY162"/>
    <mergeCell ref="B163:D163"/>
    <mergeCell ref="E163:G163"/>
    <mergeCell ref="H163:J163"/>
    <mergeCell ref="K163:M163"/>
    <mergeCell ref="N163:P163"/>
    <mergeCell ref="Q163:S163"/>
    <mergeCell ref="T162:V162"/>
    <mergeCell ref="W162:Y162"/>
    <mergeCell ref="Z162:AB162"/>
    <mergeCell ref="AC162:AE162"/>
    <mergeCell ref="AF162:AG162"/>
    <mergeCell ref="AH162:AI162"/>
    <mergeCell ref="B162:D162"/>
    <mergeCell ref="E162:G162"/>
    <mergeCell ref="H162:J162"/>
    <mergeCell ref="K162:M162"/>
    <mergeCell ref="N162:P162"/>
    <mergeCell ref="Q162:S162"/>
    <mergeCell ref="W161:Y161"/>
    <mergeCell ref="Z161:AB161"/>
    <mergeCell ref="AC161:AE161"/>
    <mergeCell ref="AF161:AG161"/>
    <mergeCell ref="AH161:AI161"/>
    <mergeCell ref="AJ161:AL161"/>
    <mergeCell ref="AW159:AY161"/>
    <mergeCell ref="AZ159:BC162"/>
    <mergeCell ref="BD159:BF162"/>
    <mergeCell ref="AC160:AI160"/>
    <mergeCell ref="AJ160:AP160"/>
    <mergeCell ref="AQ160:AS161"/>
    <mergeCell ref="AM161:AN161"/>
    <mergeCell ref="AO161:AP161"/>
    <mergeCell ref="AJ162:AL162"/>
    <mergeCell ref="AM162:AN162"/>
    <mergeCell ref="A159:A162"/>
    <mergeCell ref="B159:S160"/>
    <mergeCell ref="T159:AB160"/>
    <mergeCell ref="AC159:AP159"/>
    <mergeCell ref="AQ159:AS159"/>
    <mergeCell ref="AT159:AV161"/>
    <mergeCell ref="B161:G161"/>
    <mergeCell ref="H161:M161"/>
    <mergeCell ref="N161:S161"/>
    <mergeCell ref="T161:V161"/>
    <mergeCell ref="AQ157:AS157"/>
    <mergeCell ref="AT157:AV157"/>
    <mergeCell ref="AW157:AY157"/>
    <mergeCell ref="AZ157:BB157"/>
    <mergeCell ref="BC157:BF157"/>
    <mergeCell ref="BG157:BI157"/>
    <mergeCell ref="AC157:AE157"/>
    <mergeCell ref="AF157:AG157"/>
    <mergeCell ref="AH157:AI157"/>
    <mergeCell ref="AJ157:AL157"/>
    <mergeCell ref="AM157:AN157"/>
    <mergeCell ref="AO157:AP157"/>
    <mergeCell ref="BG156:BI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O156:AP156"/>
    <mergeCell ref="AQ156:AS156"/>
    <mergeCell ref="AT156:AV156"/>
    <mergeCell ref="AW156:AY156"/>
    <mergeCell ref="AZ156:BB156"/>
    <mergeCell ref="BC156:BF156"/>
    <mergeCell ref="Z156:AB156"/>
    <mergeCell ref="AC156:AE156"/>
    <mergeCell ref="AF156:AG156"/>
    <mergeCell ref="AH156:AI156"/>
    <mergeCell ref="AJ156:AL156"/>
    <mergeCell ref="AM156:AN156"/>
    <mergeCell ref="BC155:BF155"/>
    <mergeCell ref="BG155:BI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AM155:AN155"/>
    <mergeCell ref="AO155:AP155"/>
    <mergeCell ref="AQ155:AS155"/>
    <mergeCell ref="AT155:AV155"/>
    <mergeCell ref="AW155:AY155"/>
    <mergeCell ref="AZ155:BB155"/>
    <mergeCell ref="W155:Y155"/>
    <mergeCell ref="Z155:AB155"/>
    <mergeCell ref="AC155:AE155"/>
    <mergeCell ref="AF155:AG155"/>
    <mergeCell ref="AH155:AI155"/>
    <mergeCell ref="AJ155:AL155"/>
    <mergeCell ref="AZ154:BB154"/>
    <mergeCell ref="BC154:BF154"/>
    <mergeCell ref="BG154:BI154"/>
    <mergeCell ref="B155:D155"/>
    <mergeCell ref="E155:G155"/>
    <mergeCell ref="H155:J155"/>
    <mergeCell ref="K155:M155"/>
    <mergeCell ref="N155:P155"/>
    <mergeCell ref="Q155:S155"/>
    <mergeCell ref="T155:V155"/>
    <mergeCell ref="AJ154:AL154"/>
    <mergeCell ref="AM154:AN154"/>
    <mergeCell ref="AO154:AP154"/>
    <mergeCell ref="AQ154:AS154"/>
    <mergeCell ref="AT154:AV154"/>
    <mergeCell ref="AW154:AY154"/>
    <mergeCell ref="T154:V154"/>
    <mergeCell ref="W154:Y154"/>
    <mergeCell ref="Z154:AB154"/>
    <mergeCell ref="AC154:AE154"/>
    <mergeCell ref="AF154:AG154"/>
    <mergeCell ref="AH154:AI154"/>
    <mergeCell ref="B154:D154"/>
    <mergeCell ref="E154:G154"/>
    <mergeCell ref="H154:J154"/>
    <mergeCell ref="K154:M154"/>
    <mergeCell ref="N154:P154"/>
    <mergeCell ref="Q154:S154"/>
    <mergeCell ref="AQ153:AS153"/>
    <mergeCell ref="AT153:AV153"/>
    <mergeCell ref="AW153:AY153"/>
    <mergeCell ref="AZ153:BB153"/>
    <mergeCell ref="BC153:BF153"/>
    <mergeCell ref="BG153:BI153"/>
    <mergeCell ref="AC153:AE153"/>
    <mergeCell ref="AF153:AG153"/>
    <mergeCell ref="AH153:AI153"/>
    <mergeCell ref="AJ153:AL153"/>
    <mergeCell ref="AM153:AN153"/>
    <mergeCell ref="AO153:AP153"/>
    <mergeCell ref="BG152:BI152"/>
    <mergeCell ref="B153:D153"/>
    <mergeCell ref="E153:G153"/>
    <mergeCell ref="H153:J153"/>
    <mergeCell ref="K153:M153"/>
    <mergeCell ref="N153:P153"/>
    <mergeCell ref="Q153:S153"/>
    <mergeCell ref="T153:V153"/>
    <mergeCell ref="W153:Y153"/>
    <mergeCell ref="Z153:AB153"/>
    <mergeCell ref="AO152:AP152"/>
    <mergeCell ref="AQ152:AS152"/>
    <mergeCell ref="AT152:AV152"/>
    <mergeCell ref="AW152:AY152"/>
    <mergeCell ref="AZ152:BB152"/>
    <mergeCell ref="BC152:BF152"/>
    <mergeCell ref="Z152:AB152"/>
    <mergeCell ref="AC152:AE152"/>
    <mergeCell ref="AF152:AG152"/>
    <mergeCell ref="AH152:AI152"/>
    <mergeCell ref="AJ152:AL152"/>
    <mergeCell ref="AM152:AN152"/>
    <mergeCell ref="BC151:BF151"/>
    <mergeCell ref="BG151:BI151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AM151:AN151"/>
    <mergeCell ref="AO151:AP151"/>
    <mergeCell ref="AQ151:AS151"/>
    <mergeCell ref="AT151:AV151"/>
    <mergeCell ref="AW151:AY151"/>
    <mergeCell ref="AZ151:BB151"/>
    <mergeCell ref="W151:Y151"/>
    <mergeCell ref="Z151:AB151"/>
    <mergeCell ref="AC151:AE151"/>
    <mergeCell ref="AF151:AG151"/>
    <mergeCell ref="AH151:AI151"/>
    <mergeCell ref="AJ151:AL151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AJ150:AL150"/>
    <mergeCell ref="AM150:AN150"/>
    <mergeCell ref="AO150:AP150"/>
    <mergeCell ref="AQ150:AS150"/>
    <mergeCell ref="AT150:AV150"/>
    <mergeCell ref="AW150:AY150"/>
    <mergeCell ref="T150:V150"/>
    <mergeCell ref="W150:Y150"/>
    <mergeCell ref="Z150:AB150"/>
    <mergeCell ref="AC150:AE150"/>
    <mergeCell ref="AF150:AG150"/>
    <mergeCell ref="AH150:AI150"/>
    <mergeCell ref="B150:D150"/>
    <mergeCell ref="E150:G150"/>
    <mergeCell ref="H150:J150"/>
    <mergeCell ref="K150:M150"/>
    <mergeCell ref="N150:P150"/>
    <mergeCell ref="Q150:S150"/>
    <mergeCell ref="AQ149:AS149"/>
    <mergeCell ref="AT149:AV149"/>
    <mergeCell ref="AW149:AY149"/>
    <mergeCell ref="AZ149:BB149"/>
    <mergeCell ref="BC149:BF149"/>
    <mergeCell ref="BG149:BI149"/>
    <mergeCell ref="AC149:AE149"/>
    <mergeCell ref="AF149:AG149"/>
    <mergeCell ref="AH149:AI149"/>
    <mergeCell ref="AJ149:AL149"/>
    <mergeCell ref="AM149:AN149"/>
    <mergeCell ref="AO149:AP149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O148:AP148"/>
    <mergeCell ref="AQ148:AS148"/>
    <mergeCell ref="AT148:AV148"/>
    <mergeCell ref="AW148:AY148"/>
    <mergeCell ref="AZ148:BB148"/>
    <mergeCell ref="BC148:BF148"/>
    <mergeCell ref="Z148:AB148"/>
    <mergeCell ref="AC148:AE148"/>
    <mergeCell ref="AF148:AG148"/>
    <mergeCell ref="AH148:AI148"/>
    <mergeCell ref="AJ148:AL148"/>
    <mergeCell ref="AM148:AN148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AM147:AN147"/>
    <mergeCell ref="AO147:AP147"/>
    <mergeCell ref="AQ147:AS147"/>
    <mergeCell ref="AT147:AV147"/>
    <mergeCell ref="AW147:AY147"/>
    <mergeCell ref="AZ147:BB147"/>
    <mergeCell ref="W147:Y147"/>
    <mergeCell ref="Z147:AB147"/>
    <mergeCell ref="AC147:AE147"/>
    <mergeCell ref="AF147:AG147"/>
    <mergeCell ref="AH147:AI147"/>
    <mergeCell ref="AJ147:AL147"/>
    <mergeCell ref="AZ146:BB146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AJ146:AL146"/>
    <mergeCell ref="AM146:AN146"/>
    <mergeCell ref="AO146:AP146"/>
    <mergeCell ref="AQ146:AS146"/>
    <mergeCell ref="AT146:AV146"/>
    <mergeCell ref="AW146:AY146"/>
    <mergeCell ref="T146:V146"/>
    <mergeCell ref="W146:Y146"/>
    <mergeCell ref="Z146:AB146"/>
    <mergeCell ref="AC146:AE146"/>
    <mergeCell ref="AF146:AG146"/>
    <mergeCell ref="AH146:AI146"/>
    <mergeCell ref="B146:D146"/>
    <mergeCell ref="E146:G146"/>
    <mergeCell ref="H146:J146"/>
    <mergeCell ref="K146:M146"/>
    <mergeCell ref="N146:P146"/>
    <mergeCell ref="Q146:S146"/>
    <mergeCell ref="AO145:AP145"/>
    <mergeCell ref="AQ145:AS145"/>
    <mergeCell ref="AT145:AV145"/>
    <mergeCell ref="AW145:AY145"/>
    <mergeCell ref="AZ145:BB145"/>
    <mergeCell ref="W145:Y145"/>
    <mergeCell ref="Z145:AB145"/>
    <mergeCell ref="AC145:AE145"/>
    <mergeCell ref="AF145:AG145"/>
    <mergeCell ref="AH145:AI145"/>
    <mergeCell ref="AJ145:AL145"/>
    <mergeCell ref="AJ144:AL144"/>
    <mergeCell ref="AM144:AN144"/>
    <mergeCell ref="AO144:AP144"/>
    <mergeCell ref="B145:D145"/>
    <mergeCell ref="E145:G145"/>
    <mergeCell ref="H145:J145"/>
    <mergeCell ref="K145:M145"/>
    <mergeCell ref="N145:P145"/>
    <mergeCell ref="Q145:S145"/>
    <mergeCell ref="T145:V145"/>
    <mergeCell ref="B144:G144"/>
    <mergeCell ref="H144:M144"/>
    <mergeCell ref="N144:S144"/>
    <mergeCell ref="T144:V144"/>
    <mergeCell ref="W144:Y144"/>
    <mergeCell ref="Z144:AB144"/>
    <mergeCell ref="AZ142:BB144"/>
    <mergeCell ref="BC142:BF145"/>
    <mergeCell ref="BG142:BI145"/>
    <mergeCell ref="AC143:AI143"/>
    <mergeCell ref="AJ143:AP143"/>
    <mergeCell ref="AQ143:AS144"/>
    <mergeCell ref="AT143:AV144"/>
    <mergeCell ref="AC144:AE144"/>
    <mergeCell ref="AF144:AG144"/>
    <mergeCell ref="AH144:AI144"/>
    <mergeCell ref="BD140:BF140"/>
    <mergeCell ref="BG140:BI140"/>
    <mergeCell ref="A141:BE141"/>
    <mergeCell ref="BF141:BI141"/>
    <mergeCell ref="A142:A145"/>
    <mergeCell ref="B142:S143"/>
    <mergeCell ref="T142:AB143"/>
    <mergeCell ref="AC142:AP142"/>
    <mergeCell ref="AQ142:AV142"/>
    <mergeCell ref="AW142:AY144"/>
    <mergeCell ref="AM140:AN140"/>
    <mergeCell ref="AO140:AP140"/>
    <mergeCell ref="AQ140:AS140"/>
    <mergeCell ref="AT140:AU140"/>
    <mergeCell ref="AV140:AW140"/>
    <mergeCell ref="AX140:BC140"/>
    <mergeCell ref="W140:Y140"/>
    <mergeCell ref="Z140:AB140"/>
    <mergeCell ref="AC140:AE140"/>
    <mergeCell ref="AF140:AG140"/>
    <mergeCell ref="AH140:AI140"/>
    <mergeCell ref="AJ140:AL140"/>
    <mergeCell ref="AM145:AN145"/>
    <mergeCell ref="B140:D140"/>
    <mergeCell ref="E140:G140"/>
    <mergeCell ref="H140:J140"/>
    <mergeCell ref="K140:M140"/>
    <mergeCell ref="N140:P140"/>
    <mergeCell ref="Q140:S140"/>
    <mergeCell ref="T140:V140"/>
    <mergeCell ref="AM139:AN139"/>
    <mergeCell ref="AO139:AP139"/>
    <mergeCell ref="AQ139:AS139"/>
    <mergeCell ref="AT139:AU139"/>
    <mergeCell ref="AV139:AW139"/>
    <mergeCell ref="AX139:AZ139"/>
    <mergeCell ref="W139:Y139"/>
    <mergeCell ref="Z139:AB139"/>
    <mergeCell ref="AC139:AE139"/>
    <mergeCell ref="AF139:AG139"/>
    <mergeCell ref="AH139:AI139"/>
    <mergeCell ref="AJ139:AL139"/>
    <mergeCell ref="BA138:BC138"/>
    <mergeCell ref="BD138:BF138"/>
    <mergeCell ref="BG138:BI138"/>
    <mergeCell ref="B139:D139"/>
    <mergeCell ref="E139:G139"/>
    <mergeCell ref="H139:J139"/>
    <mergeCell ref="K139:M139"/>
    <mergeCell ref="N139:P139"/>
    <mergeCell ref="Q139:S139"/>
    <mergeCell ref="T139:V139"/>
    <mergeCell ref="AM138:AN138"/>
    <mergeCell ref="AO138:AP138"/>
    <mergeCell ref="AQ138:AS138"/>
    <mergeCell ref="AT138:AU138"/>
    <mergeCell ref="AV138:AW138"/>
    <mergeCell ref="AX138:AZ138"/>
    <mergeCell ref="W138:Y138"/>
    <mergeCell ref="Z138:AB138"/>
    <mergeCell ref="AC138:AE138"/>
    <mergeCell ref="AF138:AG138"/>
    <mergeCell ref="AH138:AI138"/>
    <mergeCell ref="AJ138:AL138"/>
    <mergeCell ref="BA139:BC139"/>
    <mergeCell ref="BD139:BF139"/>
    <mergeCell ref="BG139:BI139"/>
    <mergeCell ref="B138:D138"/>
    <mergeCell ref="E138:G138"/>
    <mergeCell ref="H138:J138"/>
    <mergeCell ref="K138:M138"/>
    <mergeCell ref="N138:P138"/>
    <mergeCell ref="Q138:S138"/>
    <mergeCell ref="T138:V138"/>
    <mergeCell ref="BA136:BC136"/>
    <mergeCell ref="BD136:BF136"/>
    <mergeCell ref="BG136:BI136"/>
    <mergeCell ref="B137:D137"/>
    <mergeCell ref="E137:G137"/>
    <mergeCell ref="H137:J137"/>
    <mergeCell ref="K137:M137"/>
    <mergeCell ref="N137:P137"/>
    <mergeCell ref="Q137:S137"/>
    <mergeCell ref="T137:V137"/>
    <mergeCell ref="AM136:AN136"/>
    <mergeCell ref="AO136:AP136"/>
    <mergeCell ref="AQ136:AS136"/>
    <mergeCell ref="AT136:AU136"/>
    <mergeCell ref="AV136:AW136"/>
    <mergeCell ref="AX136:AZ136"/>
    <mergeCell ref="W136:Y136"/>
    <mergeCell ref="Z136:AB136"/>
    <mergeCell ref="AC136:AE136"/>
    <mergeCell ref="AF136:AG136"/>
    <mergeCell ref="AH136:AI136"/>
    <mergeCell ref="AJ136:AL136"/>
    <mergeCell ref="BA137:BC137"/>
    <mergeCell ref="BD137:BF137"/>
    <mergeCell ref="BG137:BI137"/>
    <mergeCell ref="B136:D136"/>
    <mergeCell ref="E136:G136"/>
    <mergeCell ref="H136:J136"/>
    <mergeCell ref="K136:M136"/>
    <mergeCell ref="N136:P136"/>
    <mergeCell ref="Q136:S136"/>
    <mergeCell ref="T136:V136"/>
    <mergeCell ref="AM135:AN135"/>
    <mergeCell ref="AO135:AP135"/>
    <mergeCell ref="AQ135:AS135"/>
    <mergeCell ref="AT135:AU135"/>
    <mergeCell ref="AV135:AW135"/>
    <mergeCell ref="AX135:AZ135"/>
    <mergeCell ref="W135:Y135"/>
    <mergeCell ref="Z135:AB135"/>
    <mergeCell ref="AC135:AE135"/>
    <mergeCell ref="AF135:AG135"/>
    <mergeCell ref="AH135:AI135"/>
    <mergeCell ref="AJ135:AL135"/>
    <mergeCell ref="AM137:AN137"/>
    <mergeCell ref="AO137:AP137"/>
    <mergeCell ref="AQ137:AS137"/>
    <mergeCell ref="AT137:AU137"/>
    <mergeCell ref="AV137:AW137"/>
    <mergeCell ref="AX137:AZ137"/>
    <mergeCell ref="W137:Y137"/>
    <mergeCell ref="Z137:AB137"/>
    <mergeCell ref="AC137:AE137"/>
    <mergeCell ref="AF137:AG137"/>
    <mergeCell ref="AH137:AI137"/>
    <mergeCell ref="AJ137:AL137"/>
    <mergeCell ref="BA134:BC134"/>
    <mergeCell ref="BD134:BF134"/>
    <mergeCell ref="BG134:BI134"/>
    <mergeCell ref="B135:D135"/>
    <mergeCell ref="E135:G135"/>
    <mergeCell ref="H135:J135"/>
    <mergeCell ref="K135:M135"/>
    <mergeCell ref="N135:P135"/>
    <mergeCell ref="Q135:S135"/>
    <mergeCell ref="T135:V135"/>
    <mergeCell ref="AM134:AN134"/>
    <mergeCell ref="AO134:AP134"/>
    <mergeCell ref="AQ134:AS134"/>
    <mergeCell ref="AT134:AU134"/>
    <mergeCell ref="AV134:AW134"/>
    <mergeCell ref="AX134:AZ134"/>
    <mergeCell ref="W134:Y134"/>
    <mergeCell ref="Z134:AB134"/>
    <mergeCell ref="AC134:AE134"/>
    <mergeCell ref="AF134:AG134"/>
    <mergeCell ref="AH134:AI134"/>
    <mergeCell ref="AJ134:AL134"/>
    <mergeCell ref="BA135:BC135"/>
    <mergeCell ref="BD135:BF135"/>
    <mergeCell ref="BG135:BI135"/>
    <mergeCell ref="B134:D134"/>
    <mergeCell ref="E134:G134"/>
    <mergeCell ref="H134:J134"/>
    <mergeCell ref="K134:M134"/>
    <mergeCell ref="N134:P134"/>
    <mergeCell ref="Q134:S134"/>
    <mergeCell ref="T134:V134"/>
    <mergeCell ref="B133:D133"/>
    <mergeCell ref="E133:G133"/>
    <mergeCell ref="H133:J133"/>
    <mergeCell ref="K133:M133"/>
    <mergeCell ref="N133:P133"/>
    <mergeCell ref="Q133:S133"/>
    <mergeCell ref="T133:V133"/>
    <mergeCell ref="AJ132:AL132"/>
    <mergeCell ref="AM132:AN132"/>
    <mergeCell ref="AO132:AP132"/>
    <mergeCell ref="AQ132:AS132"/>
    <mergeCell ref="AT132:AU132"/>
    <mergeCell ref="AV132:AW132"/>
    <mergeCell ref="T132:V132"/>
    <mergeCell ref="W132:Y132"/>
    <mergeCell ref="Z132:AB132"/>
    <mergeCell ref="AC132:AE132"/>
    <mergeCell ref="AF132:AG132"/>
    <mergeCell ref="AH132:AI132"/>
    <mergeCell ref="B132:D132"/>
    <mergeCell ref="E132:G132"/>
    <mergeCell ref="H132:J132"/>
    <mergeCell ref="K132:M132"/>
    <mergeCell ref="N132:P132"/>
    <mergeCell ref="Q132:S132"/>
    <mergeCell ref="W133:Y133"/>
    <mergeCell ref="Z133:AB133"/>
    <mergeCell ref="T130:V130"/>
    <mergeCell ref="W130:Y130"/>
    <mergeCell ref="BD133:BF133"/>
    <mergeCell ref="BG133:BI133"/>
    <mergeCell ref="AQ131:AS131"/>
    <mergeCell ref="AT131:AU131"/>
    <mergeCell ref="AV131:AW131"/>
    <mergeCell ref="AX131:BC131"/>
    <mergeCell ref="BD131:BF131"/>
    <mergeCell ref="BG131:BI131"/>
    <mergeCell ref="AC131:AE131"/>
    <mergeCell ref="AF131:AG131"/>
    <mergeCell ref="AH131:AI131"/>
    <mergeCell ref="AJ131:AL131"/>
    <mergeCell ref="AM131:AN131"/>
    <mergeCell ref="AO131:AP131"/>
    <mergeCell ref="AM133:AN133"/>
    <mergeCell ref="AO133:AP133"/>
    <mergeCell ref="AQ133:AS133"/>
    <mergeCell ref="AT133:AU133"/>
    <mergeCell ref="AV133:AW133"/>
    <mergeCell ref="AX133:AZ133"/>
    <mergeCell ref="AF133:AG133"/>
    <mergeCell ref="AH133:AI133"/>
    <mergeCell ref="AJ133:AL133"/>
    <mergeCell ref="AX132:BC132"/>
    <mergeCell ref="BD132:BF132"/>
    <mergeCell ref="BG132:BI132"/>
    <mergeCell ref="BA133:BC133"/>
    <mergeCell ref="AC133:AE133"/>
    <mergeCell ref="K129:M129"/>
    <mergeCell ref="N129:P129"/>
    <mergeCell ref="Q129:S129"/>
    <mergeCell ref="T129:V129"/>
    <mergeCell ref="BG130:BI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O130:AP130"/>
    <mergeCell ref="AQ130:AS130"/>
    <mergeCell ref="AT130:AU130"/>
    <mergeCell ref="AV130:AW130"/>
    <mergeCell ref="AX130:BC130"/>
    <mergeCell ref="BD130:BF130"/>
    <mergeCell ref="Z130:AB130"/>
    <mergeCell ref="AC130:AE130"/>
    <mergeCell ref="AF130:AG130"/>
    <mergeCell ref="AH130:AI130"/>
    <mergeCell ref="AJ130:AL130"/>
    <mergeCell ref="AM130:AN130"/>
    <mergeCell ref="B130:D130"/>
    <mergeCell ref="E130:G130"/>
    <mergeCell ref="H130:J130"/>
    <mergeCell ref="K130:M130"/>
    <mergeCell ref="N130:P130"/>
    <mergeCell ref="Q130:S130"/>
    <mergeCell ref="AQ128:AS128"/>
    <mergeCell ref="AT128:AU128"/>
    <mergeCell ref="AV128:AW128"/>
    <mergeCell ref="T128:V128"/>
    <mergeCell ref="W128:Y128"/>
    <mergeCell ref="Z128:AB128"/>
    <mergeCell ref="AC128:AE128"/>
    <mergeCell ref="AF128:AG128"/>
    <mergeCell ref="AH128:AI128"/>
    <mergeCell ref="B128:D128"/>
    <mergeCell ref="E128:G128"/>
    <mergeCell ref="H128:J128"/>
    <mergeCell ref="K128:M128"/>
    <mergeCell ref="N128:P128"/>
    <mergeCell ref="Q128:S128"/>
    <mergeCell ref="BD129:BF129"/>
    <mergeCell ref="BG129:BI129"/>
    <mergeCell ref="AM129:AN129"/>
    <mergeCell ref="AO129:AP129"/>
    <mergeCell ref="AQ129:AS129"/>
    <mergeCell ref="AT129:AU129"/>
    <mergeCell ref="AV129:AW129"/>
    <mergeCell ref="AX129:BC129"/>
    <mergeCell ref="W129:Y129"/>
    <mergeCell ref="Z129:AB129"/>
    <mergeCell ref="AC129:AE129"/>
    <mergeCell ref="AF129:AG129"/>
    <mergeCell ref="AH129:AI129"/>
    <mergeCell ref="AJ129:AL129"/>
    <mergeCell ref="B129:D129"/>
    <mergeCell ref="E129:G129"/>
    <mergeCell ref="H129:J129"/>
    <mergeCell ref="AJ127:AL127"/>
    <mergeCell ref="AM127:AN127"/>
    <mergeCell ref="AO127:AP127"/>
    <mergeCell ref="AQ127:AS127"/>
    <mergeCell ref="AT127:AU127"/>
    <mergeCell ref="AV127:AW127"/>
    <mergeCell ref="AQ126:AW126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124:BI124"/>
    <mergeCell ref="A125:A128"/>
    <mergeCell ref="B125:S126"/>
    <mergeCell ref="T125:AB126"/>
    <mergeCell ref="AC125:AW125"/>
    <mergeCell ref="AX125:BC127"/>
    <mergeCell ref="BD125:BF127"/>
    <mergeCell ref="BG125:BI127"/>
    <mergeCell ref="AC126:AI126"/>
    <mergeCell ref="AJ126:AP126"/>
    <mergeCell ref="AX128:BC128"/>
    <mergeCell ref="BD128:BF128"/>
    <mergeCell ref="BG128:BI128"/>
    <mergeCell ref="AJ128:AL128"/>
    <mergeCell ref="AM128:AN128"/>
    <mergeCell ref="AO128:AP128"/>
    <mergeCell ref="H119:Q119"/>
    <mergeCell ref="Z119:AP119"/>
    <mergeCell ref="AS119:BF119"/>
    <mergeCell ref="H121:Q121"/>
    <mergeCell ref="Z121:AP121"/>
    <mergeCell ref="AS121:BB121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R110:AR115"/>
    <mergeCell ref="AS110:AS115"/>
    <mergeCell ref="AT110:AT115"/>
    <mergeCell ref="AU110:AU115"/>
    <mergeCell ref="AV110:AV115"/>
    <mergeCell ref="AW110:AW115"/>
    <mergeCell ref="AL110:AL115"/>
    <mergeCell ref="AM110:AM115"/>
    <mergeCell ref="AN110:AN115"/>
    <mergeCell ref="AO110:AO115"/>
    <mergeCell ref="AP110:AP115"/>
    <mergeCell ref="AQ110:AQ115"/>
    <mergeCell ref="AF110:AF115"/>
    <mergeCell ref="AG110:AG115"/>
    <mergeCell ref="AH110:AH115"/>
    <mergeCell ref="AI110:AI115"/>
    <mergeCell ref="AJ110:AJ115"/>
    <mergeCell ref="AK110:AK115"/>
    <mergeCell ref="Z110:Z115"/>
    <mergeCell ref="AA110:AA115"/>
    <mergeCell ref="AB110:AB115"/>
    <mergeCell ref="AC110:AC115"/>
    <mergeCell ref="AD110:AD115"/>
    <mergeCell ref="AE110:AE115"/>
    <mergeCell ref="T110:T115"/>
    <mergeCell ref="U110:U115"/>
    <mergeCell ref="V110:V115"/>
    <mergeCell ref="W110:W115"/>
    <mergeCell ref="X110:X115"/>
    <mergeCell ref="Y110:Y115"/>
    <mergeCell ref="N110:N115"/>
    <mergeCell ref="O110:O115"/>
    <mergeCell ref="P110:P115"/>
    <mergeCell ref="Q110:Q115"/>
    <mergeCell ref="R110:R115"/>
    <mergeCell ref="S110:S115"/>
    <mergeCell ref="H110:H115"/>
    <mergeCell ref="I110:I115"/>
    <mergeCell ref="J110:J115"/>
    <mergeCell ref="K110:K115"/>
    <mergeCell ref="L110:L115"/>
    <mergeCell ref="M110:M115"/>
    <mergeCell ref="AZ103:AZ108"/>
    <mergeCell ref="BA103:BA108"/>
    <mergeCell ref="B109:BA109"/>
    <mergeCell ref="A110:A115"/>
    <mergeCell ref="B110:B115"/>
    <mergeCell ref="C110:C115"/>
    <mergeCell ref="D110:D115"/>
    <mergeCell ref="E110:E115"/>
    <mergeCell ref="F110:F115"/>
    <mergeCell ref="G110:G115"/>
    <mergeCell ref="AT103:AT108"/>
    <mergeCell ref="AU103:AU108"/>
    <mergeCell ref="AV103:AV108"/>
    <mergeCell ref="AW103:AW108"/>
    <mergeCell ref="AX103:AX108"/>
    <mergeCell ref="AY103:AY108"/>
    <mergeCell ref="AN103:AN108"/>
    <mergeCell ref="AO103:AO108"/>
    <mergeCell ref="AP103:AP108"/>
    <mergeCell ref="AQ103:AQ108"/>
    <mergeCell ref="AR103:AR108"/>
    <mergeCell ref="AS103:AS108"/>
    <mergeCell ref="AH103:AH108"/>
    <mergeCell ref="AI103:AI108"/>
    <mergeCell ref="AJ103:AJ108"/>
    <mergeCell ref="AK103:AK108"/>
    <mergeCell ref="AL103:AL108"/>
    <mergeCell ref="AM103:AM108"/>
    <mergeCell ref="AB103:AB108"/>
    <mergeCell ref="AC103:AC108"/>
    <mergeCell ref="AD103:AD108"/>
    <mergeCell ref="AE103:AE108"/>
    <mergeCell ref="AF103:AF108"/>
    <mergeCell ref="AG103:AG108"/>
    <mergeCell ref="V103:V108"/>
    <mergeCell ref="W103:W108"/>
    <mergeCell ref="X103:X108"/>
    <mergeCell ref="Y103:Y108"/>
    <mergeCell ref="Z103:Z108"/>
    <mergeCell ref="AA103:AA108"/>
    <mergeCell ref="P103:P108"/>
    <mergeCell ref="Q103:Q108"/>
    <mergeCell ref="R103:R108"/>
    <mergeCell ref="S103:S108"/>
    <mergeCell ref="T103:T108"/>
    <mergeCell ref="U103:U108"/>
    <mergeCell ref="J103:J108"/>
    <mergeCell ref="K103:K108"/>
    <mergeCell ref="L103:L108"/>
    <mergeCell ref="M103:M108"/>
    <mergeCell ref="N103:N108"/>
    <mergeCell ref="O103:O108"/>
    <mergeCell ref="B102:BA102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AV96:AV101"/>
    <mergeCell ref="AW96:AW101"/>
    <mergeCell ref="AX96:AX101"/>
    <mergeCell ref="AY96:AY101"/>
    <mergeCell ref="AZ96:AZ101"/>
    <mergeCell ref="BA96:BA101"/>
    <mergeCell ref="AP96:AP101"/>
    <mergeCell ref="AQ96:AQ101"/>
    <mergeCell ref="AR96:AR101"/>
    <mergeCell ref="AS96:AS101"/>
    <mergeCell ref="AT96:AT101"/>
    <mergeCell ref="AU96:AU101"/>
    <mergeCell ref="AJ96:AJ101"/>
    <mergeCell ref="AK96:AK101"/>
    <mergeCell ref="AL96:AL101"/>
    <mergeCell ref="AM96:AM101"/>
    <mergeCell ref="AN96:AN101"/>
    <mergeCell ref="AO96:AO101"/>
    <mergeCell ref="AD96:AD101"/>
    <mergeCell ref="AE96:AE101"/>
    <mergeCell ref="AF96:AF101"/>
    <mergeCell ref="AG96:AG101"/>
    <mergeCell ref="AH96:AH101"/>
    <mergeCell ref="AI96:AI101"/>
    <mergeCell ref="X96:X101"/>
    <mergeCell ref="Y96:Y101"/>
    <mergeCell ref="Z96:Z101"/>
    <mergeCell ref="AA96:AA101"/>
    <mergeCell ref="AB96:AB101"/>
    <mergeCell ref="AC96:AC101"/>
    <mergeCell ref="R96:R101"/>
    <mergeCell ref="S96:S101"/>
    <mergeCell ref="T96:T101"/>
    <mergeCell ref="U96:U101"/>
    <mergeCell ref="V96:V101"/>
    <mergeCell ref="W96:W101"/>
    <mergeCell ref="L96:L101"/>
    <mergeCell ref="M96:M101"/>
    <mergeCell ref="N96:N101"/>
    <mergeCell ref="O96:O101"/>
    <mergeCell ref="P96:P101"/>
    <mergeCell ref="Q96:Q101"/>
    <mergeCell ref="F96:F101"/>
    <mergeCell ref="G96:G101"/>
    <mergeCell ref="H96:H101"/>
    <mergeCell ref="I96:I101"/>
    <mergeCell ref="J96:J101"/>
    <mergeCell ref="K96:K101"/>
    <mergeCell ref="AX89:AX94"/>
    <mergeCell ref="AY89:AY94"/>
    <mergeCell ref="AZ89:AZ94"/>
    <mergeCell ref="BA89:BA94"/>
    <mergeCell ref="B95:BA95"/>
    <mergeCell ref="W89:W94"/>
    <mergeCell ref="X89:X94"/>
    <mergeCell ref="Y89:Y94"/>
    <mergeCell ref="N89:N94"/>
    <mergeCell ref="O89:O94"/>
    <mergeCell ref="P89:P94"/>
    <mergeCell ref="Q89:Q94"/>
    <mergeCell ref="R89:R94"/>
    <mergeCell ref="S89:S94"/>
    <mergeCell ref="H89:H94"/>
    <mergeCell ref="I89:I94"/>
    <mergeCell ref="J89:J94"/>
    <mergeCell ref="K89:K94"/>
    <mergeCell ref="L89:L94"/>
    <mergeCell ref="M89:M94"/>
    <mergeCell ref="A96:A101"/>
    <mergeCell ref="B96:B101"/>
    <mergeCell ref="C96:C101"/>
    <mergeCell ref="D96:D101"/>
    <mergeCell ref="E96:E101"/>
    <mergeCell ref="AR89:AR94"/>
    <mergeCell ref="AS89:AS94"/>
    <mergeCell ref="AT89:AT94"/>
    <mergeCell ref="AU89:AU94"/>
    <mergeCell ref="AV89:AV94"/>
    <mergeCell ref="AW89:AW94"/>
    <mergeCell ref="AL89:AL94"/>
    <mergeCell ref="AM89:AM94"/>
    <mergeCell ref="AN89:AN94"/>
    <mergeCell ref="AO89:AO94"/>
    <mergeCell ref="AP89:AP94"/>
    <mergeCell ref="AQ89:AQ94"/>
    <mergeCell ref="AF89:AF94"/>
    <mergeCell ref="AG89:AG94"/>
    <mergeCell ref="AH89:AH94"/>
    <mergeCell ref="AI89:AI94"/>
    <mergeCell ref="AJ89:AJ94"/>
    <mergeCell ref="AK89:AK94"/>
    <mergeCell ref="Z89:Z94"/>
    <mergeCell ref="AA89:AA94"/>
    <mergeCell ref="AB89:AB94"/>
    <mergeCell ref="AC89:AC94"/>
    <mergeCell ref="AD89:AD94"/>
    <mergeCell ref="AE89:AE94"/>
    <mergeCell ref="T89:T94"/>
    <mergeCell ref="U89:U94"/>
    <mergeCell ref="V89:V94"/>
    <mergeCell ref="AZ82:AZ87"/>
    <mergeCell ref="BA82:BA87"/>
    <mergeCell ref="B88:BA88"/>
    <mergeCell ref="A89:A94"/>
    <mergeCell ref="B89:B94"/>
    <mergeCell ref="C89:C94"/>
    <mergeCell ref="D89:D94"/>
    <mergeCell ref="E89:E94"/>
    <mergeCell ref="F89:F94"/>
    <mergeCell ref="G89:G94"/>
    <mergeCell ref="AT82:AT87"/>
    <mergeCell ref="AU82:AU87"/>
    <mergeCell ref="AV82:AV87"/>
    <mergeCell ref="AW82:AW87"/>
    <mergeCell ref="AX82:AX87"/>
    <mergeCell ref="AY82:AY87"/>
    <mergeCell ref="AN82:AN87"/>
    <mergeCell ref="AO82:AO87"/>
    <mergeCell ref="AP82:AP87"/>
    <mergeCell ref="AQ82:AQ87"/>
    <mergeCell ref="AR82:AR87"/>
    <mergeCell ref="AS82:AS87"/>
    <mergeCell ref="AH82:AH87"/>
    <mergeCell ref="AI82:AI87"/>
    <mergeCell ref="AJ82:AJ87"/>
    <mergeCell ref="AK82:AK87"/>
    <mergeCell ref="AL82:AL87"/>
    <mergeCell ref="AM82:AM87"/>
    <mergeCell ref="AB82:AB87"/>
    <mergeCell ref="AC82:AC87"/>
    <mergeCell ref="AD82:AD87"/>
    <mergeCell ref="AE82:AE87"/>
    <mergeCell ref="AF82:AF87"/>
    <mergeCell ref="AG82:AG87"/>
    <mergeCell ref="V82:V87"/>
    <mergeCell ref="W82:W87"/>
    <mergeCell ref="X82:X87"/>
    <mergeCell ref="Y82:Y87"/>
    <mergeCell ref="Z82:Z87"/>
    <mergeCell ref="AA82:AA87"/>
    <mergeCell ref="P82:P87"/>
    <mergeCell ref="Q82:Q87"/>
    <mergeCell ref="R82:R87"/>
    <mergeCell ref="S82:S87"/>
    <mergeCell ref="T82:T87"/>
    <mergeCell ref="U82:U87"/>
    <mergeCell ref="J82:J87"/>
    <mergeCell ref="K82:K87"/>
    <mergeCell ref="L82:L87"/>
    <mergeCell ref="M82:M87"/>
    <mergeCell ref="N82:N87"/>
    <mergeCell ref="O82:O87"/>
    <mergeCell ref="B81:BA81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AV75:AV80"/>
    <mergeCell ref="AW75:AW80"/>
    <mergeCell ref="AX75:AX80"/>
    <mergeCell ref="AY75:AY80"/>
    <mergeCell ref="AZ75:AZ80"/>
    <mergeCell ref="BA75:BA80"/>
    <mergeCell ref="AP75:AP80"/>
    <mergeCell ref="AQ75:AQ80"/>
    <mergeCell ref="AR75:AR80"/>
    <mergeCell ref="AS75:AS80"/>
    <mergeCell ref="AT75:AT80"/>
    <mergeCell ref="AU75:AU80"/>
    <mergeCell ref="AJ75:AJ80"/>
    <mergeCell ref="AK75:AK80"/>
    <mergeCell ref="AL75:AL80"/>
    <mergeCell ref="AM75:AM80"/>
    <mergeCell ref="AN75:AN80"/>
    <mergeCell ref="AO75:AO80"/>
    <mergeCell ref="AD75:AD80"/>
    <mergeCell ref="AE75:AE80"/>
    <mergeCell ref="AF75:AF80"/>
    <mergeCell ref="AG75:AG80"/>
    <mergeCell ref="AH75:AH80"/>
    <mergeCell ref="AI75:AI80"/>
    <mergeCell ref="X75:X80"/>
    <mergeCell ref="Y75:Y80"/>
    <mergeCell ref="Z75:Z80"/>
    <mergeCell ref="AA75:AA80"/>
    <mergeCell ref="AB75:AB80"/>
    <mergeCell ref="AC75:AC80"/>
    <mergeCell ref="R75:R80"/>
    <mergeCell ref="S75:S80"/>
    <mergeCell ref="T75:T80"/>
    <mergeCell ref="U75:U80"/>
    <mergeCell ref="V75:V80"/>
    <mergeCell ref="W75:W80"/>
    <mergeCell ref="L75:L80"/>
    <mergeCell ref="M75:M80"/>
    <mergeCell ref="N75:N80"/>
    <mergeCell ref="O75:O80"/>
    <mergeCell ref="P75:P80"/>
    <mergeCell ref="Q75:Q80"/>
    <mergeCell ref="F75:F80"/>
    <mergeCell ref="G75:G80"/>
    <mergeCell ref="H75:H80"/>
    <mergeCell ref="I75:I80"/>
    <mergeCell ref="J75:J80"/>
    <mergeCell ref="K75:K80"/>
    <mergeCell ref="AX68:AX73"/>
    <mergeCell ref="AY68:AY73"/>
    <mergeCell ref="AZ68:AZ73"/>
    <mergeCell ref="BA68:BA73"/>
    <mergeCell ref="B74:BA74"/>
    <mergeCell ref="A75:A80"/>
    <mergeCell ref="B75:B80"/>
    <mergeCell ref="C75:C80"/>
    <mergeCell ref="D75:D80"/>
    <mergeCell ref="E75:E80"/>
    <mergeCell ref="AR68:AR73"/>
    <mergeCell ref="AS68:AS73"/>
    <mergeCell ref="AT68:AT73"/>
    <mergeCell ref="AU68:AU73"/>
    <mergeCell ref="AV68:AV73"/>
    <mergeCell ref="AW68:AW73"/>
    <mergeCell ref="AL68:AL73"/>
    <mergeCell ref="AM68:AM73"/>
    <mergeCell ref="AN68:AN73"/>
    <mergeCell ref="AO68:AO73"/>
    <mergeCell ref="AP68:AP73"/>
    <mergeCell ref="AQ68:AQ73"/>
    <mergeCell ref="AF68:AF73"/>
    <mergeCell ref="AG68:AG73"/>
    <mergeCell ref="AH68:AH73"/>
    <mergeCell ref="AI68:AI73"/>
    <mergeCell ref="AJ68:AJ73"/>
    <mergeCell ref="AK68:AK73"/>
    <mergeCell ref="Z68:Z73"/>
    <mergeCell ref="AA68:AA73"/>
    <mergeCell ref="AB68:AB73"/>
    <mergeCell ref="AC68:AC73"/>
    <mergeCell ref="AD68:AD73"/>
    <mergeCell ref="AE68:AE73"/>
    <mergeCell ref="T68:T73"/>
    <mergeCell ref="U68:U73"/>
    <mergeCell ref="V68:V73"/>
    <mergeCell ref="W68:W73"/>
    <mergeCell ref="X68:X73"/>
    <mergeCell ref="Y68:Y73"/>
    <mergeCell ref="N68:N73"/>
    <mergeCell ref="O68:O73"/>
    <mergeCell ref="P68:P73"/>
    <mergeCell ref="Q68:Q73"/>
    <mergeCell ref="R68:R73"/>
    <mergeCell ref="S68:S73"/>
    <mergeCell ref="H68:H73"/>
    <mergeCell ref="I68:I73"/>
    <mergeCell ref="J68:J73"/>
    <mergeCell ref="K68:K73"/>
    <mergeCell ref="L68:L73"/>
    <mergeCell ref="M68:M73"/>
    <mergeCell ref="AZ61:AZ66"/>
    <mergeCell ref="BA61:BA66"/>
    <mergeCell ref="B67:BA67"/>
    <mergeCell ref="A68:A73"/>
    <mergeCell ref="B68:B73"/>
    <mergeCell ref="C68:C73"/>
    <mergeCell ref="D68:D73"/>
    <mergeCell ref="E68:E73"/>
    <mergeCell ref="F68:F73"/>
    <mergeCell ref="G68:G73"/>
    <mergeCell ref="AT61:AT66"/>
    <mergeCell ref="AU61:AU66"/>
    <mergeCell ref="AV61:AV66"/>
    <mergeCell ref="AW61:AW66"/>
    <mergeCell ref="AX61:AX66"/>
    <mergeCell ref="AY61:AY66"/>
    <mergeCell ref="AN61:AN66"/>
    <mergeCell ref="AO61:AO66"/>
    <mergeCell ref="AP61:AP66"/>
    <mergeCell ref="AQ61:AQ66"/>
    <mergeCell ref="AR61:AR66"/>
    <mergeCell ref="AS61:AS66"/>
    <mergeCell ref="AH61:AH66"/>
    <mergeCell ref="AI61:AI66"/>
    <mergeCell ref="AJ61:AJ66"/>
    <mergeCell ref="AK61:AK66"/>
    <mergeCell ref="AL61:AL66"/>
    <mergeCell ref="AM61:AM66"/>
    <mergeCell ref="AB61:AB66"/>
    <mergeCell ref="AC61:AC66"/>
    <mergeCell ref="AD61:AD66"/>
    <mergeCell ref="AE61:AE66"/>
    <mergeCell ref="AF61:AF66"/>
    <mergeCell ref="AG61:AG66"/>
    <mergeCell ref="V61:V66"/>
    <mergeCell ref="W61:W66"/>
    <mergeCell ref="X61:X66"/>
    <mergeCell ref="Y61:Y66"/>
    <mergeCell ref="Z61:Z66"/>
    <mergeCell ref="AA61:AA66"/>
    <mergeCell ref="P61:P66"/>
    <mergeCell ref="Q61:Q66"/>
    <mergeCell ref="R61:R66"/>
    <mergeCell ref="S61:S66"/>
    <mergeCell ref="T61:T66"/>
    <mergeCell ref="U61:U66"/>
    <mergeCell ref="J61:J66"/>
    <mergeCell ref="K61:K66"/>
    <mergeCell ref="L61:L66"/>
    <mergeCell ref="M61:M66"/>
    <mergeCell ref="N61:N66"/>
    <mergeCell ref="O61:O66"/>
    <mergeCell ref="B60:BA60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AV54:AV59"/>
    <mergeCell ref="AW54:AW59"/>
    <mergeCell ref="AX54:AX59"/>
    <mergeCell ref="AY54:AY59"/>
    <mergeCell ref="AZ54:AZ59"/>
    <mergeCell ref="BA54:BA59"/>
    <mergeCell ref="AP54:AP59"/>
    <mergeCell ref="AQ54:AQ59"/>
    <mergeCell ref="AR54:AR59"/>
    <mergeCell ref="AS54:AS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D54:AD59"/>
    <mergeCell ref="AE54:AE59"/>
    <mergeCell ref="AF54:AF59"/>
    <mergeCell ref="AG54:AG59"/>
    <mergeCell ref="AH54:AH59"/>
    <mergeCell ref="AI54:AI59"/>
    <mergeCell ref="X54:X59"/>
    <mergeCell ref="Y54:Y59"/>
    <mergeCell ref="Z54:Z59"/>
    <mergeCell ref="AA54:AA59"/>
    <mergeCell ref="AB54:AB59"/>
    <mergeCell ref="AC54:AC59"/>
    <mergeCell ref="R54:R59"/>
    <mergeCell ref="S54:S59"/>
    <mergeCell ref="T54:T59"/>
    <mergeCell ref="U54:U59"/>
    <mergeCell ref="V54:V59"/>
    <mergeCell ref="W54:W59"/>
    <mergeCell ref="L54:L59"/>
    <mergeCell ref="M54:M59"/>
    <mergeCell ref="N54:N59"/>
    <mergeCell ref="O54:O59"/>
    <mergeCell ref="P54:P59"/>
    <mergeCell ref="Q54:Q59"/>
    <mergeCell ref="F54:F59"/>
    <mergeCell ref="G54:G59"/>
    <mergeCell ref="H54:H59"/>
    <mergeCell ref="I54:I59"/>
    <mergeCell ref="J54:J59"/>
    <mergeCell ref="K54:K59"/>
    <mergeCell ref="AX47:AX52"/>
    <mergeCell ref="AY47:AY52"/>
    <mergeCell ref="AZ47:AZ52"/>
    <mergeCell ref="BA47:BA52"/>
    <mergeCell ref="B53:BA53"/>
    <mergeCell ref="W47:W52"/>
    <mergeCell ref="X47:X52"/>
    <mergeCell ref="Y47:Y52"/>
    <mergeCell ref="N47:N52"/>
    <mergeCell ref="O47:O52"/>
    <mergeCell ref="P47:P52"/>
    <mergeCell ref="Q47:Q52"/>
    <mergeCell ref="R47:R52"/>
    <mergeCell ref="S47:S52"/>
    <mergeCell ref="H47:H52"/>
    <mergeCell ref="I47:I52"/>
    <mergeCell ref="J47:J52"/>
    <mergeCell ref="K47:K52"/>
    <mergeCell ref="L47:L52"/>
    <mergeCell ref="M47:M52"/>
    <mergeCell ref="A54:A59"/>
    <mergeCell ref="B54:B59"/>
    <mergeCell ref="C54:C59"/>
    <mergeCell ref="D54:D59"/>
    <mergeCell ref="E54:E59"/>
    <mergeCell ref="AR47:AR52"/>
    <mergeCell ref="AS47:AS52"/>
    <mergeCell ref="AT47:AT52"/>
    <mergeCell ref="AU47:AU52"/>
    <mergeCell ref="AV47:AV52"/>
    <mergeCell ref="AW47:AW52"/>
    <mergeCell ref="AL47:AL52"/>
    <mergeCell ref="AM47:AM52"/>
    <mergeCell ref="AN47:AN52"/>
    <mergeCell ref="AO47:AO52"/>
    <mergeCell ref="AP47:AP52"/>
    <mergeCell ref="AQ47:AQ52"/>
    <mergeCell ref="AF47:AF52"/>
    <mergeCell ref="AG47:AG52"/>
    <mergeCell ref="AH47:AH52"/>
    <mergeCell ref="AI47:AI52"/>
    <mergeCell ref="AJ47:AJ52"/>
    <mergeCell ref="AK47:AK52"/>
    <mergeCell ref="Z47:Z52"/>
    <mergeCell ref="AA47:AA52"/>
    <mergeCell ref="AB47:AB52"/>
    <mergeCell ref="AC47:AC52"/>
    <mergeCell ref="AD47:AD52"/>
    <mergeCell ref="AE47:AE52"/>
    <mergeCell ref="T47:T52"/>
    <mergeCell ref="U47:U52"/>
    <mergeCell ref="V47:V52"/>
    <mergeCell ref="AZ40:AZ45"/>
    <mergeCell ref="BA40:BA45"/>
    <mergeCell ref="B46:BA46"/>
    <mergeCell ref="A47:A52"/>
    <mergeCell ref="B47:B52"/>
    <mergeCell ref="C47:C52"/>
    <mergeCell ref="D47:D52"/>
    <mergeCell ref="E47:E52"/>
    <mergeCell ref="F47:F52"/>
    <mergeCell ref="G47:G52"/>
    <mergeCell ref="AT40:AT45"/>
    <mergeCell ref="AU40:AU45"/>
    <mergeCell ref="AV40:AV45"/>
    <mergeCell ref="AW40:AW45"/>
    <mergeCell ref="AX40:AX45"/>
    <mergeCell ref="AY40:AY45"/>
    <mergeCell ref="AN40:AN45"/>
    <mergeCell ref="AO40:AO45"/>
    <mergeCell ref="AP40:AP45"/>
    <mergeCell ref="AQ40:AQ45"/>
    <mergeCell ref="AR40:AR45"/>
    <mergeCell ref="AS40:AS45"/>
    <mergeCell ref="AH40:AH45"/>
    <mergeCell ref="AI40:AI45"/>
    <mergeCell ref="AJ40:AJ45"/>
    <mergeCell ref="AK40:AK45"/>
    <mergeCell ref="AL40:AL45"/>
    <mergeCell ref="AM40:AM45"/>
    <mergeCell ref="AB40:AB45"/>
    <mergeCell ref="AC40:AC45"/>
    <mergeCell ref="AD40:AD45"/>
    <mergeCell ref="AE40:AE45"/>
    <mergeCell ref="AF40:AF45"/>
    <mergeCell ref="AG40:AG45"/>
    <mergeCell ref="V40:V45"/>
    <mergeCell ref="W40:W45"/>
    <mergeCell ref="X40:X45"/>
    <mergeCell ref="Y40:Y45"/>
    <mergeCell ref="Z40:Z45"/>
    <mergeCell ref="AA40:AA45"/>
    <mergeCell ref="P40:P45"/>
    <mergeCell ref="Q40:Q45"/>
    <mergeCell ref="R40:R45"/>
    <mergeCell ref="S40:S45"/>
    <mergeCell ref="T40:T45"/>
    <mergeCell ref="U40:U45"/>
    <mergeCell ref="J40:J45"/>
    <mergeCell ref="K40:K45"/>
    <mergeCell ref="L40:L45"/>
    <mergeCell ref="M40:M45"/>
    <mergeCell ref="N40:N45"/>
    <mergeCell ref="O40:O45"/>
    <mergeCell ref="B39:BA39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AV37:AV38"/>
    <mergeCell ref="AW37:AW38"/>
    <mergeCell ref="AX37:AX38"/>
    <mergeCell ref="AY37:AY38"/>
    <mergeCell ref="AZ37:AZ38"/>
    <mergeCell ref="BA37:BA38"/>
    <mergeCell ref="AP37:AP38"/>
    <mergeCell ref="AQ37:AQ38"/>
    <mergeCell ref="AR37:AR38"/>
    <mergeCell ref="AS37:AS38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D37:AD38"/>
    <mergeCell ref="AE37:AE38"/>
    <mergeCell ref="AF37:AF38"/>
    <mergeCell ref="AG37:AG38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AW34:AW35"/>
    <mergeCell ref="AX34:AX35"/>
    <mergeCell ref="AY34:AY35"/>
    <mergeCell ref="AZ34:AZ35"/>
    <mergeCell ref="BA34:BA35"/>
    <mergeCell ref="A37:A38"/>
    <mergeCell ref="B37:B38"/>
    <mergeCell ref="C37:C38"/>
    <mergeCell ref="D37:D38"/>
    <mergeCell ref="E37:E38"/>
    <mergeCell ref="AQ34:AQ35"/>
    <mergeCell ref="AR34:AR35"/>
    <mergeCell ref="AS34:AS35"/>
    <mergeCell ref="AT34:AT35"/>
    <mergeCell ref="AU34:AU35"/>
    <mergeCell ref="AV34:AV35"/>
    <mergeCell ref="AK34:AK35"/>
    <mergeCell ref="AL34:AL35"/>
    <mergeCell ref="AM34:AM35"/>
    <mergeCell ref="AN34:AN35"/>
    <mergeCell ref="AO34:AO35"/>
    <mergeCell ref="AP34:AP35"/>
    <mergeCell ref="AE34:AE35"/>
    <mergeCell ref="AF34:AF35"/>
    <mergeCell ref="AG34:AG35"/>
    <mergeCell ref="AH34:AH35"/>
    <mergeCell ref="AI34:AI35"/>
    <mergeCell ref="AJ34:AJ35"/>
    <mergeCell ref="Y34:Y35"/>
    <mergeCell ref="Z34:Z35"/>
    <mergeCell ref="AA34:AA35"/>
    <mergeCell ref="AB34:AB35"/>
    <mergeCell ref="AC34:AC35"/>
    <mergeCell ref="AD34:AD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P34:P35"/>
    <mergeCell ref="Q34:Q35"/>
    <mergeCell ref="R34:R35"/>
    <mergeCell ref="G34:G35"/>
    <mergeCell ref="H34:H35"/>
    <mergeCell ref="I34:I35"/>
    <mergeCell ref="J34:J35"/>
    <mergeCell ref="K34:K35"/>
    <mergeCell ref="L34:L35"/>
    <mergeCell ref="A34:A35"/>
    <mergeCell ref="B34:B35"/>
    <mergeCell ref="C34:C35"/>
    <mergeCell ref="D34:D35"/>
    <mergeCell ref="E34:E35"/>
    <mergeCell ref="F34:F35"/>
    <mergeCell ref="AV31:AV32"/>
    <mergeCell ref="AW31:AW32"/>
    <mergeCell ref="AX31:AX32"/>
    <mergeCell ref="AY31:AY32"/>
    <mergeCell ref="AZ31:AZ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BA31:BA32"/>
    <mergeCell ref="AP31:AP32"/>
    <mergeCell ref="AQ31:AQ32"/>
    <mergeCell ref="AR31:AR32"/>
    <mergeCell ref="AS31:AS32"/>
    <mergeCell ref="AT31:AT32"/>
    <mergeCell ref="AU31:AU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AQ28:AQ29"/>
    <mergeCell ref="AR28:AR29"/>
    <mergeCell ref="AS28:AS29"/>
    <mergeCell ref="AT28:AT29"/>
    <mergeCell ref="AU28:AU29"/>
    <mergeCell ref="AV28:AV29"/>
    <mergeCell ref="AK28:AK29"/>
    <mergeCell ref="AL28:AL29"/>
    <mergeCell ref="AM28:AM29"/>
    <mergeCell ref="AN28:AN29"/>
    <mergeCell ref="AO28:AO29"/>
    <mergeCell ref="AP28:AP29"/>
    <mergeCell ref="AE28:AE29"/>
    <mergeCell ref="AF28:AF29"/>
    <mergeCell ref="AG28:AG29"/>
    <mergeCell ref="AH28:AH29"/>
    <mergeCell ref="AI28:AI29"/>
    <mergeCell ref="AJ28:AJ29"/>
    <mergeCell ref="Y28:Y29"/>
    <mergeCell ref="Z28:Z29"/>
    <mergeCell ref="AA28:AA29"/>
    <mergeCell ref="AB28:AB29"/>
    <mergeCell ref="AC28:AC29"/>
    <mergeCell ref="AD28:AD29"/>
    <mergeCell ref="S28:S29"/>
    <mergeCell ref="T28:T29"/>
    <mergeCell ref="U28:U29"/>
    <mergeCell ref="V28:V29"/>
    <mergeCell ref="W28:W29"/>
    <mergeCell ref="X28:X29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H25:H26"/>
    <mergeCell ref="I25:I26"/>
    <mergeCell ref="J25:J26"/>
    <mergeCell ref="K25:K26"/>
    <mergeCell ref="L25:L26"/>
    <mergeCell ref="M25:M26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AS22:AS23"/>
    <mergeCell ref="AT22:AT23"/>
    <mergeCell ref="AU22:AU23"/>
    <mergeCell ref="AV22:AV23"/>
    <mergeCell ref="AW22:AW23"/>
    <mergeCell ref="AX22:AX23"/>
    <mergeCell ref="AM22:AM23"/>
    <mergeCell ref="AN22:AN23"/>
    <mergeCell ref="AO22:AO23"/>
    <mergeCell ref="AP22:AP23"/>
    <mergeCell ref="AP25:AP26"/>
    <mergeCell ref="AQ25:AQ26"/>
    <mergeCell ref="AF25:AF26"/>
    <mergeCell ref="AG25:AG26"/>
    <mergeCell ref="AH25:AH26"/>
    <mergeCell ref="AI25:AI26"/>
    <mergeCell ref="AQ22:AQ23"/>
    <mergeCell ref="AR22:AR23"/>
    <mergeCell ref="AG22:AG23"/>
    <mergeCell ref="AH22:AH23"/>
    <mergeCell ref="AI22:AI23"/>
    <mergeCell ref="AJ22:AJ23"/>
    <mergeCell ref="AK22:AK23"/>
    <mergeCell ref="AL22:AL23"/>
    <mergeCell ref="AA22:AA23"/>
    <mergeCell ref="AB22:AB23"/>
    <mergeCell ref="AC22:AC23"/>
    <mergeCell ref="AD22:AD23"/>
    <mergeCell ref="N25:N26"/>
    <mergeCell ref="O25:O26"/>
    <mergeCell ref="P25:P26"/>
    <mergeCell ref="Q25:Q26"/>
    <mergeCell ref="R25:R26"/>
    <mergeCell ref="S25:S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AE22:AE23"/>
    <mergeCell ref="AF22:AF23"/>
    <mergeCell ref="U22:U23"/>
    <mergeCell ref="V22:V23"/>
    <mergeCell ref="W22:W23"/>
    <mergeCell ref="X22:X23"/>
    <mergeCell ref="Y22:Y23"/>
    <mergeCell ref="Z22:Z23"/>
    <mergeCell ref="P19:P20"/>
    <mergeCell ref="Q19:Q20"/>
    <mergeCell ref="R19:R20"/>
    <mergeCell ref="S19:S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T19:T20"/>
    <mergeCell ref="U19:U20"/>
    <mergeCell ref="J19:J20"/>
    <mergeCell ref="K19:K20"/>
    <mergeCell ref="L19:L20"/>
    <mergeCell ref="M19:M20"/>
    <mergeCell ref="N19:N20"/>
    <mergeCell ref="O19:O20"/>
    <mergeCell ref="B18:BA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R19:AR20"/>
    <mergeCell ref="AS19:AS20"/>
    <mergeCell ref="AH19:AH20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V19:V20"/>
    <mergeCell ref="W19:W20"/>
    <mergeCell ref="X19:X20"/>
    <mergeCell ref="Y19:Y20"/>
    <mergeCell ref="Z19:Z20"/>
    <mergeCell ref="AA19:AA20"/>
    <mergeCell ref="AV16:AV17"/>
    <mergeCell ref="AW16:AW17"/>
    <mergeCell ref="AX16:AX17"/>
    <mergeCell ref="AY16:AY17"/>
    <mergeCell ref="AZ16:AZ17"/>
    <mergeCell ref="BA16:BA17"/>
    <mergeCell ref="AP16:AP17"/>
    <mergeCell ref="AQ16:AQ17"/>
    <mergeCell ref="AR16:AR17"/>
    <mergeCell ref="AS16:AS17"/>
    <mergeCell ref="AT16:AT17"/>
    <mergeCell ref="AU16:AU17"/>
    <mergeCell ref="AJ16:AJ17"/>
    <mergeCell ref="AK16:AK17"/>
    <mergeCell ref="AL16:AL17"/>
    <mergeCell ref="AM16:AM17"/>
    <mergeCell ref="AN16:AN17"/>
    <mergeCell ref="AO16:AO17"/>
    <mergeCell ref="AD16:AD17"/>
    <mergeCell ref="AE16:AE17"/>
    <mergeCell ref="AF16:AF17"/>
    <mergeCell ref="AG16:AG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P16:P17"/>
    <mergeCell ref="Q16:Q17"/>
    <mergeCell ref="F16:F17"/>
    <mergeCell ref="G16:G17"/>
    <mergeCell ref="H16:H17"/>
    <mergeCell ref="I16:I17"/>
    <mergeCell ref="J16:J17"/>
    <mergeCell ref="K16:K17"/>
    <mergeCell ref="AX13:AX14"/>
    <mergeCell ref="AY13:AY14"/>
    <mergeCell ref="AZ13:AZ14"/>
    <mergeCell ref="BA13:BA14"/>
    <mergeCell ref="B15:BA15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A16:A17"/>
    <mergeCell ref="B16:B17"/>
    <mergeCell ref="C16:C17"/>
    <mergeCell ref="D16:D17"/>
    <mergeCell ref="E16:E17"/>
    <mergeCell ref="AR13:AR14"/>
    <mergeCell ref="AS13:AS14"/>
    <mergeCell ref="AT13:AT14"/>
    <mergeCell ref="AU13:AU14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AZ10:AZ11"/>
    <mergeCell ref="BA10:BA11"/>
    <mergeCell ref="B12:BA12"/>
    <mergeCell ref="A13:A14"/>
    <mergeCell ref="B13:B14"/>
    <mergeCell ref="C13:C14"/>
    <mergeCell ref="D13:D14"/>
    <mergeCell ref="E13:E14"/>
    <mergeCell ref="F13:F14"/>
    <mergeCell ref="G13:G14"/>
    <mergeCell ref="AT10:AT11"/>
    <mergeCell ref="AU10:AU11"/>
    <mergeCell ref="AV10:AV11"/>
    <mergeCell ref="AW10:AW11"/>
    <mergeCell ref="AX10:AX11"/>
    <mergeCell ref="AY10:AY11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K10:AK11"/>
    <mergeCell ref="AL10:AL11"/>
    <mergeCell ref="AM10:AM11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J10:J11"/>
    <mergeCell ref="K10:K11"/>
    <mergeCell ref="L10:L11"/>
    <mergeCell ref="M10:M11"/>
    <mergeCell ref="N10:N11"/>
    <mergeCell ref="O10:O11"/>
    <mergeCell ref="B9:BA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J3:J4"/>
    <mergeCell ref="K3:M3"/>
    <mergeCell ref="F7:F8"/>
    <mergeCell ref="G7:G8"/>
    <mergeCell ref="H7:H8"/>
    <mergeCell ref="I7:I8"/>
    <mergeCell ref="J7:J8"/>
    <mergeCell ref="K7:K8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AB3:AE3"/>
    <mergeCell ref="AF3:AF4"/>
    <mergeCell ref="AG3:AI3"/>
    <mergeCell ref="AJ3:AJ4"/>
    <mergeCell ref="AK3:AN3"/>
    <mergeCell ref="AO3:AR3"/>
    <mergeCell ref="O3:R3"/>
    <mergeCell ref="S3:S4"/>
    <mergeCell ref="T3:V3"/>
    <mergeCell ref="W3:W4"/>
    <mergeCell ref="X3:Z3"/>
    <mergeCell ref="AA3:AA4"/>
    <mergeCell ref="A3:A5"/>
    <mergeCell ref="B3:E3"/>
    <mergeCell ref="F3:F4"/>
    <mergeCell ref="G3:I3"/>
    <mergeCell ref="AH7:AH8"/>
    <mergeCell ref="AI7:AI8"/>
    <mergeCell ref="X7:X8"/>
    <mergeCell ref="Y7:Y8"/>
    <mergeCell ref="Z7:Z8"/>
    <mergeCell ref="AA7:AA8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79"/>
  <sheetViews>
    <sheetView tabSelected="1" topLeftCell="A46" zoomScale="70" zoomScaleNormal="70" zoomScaleSheetLayoutView="100" workbookViewId="0">
      <selection activeCell="N46" sqref="N46"/>
    </sheetView>
  </sheetViews>
  <sheetFormatPr defaultRowHeight="15.75" x14ac:dyDescent="0.25"/>
  <cols>
    <col min="1" max="1" width="16" style="154" customWidth="1"/>
    <col min="2" max="2" width="46.5" style="154" customWidth="1"/>
    <col min="3" max="3" width="6.33203125" style="154" customWidth="1"/>
    <col min="4" max="5" width="7.1640625" style="154" customWidth="1"/>
    <col min="6" max="6" width="9.33203125" style="154" customWidth="1"/>
    <col min="7" max="7" width="7.5" style="154" customWidth="1"/>
    <col min="8" max="8" width="16.1640625" style="154" customWidth="1"/>
    <col min="9" max="9" width="10.5" style="154" customWidth="1"/>
    <col min="10" max="10" width="9.6640625" style="74" customWidth="1"/>
    <col min="11" max="13" width="17" style="75" bestFit="1" customWidth="1"/>
    <col min="14" max="14" width="12.6640625" style="75" customWidth="1"/>
    <col min="15" max="16" width="16.83203125" style="75" bestFit="1" customWidth="1"/>
    <col min="17" max="17" width="10.33203125" style="75" customWidth="1"/>
    <col min="18" max="18" width="9.6640625" style="75" customWidth="1"/>
    <col min="19" max="19" width="9.83203125" style="75" customWidth="1"/>
    <col min="20" max="20" width="11" style="75" customWidth="1"/>
    <col min="21" max="21" width="11.5" style="75" customWidth="1"/>
    <col min="22" max="23" width="11.33203125" style="75" customWidth="1"/>
    <col min="24" max="24" width="11.5" style="75" customWidth="1"/>
    <col min="25" max="25" width="12.83203125" style="75" customWidth="1"/>
    <col min="26" max="36" width="11.83203125" style="75" customWidth="1"/>
    <col min="37" max="52" width="9.33203125" style="74"/>
    <col min="53" max="16384" width="9.33203125" style="75"/>
  </cols>
  <sheetData>
    <row r="1" spans="1:36" x14ac:dyDescent="0.25">
      <c r="A1" s="502" t="s">
        <v>100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74"/>
      <c r="AH1" s="74"/>
      <c r="AI1" s="74"/>
      <c r="AJ1" s="74"/>
    </row>
    <row r="2" spans="1:36" ht="16.5" thickBot="1" x14ac:dyDescent="0.3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74"/>
      <c r="AH2" s="74"/>
      <c r="AI2" s="74"/>
      <c r="AJ2" s="74"/>
    </row>
    <row r="3" spans="1:36" ht="19.5" customHeight="1" thickBot="1" x14ac:dyDescent="0.3">
      <c r="A3" s="504" t="s">
        <v>4</v>
      </c>
      <c r="B3" s="506" t="s">
        <v>27</v>
      </c>
      <c r="C3" s="494" t="s">
        <v>302</v>
      </c>
      <c r="D3" s="495"/>
      <c r="E3" s="495"/>
      <c r="F3" s="495"/>
      <c r="G3" s="496"/>
      <c r="H3" s="489" t="s">
        <v>303</v>
      </c>
      <c r="I3" s="508" t="s">
        <v>304</v>
      </c>
      <c r="J3" s="511" t="s">
        <v>11</v>
      </c>
      <c r="K3" s="512"/>
      <c r="L3" s="512"/>
      <c r="M3" s="512"/>
      <c r="N3" s="512"/>
      <c r="O3" s="512"/>
      <c r="P3" s="512"/>
      <c r="Q3" s="512"/>
      <c r="R3" s="512"/>
      <c r="S3" s="512"/>
      <c r="T3" s="513"/>
      <c r="U3" s="494" t="s">
        <v>14</v>
      </c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6"/>
    </row>
    <row r="4" spans="1:36" ht="27" customHeight="1" thickBot="1" x14ac:dyDescent="0.3">
      <c r="A4" s="505"/>
      <c r="B4" s="507"/>
      <c r="C4" s="516"/>
      <c r="D4" s="517"/>
      <c r="E4" s="517"/>
      <c r="F4" s="517"/>
      <c r="G4" s="518"/>
      <c r="H4" s="489"/>
      <c r="I4" s="509"/>
      <c r="J4" s="510" t="s">
        <v>29</v>
      </c>
      <c r="K4" s="511" t="s">
        <v>305</v>
      </c>
      <c r="L4" s="512"/>
      <c r="M4" s="512"/>
      <c r="N4" s="512"/>
      <c r="O4" s="512"/>
      <c r="P4" s="513"/>
      <c r="Q4" s="522" t="s">
        <v>57</v>
      </c>
      <c r="R4" s="522"/>
      <c r="S4" s="523"/>
      <c r="T4" s="514" t="s">
        <v>5</v>
      </c>
      <c r="U4" s="497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9"/>
    </row>
    <row r="5" spans="1:36" ht="36.75" customHeight="1" thickBot="1" x14ac:dyDescent="0.3">
      <c r="A5" s="505"/>
      <c r="B5" s="507"/>
      <c r="C5" s="497"/>
      <c r="D5" s="498"/>
      <c r="E5" s="498"/>
      <c r="F5" s="498"/>
      <c r="G5" s="499"/>
      <c r="H5" s="489"/>
      <c r="I5" s="509"/>
      <c r="J5" s="510"/>
      <c r="K5" s="510" t="s">
        <v>34</v>
      </c>
      <c r="L5" s="511" t="s">
        <v>30</v>
      </c>
      <c r="M5" s="512"/>
      <c r="N5" s="513"/>
      <c r="O5" s="511" t="s">
        <v>31</v>
      </c>
      <c r="P5" s="513"/>
      <c r="Q5" s="524"/>
      <c r="R5" s="524"/>
      <c r="S5" s="525"/>
      <c r="T5" s="515"/>
      <c r="U5" s="519" t="s">
        <v>15</v>
      </c>
      <c r="V5" s="520"/>
      <c r="W5" s="520"/>
      <c r="X5" s="521"/>
      <c r="Y5" s="487" t="s">
        <v>16</v>
      </c>
      <c r="Z5" s="487"/>
      <c r="AA5" s="487"/>
      <c r="AB5" s="488"/>
      <c r="AC5" s="487" t="s">
        <v>17</v>
      </c>
      <c r="AD5" s="487"/>
      <c r="AE5" s="487"/>
      <c r="AF5" s="488"/>
      <c r="AG5" s="487" t="s">
        <v>97</v>
      </c>
      <c r="AH5" s="487"/>
      <c r="AI5" s="487"/>
      <c r="AJ5" s="488"/>
    </row>
    <row r="6" spans="1:36" ht="166.5" customHeight="1" thickBot="1" x14ac:dyDescent="0.3">
      <c r="A6" s="505"/>
      <c r="B6" s="507"/>
      <c r="C6" s="277" t="s">
        <v>18</v>
      </c>
      <c r="D6" s="278" t="s">
        <v>19</v>
      </c>
      <c r="E6" s="279" t="s">
        <v>28</v>
      </c>
      <c r="F6" s="279" t="s">
        <v>54</v>
      </c>
      <c r="G6" s="280" t="s">
        <v>35</v>
      </c>
      <c r="H6" s="489"/>
      <c r="I6" s="509"/>
      <c r="J6" s="510"/>
      <c r="K6" s="510"/>
      <c r="L6" s="281" t="s">
        <v>306</v>
      </c>
      <c r="M6" s="282" t="s">
        <v>307</v>
      </c>
      <c r="N6" s="282" t="s">
        <v>308</v>
      </c>
      <c r="O6" s="64" t="s">
        <v>12</v>
      </c>
      <c r="P6" s="65" t="s">
        <v>13</v>
      </c>
      <c r="Q6" s="283" t="s">
        <v>58</v>
      </c>
      <c r="R6" s="284" t="s">
        <v>55</v>
      </c>
      <c r="S6" s="285" t="s">
        <v>56</v>
      </c>
      <c r="T6" s="515"/>
      <c r="U6" s="43" t="s">
        <v>60</v>
      </c>
      <c r="V6" s="199" t="s">
        <v>32</v>
      </c>
      <c r="W6" s="200" t="s">
        <v>61</v>
      </c>
      <c r="X6" s="76" t="s">
        <v>78</v>
      </c>
      <c r="Y6" s="42" t="s">
        <v>59</v>
      </c>
      <c r="Z6" s="199" t="s">
        <v>327</v>
      </c>
      <c r="AA6" s="200" t="s">
        <v>62</v>
      </c>
      <c r="AB6" s="76" t="s">
        <v>329</v>
      </c>
      <c r="AC6" s="43" t="s">
        <v>63</v>
      </c>
      <c r="AD6" s="199" t="s">
        <v>328</v>
      </c>
      <c r="AE6" s="200" t="s">
        <v>64</v>
      </c>
      <c r="AF6" s="76" t="s">
        <v>330</v>
      </c>
      <c r="AG6" s="43" t="s">
        <v>99</v>
      </c>
      <c r="AH6" s="199" t="s">
        <v>333</v>
      </c>
      <c r="AI6" s="200" t="s">
        <v>98</v>
      </c>
      <c r="AJ6" s="76" t="s">
        <v>334</v>
      </c>
    </row>
    <row r="7" spans="1:36" ht="16.5" thickBot="1" x14ac:dyDescent="0.3">
      <c r="A7" s="66">
        <v>1</v>
      </c>
      <c r="B7" s="67">
        <v>2</v>
      </c>
      <c r="C7" s="44">
        <v>3</v>
      </c>
      <c r="D7" s="45">
        <v>4</v>
      </c>
      <c r="E7" s="46">
        <v>5</v>
      </c>
      <c r="F7" s="46">
        <v>6</v>
      </c>
      <c r="G7" s="47">
        <v>7</v>
      </c>
      <c r="H7" s="48">
        <v>8</v>
      </c>
      <c r="I7" s="160">
        <v>9</v>
      </c>
      <c r="J7" s="68">
        <v>10</v>
      </c>
      <c r="K7" s="68">
        <v>11</v>
      </c>
      <c r="L7" s="68">
        <v>12</v>
      </c>
      <c r="M7" s="68">
        <v>13</v>
      </c>
      <c r="N7" s="61">
        <v>14</v>
      </c>
      <c r="O7" s="62">
        <v>15</v>
      </c>
      <c r="P7" s="63">
        <v>16</v>
      </c>
      <c r="Q7" s="62">
        <v>17</v>
      </c>
      <c r="R7" s="68">
        <v>18</v>
      </c>
      <c r="S7" s="63">
        <v>19</v>
      </c>
      <c r="T7" s="60">
        <v>20</v>
      </c>
      <c r="U7" s="62">
        <v>21</v>
      </c>
      <c r="V7" s="68">
        <v>22</v>
      </c>
      <c r="W7" s="68">
        <v>23</v>
      </c>
      <c r="X7" s="63">
        <v>24</v>
      </c>
      <c r="Y7" s="49">
        <v>25</v>
      </c>
      <c r="Z7" s="68">
        <v>26</v>
      </c>
      <c r="AA7" s="68">
        <v>27</v>
      </c>
      <c r="AB7" s="68">
        <v>28</v>
      </c>
      <c r="AC7" s="68">
        <v>29</v>
      </c>
      <c r="AD7" s="68">
        <v>30</v>
      </c>
      <c r="AE7" s="68">
        <v>31</v>
      </c>
      <c r="AF7" s="68">
        <v>32</v>
      </c>
      <c r="AG7" s="68">
        <v>33</v>
      </c>
      <c r="AH7" s="68">
        <v>34</v>
      </c>
      <c r="AI7" s="68">
        <v>35</v>
      </c>
      <c r="AJ7" s="63">
        <v>36</v>
      </c>
    </row>
    <row r="8" spans="1:36" s="84" customFormat="1" ht="32.25" customHeight="1" thickBot="1" x14ac:dyDescent="0.2">
      <c r="A8" s="79" t="s">
        <v>79</v>
      </c>
      <c r="B8" s="80" t="s">
        <v>40</v>
      </c>
      <c r="C8" s="81">
        <v>4</v>
      </c>
      <c r="D8" s="82"/>
      <c r="E8" s="82">
        <v>8</v>
      </c>
      <c r="F8" s="82">
        <v>1</v>
      </c>
      <c r="G8" s="83">
        <v>3</v>
      </c>
      <c r="H8" s="166">
        <f>H9+H10+H11+H12+H13+H14+H15+H16+H17+H18+H19+H20+H21+H22</f>
        <v>1476</v>
      </c>
      <c r="I8" s="273">
        <f>SUM(I9:I22)</f>
        <v>725</v>
      </c>
      <c r="J8" s="166">
        <f>SUM(J9:J22)</f>
        <v>0</v>
      </c>
      <c r="K8" s="166">
        <f>SUM(K9:K22)</f>
        <v>1404</v>
      </c>
      <c r="L8" s="118">
        <f t="shared" ref="L8:M8" si="0">L9+L10+L11+L12+L13+L14+L15+L16+L17+L18+L19+L20+L21+L22</f>
        <v>647</v>
      </c>
      <c r="M8" s="82">
        <f t="shared" si="0"/>
        <v>725</v>
      </c>
      <c r="N8" s="83">
        <v>32</v>
      </c>
      <c r="O8" s="81"/>
      <c r="P8" s="182"/>
      <c r="Q8" s="81">
        <f>SUM(Q9:Q22)</f>
        <v>40</v>
      </c>
      <c r="R8" s="82">
        <f>SUM(R9:R22)</f>
        <v>8</v>
      </c>
      <c r="S8" s="182">
        <f>SUM(S9:S22)</f>
        <v>24</v>
      </c>
      <c r="T8" s="166"/>
      <c r="U8" s="59"/>
      <c r="V8" s="82">
        <f>SUM(V9:V22)</f>
        <v>612</v>
      </c>
      <c r="W8" s="159"/>
      <c r="X8" s="182">
        <f>SUM(X9:X22)</f>
        <v>792</v>
      </c>
      <c r="Y8" s="59"/>
      <c r="Z8" s="159"/>
      <c r="AA8" s="159"/>
      <c r="AB8" s="58"/>
      <c r="AC8" s="59"/>
      <c r="AD8" s="159"/>
      <c r="AE8" s="159"/>
      <c r="AF8" s="58"/>
      <c r="AG8" s="59"/>
      <c r="AH8" s="159"/>
      <c r="AI8" s="159"/>
      <c r="AJ8" s="58"/>
    </row>
    <row r="9" spans="1:36" ht="23.25" customHeight="1" x14ac:dyDescent="0.25">
      <c r="A9" s="85" t="s">
        <v>80</v>
      </c>
      <c r="B9" s="86" t="s">
        <v>20</v>
      </c>
      <c r="C9" s="346">
        <v>2</v>
      </c>
      <c r="D9" s="87"/>
      <c r="E9" s="88"/>
      <c r="F9" s="88"/>
      <c r="G9" s="89"/>
      <c r="H9" s="274">
        <f>J9+K9+Q9+R9+S9</f>
        <v>72</v>
      </c>
      <c r="I9" s="164">
        <f>M9</f>
        <v>36</v>
      </c>
      <c r="J9" s="167"/>
      <c r="K9" s="169">
        <f>U9+V9+W9+X9</f>
        <v>54</v>
      </c>
      <c r="L9" s="170">
        <f>K9-M9</f>
        <v>18</v>
      </c>
      <c r="M9" s="171">
        <v>36</v>
      </c>
      <c r="N9" s="179"/>
      <c r="O9" s="183"/>
      <c r="P9" s="184"/>
      <c r="Q9" s="348">
        <v>10</v>
      </c>
      <c r="R9" s="349">
        <v>2</v>
      </c>
      <c r="S9" s="350">
        <v>6</v>
      </c>
      <c r="T9" s="167"/>
      <c r="U9" s="201"/>
      <c r="V9" s="87">
        <v>24</v>
      </c>
      <c r="W9" s="77"/>
      <c r="X9" s="202">
        <v>30</v>
      </c>
      <c r="Y9" s="205"/>
      <c r="Z9" s="78"/>
      <c r="AA9" s="78"/>
      <c r="AB9" s="206"/>
      <c r="AC9" s="205"/>
      <c r="AD9" s="78"/>
      <c r="AE9" s="78"/>
      <c r="AF9" s="206"/>
      <c r="AG9" s="205"/>
      <c r="AH9" s="78"/>
      <c r="AI9" s="78"/>
      <c r="AJ9" s="206"/>
    </row>
    <row r="10" spans="1:36" ht="21" customHeight="1" x14ac:dyDescent="0.25">
      <c r="A10" s="90" t="s">
        <v>81</v>
      </c>
      <c r="B10" s="91" t="s">
        <v>21</v>
      </c>
      <c r="C10" s="92"/>
      <c r="D10" s="70"/>
      <c r="E10" s="403">
        <v>2</v>
      </c>
      <c r="F10" s="93"/>
      <c r="G10" s="406" t="s">
        <v>69</v>
      </c>
      <c r="H10" s="275">
        <f t="shared" ref="H10:H22" si="1">J10+K10+Q10+R10+S10</f>
        <v>144</v>
      </c>
      <c r="I10" s="165">
        <f t="shared" ref="I10:I22" si="2">M10</f>
        <v>120</v>
      </c>
      <c r="J10" s="161"/>
      <c r="K10" s="168">
        <f>U10+V10+W10+X10</f>
        <v>144</v>
      </c>
      <c r="L10" s="98">
        <f t="shared" ref="L10:L21" si="3">K10-M10</f>
        <v>24</v>
      </c>
      <c r="M10" s="51">
        <v>120</v>
      </c>
      <c r="N10" s="108"/>
      <c r="O10" s="185"/>
      <c r="P10" s="172"/>
      <c r="Q10" s="189"/>
      <c r="R10" s="51"/>
      <c r="S10" s="190"/>
      <c r="T10" s="161"/>
      <c r="U10" s="98"/>
      <c r="V10" s="70">
        <v>78</v>
      </c>
      <c r="W10" s="95"/>
      <c r="X10" s="203">
        <v>66</v>
      </c>
      <c r="Y10" s="207"/>
      <c r="Z10" s="23"/>
      <c r="AA10" s="23"/>
      <c r="AB10" s="50"/>
      <c r="AC10" s="208"/>
      <c r="AD10" s="23"/>
      <c r="AE10" s="23"/>
      <c r="AF10" s="50"/>
      <c r="AG10" s="208"/>
      <c r="AH10" s="23"/>
      <c r="AI10" s="23"/>
      <c r="AJ10" s="50"/>
    </row>
    <row r="11" spans="1:36" ht="22.5" customHeight="1" x14ac:dyDescent="0.25">
      <c r="A11" s="90" t="s">
        <v>82</v>
      </c>
      <c r="B11" s="91" t="s">
        <v>0</v>
      </c>
      <c r="C11" s="92"/>
      <c r="D11" s="70" t="s">
        <v>75</v>
      </c>
      <c r="E11" s="351">
        <v>2</v>
      </c>
      <c r="F11" s="93"/>
      <c r="G11" s="96"/>
      <c r="H11" s="275">
        <f t="shared" si="1"/>
        <v>136</v>
      </c>
      <c r="I11" s="165">
        <f t="shared" si="2"/>
        <v>16</v>
      </c>
      <c r="J11" s="161"/>
      <c r="K11" s="168">
        <f t="shared" ref="K11:K22" si="4">U11+V11+W11+X11</f>
        <v>136</v>
      </c>
      <c r="L11" s="98">
        <f t="shared" si="3"/>
        <v>120</v>
      </c>
      <c r="M11" s="51">
        <v>16</v>
      </c>
      <c r="N11" s="108"/>
      <c r="O11" s="185"/>
      <c r="P11" s="172"/>
      <c r="Q11" s="189"/>
      <c r="R11" s="51"/>
      <c r="S11" s="190"/>
      <c r="T11" s="161"/>
      <c r="U11" s="98"/>
      <c r="V11" s="70">
        <v>68</v>
      </c>
      <c r="W11" s="95"/>
      <c r="X11" s="203">
        <v>68</v>
      </c>
      <c r="Y11" s="207"/>
      <c r="Z11" s="23"/>
      <c r="AA11" s="23"/>
      <c r="AB11" s="50"/>
      <c r="AC11" s="208"/>
      <c r="AD11" s="23"/>
      <c r="AE11" s="23"/>
      <c r="AF11" s="50"/>
      <c r="AG11" s="208"/>
      <c r="AH11" s="23"/>
      <c r="AI11" s="23"/>
      <c r="AJ11" s="50"/>
    </row>
    <row r="12" spans="1:36" ht="22.5" customHeight="1" x14ac:dyDescent="0.25">
      <c r="A12" s="90" t="s">
        <v>83</v>
      </c>
      <c r="B12" s="97" t="s">
        <v>65</v>
      </c>
      <c r="C12" s="347" t="s">
        <v>76</v>
      </c>
      <c r="D12" s="70"/>
      <c r="E12" s="93"/>
      <c r="F12" s="93"/>
      <c r="G12" s="406" t="s">
        <v>69</v>
      </c>
      <c r="H12" s="275">
        <f t="shared" si="1"/>
        <v>144</v>
      </c>
      <c r="I12" s="165">
        <f t="shared" si="2"/>
        <v>68</v>
      </c>
      <c r="J12" s="161"/>
      <c r="K12" s="168">
        <f t="shared" si="4"/>
        <v>126</v>
      </c>
      <c r="L12" s="98">
        <f t="shared" si="3"/>
        <v>58</v>
      </c>
      <c r="M12" s="51">
        <v>68</v>
      </c>
      <c r="N12" s="108"/>
      <c r="O12" s="185"/>
      <c r="P12" s="172"/>
      <c r="Q12" s="347">
        <v>10</v>
      </c>
      <c r="R12" s="351">
        <v>2</v>
      </c>
      <c r="S12" s="352">
        <v>6</v>
      </c>
      <c r="T12" s="161"/>
      <c r="U12" s="98"/>
      <c r="V12" s="70">
        <v>68</v>
      </c>
      <c r="W12" s="95"/>
      <c r="X12" s="203">
        <v>58</v>
      </c>
      <c r="Y12" s="207"/>
      <c r="Z12" s="23"/>
      <c r="AA12" s="23"/>
      <c r="AB12" s="50"/>
      <c r="AC12" s="208"/>
      <c r="AD12" s="23"/>
      <c r="AE12" s="23"/>
      <c r="AF12" s="50"/>
      <c r="AG12" s="208"/>
      <c r="AH12" s="23"/>
      <c r="AI12" s="23"/>
      <c r="AJ12" s="50"/>
    </row>
    <row r="13" spans="1:36" ht="23.25" customHeight="1" x14ac:dyDescent="0.25">
      <c r="A13" s="90" t="s">
        <v>84</v>
      </c>
      <c r="B13" s="91" t="s">
        <v>66</v>
      </c>
      <c r="C13" s="98"/>
      <c r="D13" s="70"/>
      <c r="E13" s="351">
        <v>2</v>
      </c>
      <c r="F13" s="93"/>
      <c r="G13" s="96"/>
      <c r="H13" s="275">
        <f t="shared" si="1"/>
        <v>72</v>
      </c>
      <c r="I13" s="165">
        <f t="shared" si="2"/>
        <v>34</v>
      </c>
      <c r="J13" s="161"/>
      <c r="K13" s="168">
        <f t="shared" si="4"/>
        <v>72</v>
      </c>
      <c r="L13" s="98">
        <f t="shared" si="3"/>
        <v>38</v>
      </c>
      <c r="M13" s="51">
        <v>34</v>
      </c>
      <c r="N13" s="108"/>
      <c r="O13" s="185"/>
      <c r="P13" s="172"/>
      <c r="Q13" s="189"/>
      <c r="R13" s="51"/>
      <c r="S13" s="190"/>
      <c r="T13" s="161"/>
      <c r="U13" s="98"/>
      <c r="V13" s="70">
        <v>34</v>
      </c>
      <c r="W13" s="95"/>
      <c r="X13" s="203">
        <v>38</v>
      </c>
      <c r="Y13" s="207"/>
      <c r="Z13" s="23"/>
      <c r="AA13" s="23"/>
      <c r="AB13" s="50"/>
      <c r="AC13" s="208"/>
      <c r="AD13" s="23"/>
      <c r="AE13" s="23"/>
      <c r="AF13" s="50"/>
      <c r="AG13" s="208"/>
      <c r="AH13" s="23"/>
      <c r="AI13" s="23"/>
      <c r="AJ13" s="50"/>
    </row>
    <row r="14" spans="1:36" ht="25.5" customHeight="1" x14ac:dyDescent="0.25">
      <c r="A14" s="90" t="s">
        <v>85</v>
      </c>
      <c r="B14" s="91" t="s">
        <v>67</v>
      </c>
      <c r="C14" s="98"/>
      <c r="D14" s="70"/>
      <c r="E14" s="404">
        <v>2</v>
      </c>
      <c r="F14" s="93"/>
      <c r="G14" s="96"/>
      <c r="H14" s="275">
        <f t="shared" si="1"/>
        <v>108</v>
      </c>
      <c r="I14" s="165">
        <f t="shared" si="2"/>
        <v>106</v>
      </c>
      <c r="J14" s="161"/>
      <c r="K14" s="168">
        <f t="shared" si="4"/>
        <v>108</v>
      </c>
      <c r="L14" s="98">
        <f t="shared" si="3"/>
        <v>2</v>
      </c>
      <c r="M14" s="51">
        <v>106</v>
      </c>
      <c r="N14" s="108"/>
      <c r="O14" s="185"/>
      <c r="P14" s="172"/>
      <c r="Q14" s="189"/>
      <c r="R14" s="51"/>
      <c r="S14" s="190"/>
      <c r="T14" s="161"/>
      <c r="U14" s="98"/>
      <c r="V14" s="70">
        <v>34</v>
      </c>
      <c r="W14" s="95"/>
      <c r="X14" s="203">
        <v>74</v>
      </c>
      <c r="Y14" s="207"/>
      <c r="Z14" s="23"/>
      <c r="AA14" s="23"/>
      <c r="AB14" s="50"/>
      <c r="AC14" s="208"/>
      <c r="AD14" s="23"/>
      <c r="AE14" s="23"/>
      <c r="AF14" s="50"/>
      <c r="AG14" s="208"/>
      <c r="AH14" s="23"/>
      <c r="AI14" s="23"/>
      <c r="AJ14" s="50"/>
    </row>
    <row r="15" spans="1:36" ht="24.75" customHeight="1" x14ac:dyDescent="0.25">
      <c r="A15" s="90" t="s">
        <v>86</v>
      </c>
      <c r="B15" s="91" t="s">
        <v>2</v>
      </c>
      <c r="C15" s="347">
        <v>2</v>
      </c>
      <c r="D15" s="70" t="s">
        <v>75</v>
      </c>
      <c r="E15" s="93"/>
      <c r="F15" s="93"/>
      <c r="G15" s="96"/>
      <c r="H15" s="275">
        <f>J15+K15+Q15+R15+S15</f>
        <v>232</v>
      </c>
      <c r="I15" s="165">
        <f t="shared" si="2"/>
        <v>32</v>
      </c>
      <c r="J15" s="161"/>
      <c r="K15" s="168">
        <f>U15+V15+W15+X15</f>
        <v>214</v>
      </c>
      <c r="L15" s="98">
        <f t="shared" si="3"/>
        <v>182</v>
      </c>
      <c r="M15" s="105">
        <v>32</v>
      </c>
      <c r="N15" s="108"/>
      <c r="O15" s="185"/>
      <c r="P15" s="172"/>
      <c r="Q15" s="347">
        <v>10</v>
      </c>
      <c r="R15" s="351">
        <v>2</v>
      </c>
      <c r="S15" s="352">
        <v>6</v>
      </c>
      <c r="T15" s="161"/>
      <c r="U15" s="98"/>
      <c r="V15" s="70">
        <f>68+34</f>
        <v>102</v>
      </c>
      <c r="W15" s="95"/>
      <c r="X15" s="203">
        <v>112</v>
      </c>
      <c r="Y15" s="207"/>
      <c r="Z15" s="23"/>
      <c r="AA15" s="23"/>
      <c r="AB15" s="50"/>
      <c r="AC15" s="208"/>
      <c r="AD15" s="23"/>
      <c r="AE15" s="23"/>
      <c r="AF15" s="50"/>
      <c r="AG15" s="208"/>
      <c r="AH15" s="23"/>
      <c r="AI15" s="23"/>
      <c r="AJ15" s="50"/>
    </row>
    <row r="16" spans="1:36" ht="27.75" customHeight="1" x14ac:dyDescent="0.25">
      <c r="A16" s="90" t="s">
        <v>87</v>
      </c>
      <c r="B16" s="91" t="s">
        <v>68</v>
      </c>
      <c r="C16" s="347">
        <v>2</v>
      </c>
      <c r="D16" s="93"/>
      <c r="E16" s="93"/>
      <c r="F16" s="93"/>
      <c r="G16" s="406" t="s">
        <v>69</v>
      </c>
      <c r="H16" s="275">
        <f>J16+K16+Q16+R16+S16</f>
        <v>144</v>
      </c>
      <c r="I16" s="165">
        <f t="shared" si="2"/>
        <v>112</v>
      </c>
      <c r="J16" s="161"/>
      <c r="K16" s="168">
        <f t="shared" si="4"/>
        <v>126</v>
      </c>
      <c r="L16" s="98">
        <f t="shared" si="3"/>
        <v>14</v>
      </c>
      <c r="M16" s="105">
        <v>112</v>
      </c>
      <c r="N16" s="96"/>
      <c r="O16" s="185"/>
      <c r="P16" s="172"/>
      <c r="Q16" s="347">
        <v>10</v>
      </c>
      <c r="R16" s="351">
        <v>2</v>
      </c>
      <c r="S16" s="352">
        <v>6</v>
      </c>
      <c r="T16" s="161"/>
      <c r="U16" s="98"/>
      <c r="V16" s="70">
        <v>34</v>
      </c>
      <c r="W16" s="95"/>
      <c r="X16" s="203">
        <v>92</v>
      </c>
      <c r="Y16" s="207"/>
      <c r="Z16" s="23"/>
      <c r="AA16" s="23"/>
      <c r="AB16" s="50"/>
      <c r="AC16" s="208"/>
      <c r="AD16" s="23"/>
      <c r="AE16" s="23"/>
      <c r="AF16" s="50"/>
      <c r="AG16" s="208"/>
      <c r="AH16" s="23"/>
      <c r="AI16" s="23"/>
      <c r="AJ16" s="50"/>
    </row>
    <row r="17" spans="1:52" ht="25.5" customHeight="1" x14ac:dyDescent="0.25">
      <c r="A17" s="100" t="s">
        <v>88</v>
      </c>
      <c r="B17" s="101" t="s">
        <v>1</v>
      </c>
      <c r="C17" s="102"/>
      <c r="D17" s="70"/>
      <c r="E17" s="69">
        <v>1.2</v>
      </c>
      <c r="F17" s="93"/>
      <c r="G17" s="94"/>
      <c r="H17" s="275">
        <f t="shared" si="1"/>
        <v>72</v>
      </c>
      <c r="I17" s="165">
        <f t="shared" si="2"/>
        <v>66</v>
      </c>
      <c r="J17" s="161"/>
      <c r="K17" s="168">
        <f t="shared" si="4"/>
        <v>72</v>
      </c>
      <c r="L17" s="98">
        <f t="shared" si="3"/>
        <v>6</v>
      </c>
      <c r="M17" s="51">
        <v>66</v>
      </c>
      <c r="N17" s="108"/>
      <c r="O17" s="185"/>
      <c r="P17" s="172"/>
      <c r="Q17" s="189"/>
      <c r="R17" s="51"/>
      <c r="S17" s="190"/>
      <c r="T17" s="161"/>
      <c r="U17" s="98"/>
      <c r="V17" s="70">
        <v>34</v>
      </c>
      <c r="W17" s="95"/>
      <c r="X17" s="203">
        <v>38</v>
      </c>
      <c r="Y17" s="207"/>
      <c r="Z17" s="23"/>
      <c r="AA17" s="23"/>
      <c r="AB17" s="50"/>
      <c r="AC17" s="208"/>
      <c r="AD17" s="23"/>
      <c r="AE17" s="23"/>
      <c r="AF17" s="50"/>
      <c r="AG17" s="208"/>
      <c r="AH17" s="23"/>
      <c r="AI17" s="23"/>
      <c r="AJ17" s="50"/>
    </row>
    <row r="18" spans="1:52" ht="32.25" customHeight="1" x14ac:dyDescent="0.25">
      <c r="A18" s="90" t="s">
        <v>89</v>
      </c>
      <c r="B18" s="101" t="s">
        <v>336</v>
      </c>
      <c r="C18" s="98"/>
      <c r="D18" s="70"/>
      <c r="E18" s="351">
        <v>2</v>
      </c>
      <c r="F18" s="93"/>
      <c r="G18" s="94"/>
      <c r="H18" s="275">
        <f t="shared" si="1"/>
        <v>68</v>
      </c>
      <c r="I18" s="165">
        <f t="shared" si="2"/>
        <v>46</v>
      </c>
      <c r="J18" s="161"/>
      <c r="K18" s="168">
        <f t="shared" si="4"/>
        <v>68</v>
      </c>
      <c r="L18" s="98">
        <f t="shared" si="3"/>
        <v>22</v>
      </c>
      <c r="M18" s="51">
        <v>46</v>
      </c>
      <c r="N18" s="108"/>
      <c r="O18" s="185"/>
      <c r="P18" s="172"/>
      <c r="Q18" s="189"/>
      <c r="R18" s="51"/>
      <c r="S18" s="190"/>
      <c r="T18" s="161"/>
      <c r="U18" s="98"/>
      <c r="V18" s="70">
        <v>34</v>
      </c>
      <c r="W18" s="103"/>
      <c r="X18" s="203">
        <v>34</v>
      </c>
      <c r="Y18" s="208"/>
      <c r="Z18" s="23"/>
      <c r="AA18" s="23"/>
      <c r="AB18" s="50"/>
      <c r="AC18" s="208"/>
      <c r="AD18" s="23"/>
      <c r="AE18" s="23"/>
      <c r="AF18" s="50"/>
      <c r="AG18" s="208"/>
      <c r="AH18" s="23"/>
      <c r="AI18" s="23"/>
      <c r="AJ18" s="50"/>
    </row>
    <row r="19" spans="1:52" ht="24.75" customHeight="1" x14ac:dyDescent="0.25">
      <c r="A19" s="90" t="s">
        <v>90</v>
      </c>
      <c r="B19" s="104" t="s">
        <v>70</v>
      </c>
      <c r="C19" s="102"/>
      <c r="D19" s="93"/>
      <c r="E19" s="351">
        <v>2</v>
      </c>
      <c r="F19" s="93"/>
      <c r="G19" s="96"/>
      <c r="H19" s="275">
        <f>J19+K19</f>
        <v>108</v>
      </c>
      <c r="I19" s="165">
        <f t="shared" si="2"/>
        <v>36</v>
      </c>
      <c r="J19" s="161"/>
      <c r="K19" s="168">
        <f>U19+V19+W19+X19</f>
        <v>108</v>
      </c>
      <c r="L19" s="98">
        <f t="shared" si="3"/>
        <v>72</v>
      </c>
      <c r="M19" s="105">
        <v>36</v>
      </c>
      <c r="N19" s="108"/>
      <c r="O19" s="185"/>
      <c r="P19" s="172"/>
      <c r="Q19" s="189" t="s">
        <v>75</v>
      </c>
      <c r="R19" s="51"/>
      <c r="S19" s="190"/>
      <c r="T19" s="161"/>
      <c r="U19" s="98"/>
      <c r="V19" s="70">
        <v>34</v>
      </c>
      <c r="W19" s="105"/>
      <c r="X19" s="203">
        <v>74</v>
      </c>
      <c r="Y19" s="191"/>
      <c r="Z19" s="23"/>
      <c r="AA19" s="23"/>
      <c r="AB19" s="50"/>
      <c r="AC19" s="208"/>
      <c r="AD19" s="23"/>
      <c r="AE19" s="23"/>
      <c r="AF19" s="50"/>
      <c r="AG19" s="208"/>
      <c r="AH19" s="23"/>
      <c r="AI19" s="23"/>
      <c r="AJ19" s="50"/>
    </row>
    <row r="20" spans="1:52" ht="24" customHeight="1" x14ac:dyDescent="0.25">
      <c r="A20" s="106" t="s">
        <v>91</v>
      </c>
      <c r="B20" s="107" t="s">
        <v>71</v>
      </c>
      <c r="C20" s="98"/>
      <c r="D20" s="70"/>
      <c r="E20" s="351">
        <v>2</v>
      </c>
      <c r="F20" s="69"/>
      <c r="G20" s="108"/>
      <c r="H20" s="275">
        <f>J20+K20+Q20+R20+S20</f>
        <v>72</v>
      </c>
      <c r="I20" s="165">
        <f t="shared" si="2"/>
        <v>28</v>
      </c>
      <c r="J20" s="161"/>
      <c r="K20" s="168">
        <f t="shared" si="4"/>
        <v>72</v>
      </c>
      <c r="L20" s="98">
        <f t="shared" si="3"/>
        <v>44</v>
      </c>
      <c r="M20" s="105">
        <v>28</v>
      </c>
      <c r="N20" s="180"/>
      <c r="O20" s="186"/>
      <c r="P20" s="173"/>
      <c r="Q20" s="189"/>
      <c r="R20" s="51"/>
      <c r="S20" s="190"/>
      <c r="T20" s="195"/>
      <c r="U20" s="98"/>
      <c r="V20" s="70">
        <v>34</v>
      </c>
      <c r="W20" s="95"/>
      <c r="X20" s="203">
        <v>38</v>
      </c>
      <c r="Y20" s="207"/>
      <c r="Z20" s="23"/>
      <c r="AA20" s="23"/>
      <c r="AB20" s="50"/>
      <c r="AC20" s="208"/>
      <c r="AD20" s="23"/>
      <c r="AE20" s="23"/>
      <c r="AF20" s="50"/>
      <c r="AG20" s="208"/>
      <c r="AH20" s="23"/>
      <c r="AI20" s="23"/>
      <c r="AJ20" s="50"/>
    </row>
    <row r="21" spans="1:52" ht="24" customHeight="1" x14ac:dyDescent="0.25">
      <c r="A21" s="106" t="s">
        <v>92</v>
      </c>
      <c r="B21" s="104" t="s">
        <v>72</v>
      </c>
      <c r="C21" s="109"/>
      <c r="D21" s="110"/>
      <c r="E21" s="403">
        <v>2</v>
      </c>
      <c r="F21" s="52"/>
      <c r="G21" s="111"/>
      <c r="H21" s="275">
        <f t="shared" si="1"/>
        <v>72</v>
      </c>
      <c r="I21" s="165">
        <f t="shared" si="2"/>
        <v>25</v>
      </c>
      <c r="J21" s="161"/>
      <c r="K21" s="168">
        <f t="shared" si="4"/>
        <v>72</v>
      </c>
      <c r="L21" s="98">
        <f t="shared" si="3"/>
        <v>47</v>
      </c>
      <c r="M21" s="105">
        <v>25</v>
      </c>
      <c r="N21" s="111"/>
      <c r="O21" s="187"/>
      <c r="P21" s="174"/>
      <c r="Q21" s="189"/>
      <c r="R21" s="51"/>
      <c r="S21" s="190"/>
      <c r="T21" s="196"/>
      <c r="U21" s="175"/>
      <c r="V21" s="71">
        <v>34</v>
      </c>
      <c r="W21" s="95"/>
      <c r="X21" s="177">
        <v>38</v>
      </c>
      <c r="Y21" s="207"/>
      <c r="Z21" s="23"/>
      <c r="AA21" s="23"/>
      <c r="AB21" s="50"/>
      <c r="AC21" s="208"/>
      <c r="AD21" s="23"/>
      <c r="AE21" s="23"/>
      <c r="AF21" s="50"/>
      <c r="AG21" s="208"/>
      <c r="AH21" s="23"/>
      <c r="AI21" s="23"/>
      <c r="AJ21" s="50"/>
    </row>
    <row r="22" spans="1:52" s="74" customFormat="1" ht="27.75" customHeight="1" thickBot="1" x14ac:dyDescent="0.3">
      <c r="A22" s="112"/>
      <c r="B22" s="113" t="s">
        <v>73</v>
      </c>
      <c r="C22" s="114"/>
      <c r="D22" s="53"/>
      <c r="E22" s="53"/>
      <c r="F22" s="405" t="s">
        <v>251</v>
      </c>
      <c r="G22" s="115"/>
      <c r="H22" s="276">
        <f t="shared" si="1"/>
        <v>32</v>
      </c>
      <c r="I22" s="216">
        <f t="shared" si="2"/>
        <v>0</v>
      </c>
      <c r="J22" s="252"/>
      <c r="K22" s="226">
        <f t="shared" si="4"/>
        <v>32</v>
      </c>
      <c r="L22" s="253"/>
      <c r="M22" s="53"/>
      <c r="N22" s="254">
        <v>32</v>
      </c>
      <c r="O22" s="114"/>
      <c r="P22" s="255"/>
      <c r="Q22" s="256"/>
      <c r="R22" s="257"/>
      <c r="S22" s="258"/>
      <c r="T22" s="259"/>
      <c r="U22" s="227"/>
      <c r="V22" s="260"/>
      <c r="W22" s="131"/>
      <c r="X22" s="228">
        <v>32</v>
      </c>
      <c r="Y22" s="232"/>
      <c r="Z22" s="54"/>
      <c r="AA22" s="54"/>
      <c r="AB22" s="55"/>
      <c r="AC22" s="261"/>
      <c r="AD22" s="54"/>
      <c r="AE22" s="54"/>
      <c r="AF22" s="55"/>
      <c r="AG22" s="261"/>
      <c r="AH22" s="54"/>
      <c r="AI22" s="54"/>
      <c r="AJ22" s="55"/>
    </row>
    <row r="23" spans="1:52" s="119" customFormat="1" ht="31.5" customHeight="1" thickBot="1" x14ac:dyDescent="0.3">
      <c r="A23" s="116" t="s">
        <v>267</v>
      </c>
      <c r="B23" s="117" t="s">
        <v>250</v>
      </c>
      <c r="C23" s="118"/>
      <c r="D23" s="82"/>
      <c r="E23" s="82">
        <v>4</v>
      </c>
      <c r="F23" s="82"/>
      <c r="G23" s="83"/>
      <c r="H23" s="166">
        <f t="shared" ref="H23:N23" si="5">H24+H25+H26+H27+H28</f>
        <v>324</v>
      </c>
      <c r="I23" s="163">
        <f t="shared" si="5"/>
        <v>207</v>
      </c>
      <c r="J23" s="166">
        <f t="shared" si="5"/>
        <v>24</v>
      </c>
      <c r="K23" s="166">
        <f t="shared" si="5"/>
        <v>300</v>
      </c>
      <c r="L23" s="81">
        <f t="shared" si="5"/>
        <v>93</v>
      </c>
      <c r="M23" s="82">
        <f t="shared" si="5"/>
        <v>207</v>
      </c>
      <c r="N23" s="82">
        <f t="shared" si="5"/>
        <v>0</v>
      </c>
      <c r="O23" s="81"/>
      <c r="P23" s="182"/>
      <c r="Q23" s="303">
        <f>Q24+Q25+Q26+Q27+Q28</f>
        <v>0</v>
      </c>
      <c r="R23" s="83">
        <f t="shared" ref="R23:S23" si="6">R24+R25+R26+R27+R28</f>
        <v>0</v>
      </c>
      <c r="S23" s="182">
        <f t="shared" si="6"/>
        <v>0</v>
      </c>
      <c r="T23" s="166"/>
      <c r="U23" s="303">
        <f>U24+U25+U26+U27+U28</f>
        <v>0</v>
      </c>
      <c r="V23" s="82">
        <f t="shared" ref="V23:AJ23" si="7">V24+V25+V26+V27+V28</f>
        <v>0</v>
      </c>
      <c r="W23" s="82">
        <f t="shared" si="7"/>
        <v>0</v>
      </c>
      <c r="X23" s="83">
        <f t="shared" si="7"/>
        <v>0</v>
      </c>
      <c r="Y23" s="81">
        <f t="shared" si="7"/>
        <v>16</v>
      </c>
      <c r="Z23" s="82">
        <f t="shared" si="7"/>
        <v>196</v>
      </c>
      <c r="AA23" s="82">
        <f t="shared" si="7"/>
        <v>4</v>
      </c>
      <c r="AB23" s="182">
        <f t="shared" si="7"/>
        <v>72</v>
      </c>
      <c r="AC23" s="118">
        <f t="shared" si="7"/>
        <v>4</v>
      </c>
      <c r="AD23" s="82">
        <f t="shared" si="7"/>
        <v>32</v>
      </c>
      <c r="AE23" s="82">
        <f t="shared" si="7"/>
        <v>0</v>
      </c>
      <c r="AF23" s="83">
        <f t="shared" si="7"/>
        <v>0</v>
      </c>
      <c r="AG23" s="81">
        <f t="shared" si="7"/>
        <v>0</v>
      </c>
      <c r="AH23" s="82">
        <f t="shared" si="7"/>
        <v>0</v>
      </c>
      <c r="AI23" s="82">
        <f t="shared" si="7"/>
        <v>0</v>
      </c>
      <c r="AJ23" s="182">
        <f t="shared" si="7"/>
        <v>0</v>
      </c>
    </row>
    <row r="24" spans="1:52" s="127" customFormat="1" ht="24" customHeight="1" x14ac:dyDescent="0.25">
      <c r="A24" s="295" t="s">
        <v>337</v>
      </c>
      <c r="B24" s="300" t="s">
        <v>254</v>
      </c>
      <c r="C24" s="120"/>
      <c r="D24" s="121"/>
      <c r="E24" s="394">
        <v>3</v>
      </c>
      <c r="F24" s="121"/>
      <c r="G24" s="122"/>
      <c r="H24" s="240">
        <f>J24+K24+Q24+R24+S24</f>
        <v>34</v>
      </c>
      <c r="I24" s="241">
        <f>M24</f>
        <v>0</v>
      </c>
      <c r="J24" s="169">
        <f>U24+W24+Y24+AA24+AC24+AE24+AG24</f>
        <v>2</v>
      </c>
      <c r="K24" s="169">
        <f>V24+X24+Z24+AB24+AD24+AF24+AH24</f>
        <v>32</v>
      </c>
      <c r="L24" s="242">
        <f>K24-M24-N24</f>
        <v>32</v>
      </c>
      <c r="M24" s="262"/>
      <c r="N24" s="122"/>
      <c r="O24" s="263"/>
      <c r="P24" s="264"/>
      <c r="Q24" s="265"/>
      <c r="R24" s="25"/>
      <c r="S24" s="266"/>
      <c r="T24" s="267"/>
      <c r="U24" s="268"/>
      <c r="V24" s="269"/>
      <c r="W24" s="269"/>
      <c r="X24" s="266"/>
      <c r="Y24" s="268">
        <v>2</v>
      </c>
      <c r="Z24" s="269">
        <v>32</v>
      </c>
      <c r="AA24" s="269"/>
      <c r="AB24" s="266"/>
      <c r="AC24" s="270"/>
      <c r="AD24" s="271"/>
      <c r="AE24" s="271"/>
      <c r="AF24" s="272"/>
      <c r="AG24" s="270"/>
      <c r="AH24" s="271"/>
      <c r="AI24" s="271"/>
      <c r="AJ24" s="272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</row>
    <row r="25" spans="1:52" s="127" customFormat="1" ht="36.75" customHeight="1" x14ac:dyDescent="0.25">
      <c r="A25" s="296" t="s">
        <v>338</v>
      </c>
      <c r="B25" s="107" t="s">
        <v>255</v>
      </c>
      <c r="C25" s="128"/>
      <c r="D25" s="105"/>
      <c r="E25" s="399">
        <v>5</v>
      </c>
      <c r="F25" s="105"/>
      <c r="G25" s="129"/>
      <c r="H25" s="240">
        <f>J25+K25+Q25+R25+S25</f>
        <v>98</v>
      </c>
      <c r="I25" s="241">
        <f t="shared" ref="I25:I28" si="8">M25</f>
        <v>92</v>
      </c>
      <c r="J25" s="169">
        <f t="shared" ref="J25:J28" si="9">U25+W25+Y25+AA25+AC25+AE25+AG25</f>
        <v>6</v>
      </c>
      <c r="K25" s="169">
        <f>V25+X25+Z25+AB25+AD25+AF25+AH25</f>
        <v>92</v>
      </c>
      <c r="L25" s="242">
        <f t="shared" ref="L25:L28" si="10">K25-M25-N25</f>
        <v>0</v>
      </c>
      <c r="M25" s="123">
        <v>92</v>
      </c>
      <c r="N25" s="129"/>
      <c r="O25" s="188"/>
      <c r="P25" s="176"/>
      <c r="Q25" s="191"/>
      <c r="R25" s="22"/>
      <c r="S25" s="192"/>
      <c r="T25" s="197"/>
      <c r="U25" s="204"/>
      <c r="V25" s="124"/>
      <c r="W25" s="124"/>
      <c r="X25" s="192"/>
      <c r="Y25" s="204">
        <v>2</v>
      </c>
      <c r="Z25" s="124">
        <v>32</v>
      </c>
      <c r="AA25" s="124">
        <v>2</v>
      </c>
      <c r="AB25" s="192">
        <v>42</v>
      </c>
      <c r="AC25" s="204">
        <v>2</v>
      </c>
      <c r="AD25" s="124">
        <v>18</v>
      </c>
      <c r="AE25" s="125"/>
      <c r="AF25" s="211"/>
      <c r="AG25" s="210"/>
      <c r="AH25" s="125"/>
      <c r="AI25" s="125"/>
      <c r="AJ25" s="211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</row>
    <row r="26" spans="1:52" s="127" customFormat="1" ht="24" customHeight="1" x14ac:dyDescent="0.25">
      <c r="A26" s="297" t="s">
        <v>339</v>
      </c>
      <c r="B26" s="107" t="s">
        <v>256</v>
      </c>
      <c r="C26" s="128"/>
      <c r="D26" s="105"/>
      <c r="E26" s="395">
        <v>3</v>
      </c>
      <c r="F26" s="105"/>
      <c r="G26" s="129"/>
      <c r="H26" s="240">
        <f t="shared" ref="H26:H28" si="11">J26+K26+Q26+R26+S26</f>
        <v>70</v>
      </c>
      <c r="I26" s="241">
        <f t="shared" si="8"/>
        <v>28</v>
      </c>
      <c r="J26" s="169">
        <f t="shared" si="9"/>
        <v>2</v>
      </c>
      <c r="K26" s="169">
        <f t="shared" ref="K26:K28" si="12">V26+X26+Z26+AB26+AD26+AF26+AH26</f>
        <v>68</v>
      </c>
      <c r="L26" s="242">
        <f t="shared" si="10"/>
        <v>40</v>
      </c>
      <c r="M26" s="123">
        <v>28</v>
      </c>
      <c r="N26" s="129"/>
      <c r="O26" s="188"/>
      <c r="P26" s="176"/>
      <c r="Q26" s="191"/>
      <c r="R26" s="22"/>
      <c r="S26" s="192"/>
      <c r="T26" s="197"/>
      <c r="U26" s="204"/>
      <c r="V26" s="124"/>
      <c r="W26" s="124"/>
      <c r="X26" s="192"/>
      <c r="Y26" s="204">
        <v>2</v>
      </c>
      <c r="Z26" s="124">
        <v>68</v>
      </c>
      <c r="AA26" s="124"/>
      <c r="AB26" s="192"/>
      <c r="AC26" s="204"/>
      <c r="AD26" s="125"/>
      <c r="AE26" s="125"/>
      <c r="AF26" s="211"/>
      <c r="AG26" s="210"/>
      <c r="AH26" s="125"/>
      <c r="AI26" s="125"/>
      <c r="AJ26" s="211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</row>
    <row r="27" spans="1:52" s="127" customFormat="1" ht="24" customHeight="1" x14ac:dyDescent="0.25">
      <c r="A27" s="297" t="s">
        <v>340</v>
      </c>
      <c r="B27" s="107" t="s">
        <v>1</v>
      </c>
      <c r="C27" s="128"/>
      <c r="D27" s="105"/>
      <c r="E27" s="99">
        <v>5</v>
      </c>
      <c r="F27" s="105"/>
      <c r="G27" s="129"/>
      <c r="H27" s="240">
        <f t="shared" si="11"/>
        <v>88</v>
      </c>
      <c r="I27" s="241">
        <f t="shared" si="8"/>
        <v>72</v>
      </c>
      <c r="J27" s="169">
        <f t="shared" si="9"/>
        <v>12</v>
      </c>
      <c r="K27" s="169">
        <f t="shared" si="12"/>
        <v>76</v>
      </c>
      <c r="L27" s="242">
        <f t="shared" si="10"/>
        <v>4</v>
      </c>
      <c r="M27" s="123">
        <v>72</v>
      </c>
      <c r="N27" s="129"/>
      <c r="O27" s="188"/>
      <c r="P27" s="176"/>
      <c r="Q27" s="191"/>
      <c r="R27" s="22"/>
      <c r="S27" s="192"/>
      <c r="T27" s="197"/>
      <c r="U27" s="204"/>
      <c r="V27" s="124"/>
      <c r="W27" s="124"/>
      <c r="X27" s="192"/>
      <c r="Y27" s="204">
        <v>8</v>
      </c>
      <c r="Z27" s="124">
        <v>32</v>
      </c>
      <c r="AA27" s="124">
        <v>2</v>
      </c>
      <c r="AB27" s="192">
        <v>30</v>
      </c>
      <c r="AC27" s="204">
        <v>2</v>
      </c>
      <c r="AD27" s="124">
        <v>14</v>
      </c>
      <c r="AE27" s="125"/>
      <c r="AF27" s="192"/>
      <c r="AG27" s="210"/>
      <c r="AH27" s="125"/>
      <c r="AI27" s="125"/>
      <c r="AJ27" s="211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</row>
    <row r="28" spans="1:52" s="127" customFormat="1" ht="24" customHeight="1" thickBot="1" x14ac:dyDescent="0.3">
      <c r="A28" s="297" t="s">
        <v>341</v>
      </c>
      <c r="B28" s="143" t="s">
        <v>257</v>
      </c>
      <c r="C28" s="130"/>
      <c r="D28" s="131"/>
      <c r="E28" s="396">
        <v>3</v>
      </c>
      <c r="F28" s="131"/>
      <c r="G28" s="132"/>
      <c r="H28" s="240">
        <f t="shared" si="11"/>
        <v>34</v>
      </c>
      <c r="I28" s="241">
        <f t="shared" si="8"/>
        <v>15</v>
      </c>
      <c r="J28" s="169">
        <f t="shared" si="9"/>
        <v>2</v>
      </c>
      <c r="K28" s="169">
        <f t="shared" si="12"/>
        <v>32</v>
      </c>
      <c r="L28" s="242">
        <f t="shared" si="10"/>
        <v>17</v>
      </c>
      <c r="M28" s="229">
        <v>15</v>
      </c>
      <c r="N28" s="132"/>
      <c r="O28" s="230"/>
      <c r="P28" s="231"/>
      <c r="Q28" s="232"/>
      <c r="R28" s="24"/>
      <c r="S28" s="233"/>
      <c r="T28" s="234"/>
      <c r="U28" s="235"/>
      <c r="V28" s="236"/>
      <c r="W28" s="236"/>
      <c r="X28" s="233"/>
      <c r="Y28" s="235">
        <v>2</v>
      </c>
      <c r="Z28" s="236">
        <v>32</v>
      </c>
      <c r="AA28" s="236"/>
      <c r="AB28" s="233"/>
      <c r="AC28" s="237"/>
      <c r="AD28" s="238"/>
      <c r="AE28" s="238"/>
      <c r="AF28" s="239"/>
      <c r="AG28" s="237"/>
      <c r="AH28" s="238"/>
      <c r="AI28" s="238"/>
      <c r="AJ28" s="239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</row>
    <row r="29" spans="1:52" s="136" customFormat="1" ht="33.75" customHeight="1" thickBot="1" x14ac:dyDescent="0.3">
      <c r="A29" s="298" t="s">
        <v>273</v>
      </c>
      <c r="B29" s="133" t="s">
        <v>252</v>
      </c>
      <c r="C29" s="134">
        <v>6</v>
      </c>
      <c r="D29" s="135"/>
      <c r="E29" s="135">
        <v>7</v>
      </c>
      <c r="F29" s="135">
        <v>1</v>
      </c>
      <c r="G29" s="83"/>
      <c r="H29" s="166">
        <f>H30+H31+H32+H33+H34+H35+H36+H37+H38+H39+H40+H41+H42</f>
        <v>1468</v>
      </c>
      <c r="I29" s="310">
        <f t="shared" ref="I29:N29" si="13">I30+I31+I32+I33+I34+I35+I36+I37+I38+I39+I40+I41+I42</f>
        <v>618</v>
      </c>
      <c r="J29" s="166">
        <f t="shared" si="13"/>
        <v>46</v>
      </c>
      <c r="K29" s="166">
        <f t="shared" si="13"/>
        <v>1350</v>
      </c>
      <c r="L29" s="303">
        <f t="shared" si="13"/>
        <v>712</v>
      </c>
      <c r="M29" s="83">
        <f t="shared" si="13"/>
        <v>618</v>
      </c>
      <c r="N29" s="182">
        <f t="shared" si="13"/>
        <v>20</v>
      </c>
      <c r="O29" s="250"/>
      <c r="P29" s="251"/>
      <c r="Q29" s="303">
        <f t="shared" ref="Q29:S29" si="14">Q30+Q31+Q32+Q33+Q34+Q35+Q36+Q37+Q38+Q39+Q40+Q41+Q42</f>
        <v>24</v>
      </c>
      <c r="R29" s="83">
        <f t="shared" si="14"/>
        <v>12</v>
      </c>
      <c r="S29" s="182">
        <f t="shared" si="14"/>
        <v>36</v>
      </c>
      <c r="T29" s="249"/>
      <c r="U29" s="303">
        <f t="shared" ref="U29:AJ29" si="15">U30+U31+U32+U33+U34+U35+U36+U37+U38+U39+U40+U41+U42</f>
        <v>0</v>
      </c>
      <c r="V29" s="83">
        <f t="shared" si="15"/>
        <v>0</v>
      </c>
      <c r="W29" s="83">
        <f t="shared" si="15"/>
        <v>0</v>
      </c>
      <c r="X29" s="182">
        <f t="shared" si="15"/>
        <v>0</v>
      </c>
      <c r="Y29" s="303">
        <f t="shared" si="15"/>
        <v>14</v>
      </c>
      <c r="Z29" s="83">
        <f t="shared" si="15"/>
        <v>350</v>
      </c>
      <c r="AA29" s="83">
        <f t="shared" si="15"/>
        <v>6</v>
      </c>
      <c r="AB29" s="182">
        <f t="shared" si="15"/>
        <v>314</v>
      </c>
      <c r="AC29" s="303">
        <f t="shared" si="15"/>
        <v>2</v>
      </c>
      <c r="AD29" s="83">
        <f t="shared" si="15"/>
        <v>180</v>
      </c>
      <c r="AE29" s="83">
        <f t="shared" si="15"/>
        <v>6</v>
      </c>
      <c r="AF29" s="182">
        <f t="shared" si="15"/>
        <v>380</v>
      </c>
      <c r="AG29" s="303">
        <f t="shared" si="15"/>
        <v>18</v>
      </c>
      <c r="AH29" s="83">
        <f t="shared" si="15"/>
        <v>126</v>
      </c>
      <c r="AI29" s="83">
        <f t="shared" si="15"/>
        <v>0</v>
      </c>
      <c r="AJ29" s="182">
        <f t="shared" si="15"/>
        <v>0</v>
      </c>
    </row>
    <row r="30" spans="1:52" ht="36.75" customHeight="1" x14ac:dyDescent="0.25">
      <c r="A30" s="295" t="s">
        <v>268</v>
      </c>
      <c r="B30" s="137" t="s">
        <v>258</v>
      </c>
      <c r="C30" s="138"/>
      <c r="D30" s="139"/>
      <c r="E30" s="393">
        <v>3</v>
      </c>
      <c r="F30" s="139"/>
      <c r="G30" s="122"/>
      <c r="H30" s="240">
        <f>J30+K30+Q30+R30+S30</f>
        <v>66</v>
      </c>
      <c r="I30" s="241">
        <f t="shared" ref="I30:I42" si="16">M30</f>
        <v>40</v>
      </c>
      <c r="J30" s="169">
        <f t="shared" ref="J30:J42" si="17">U30+W30+Y30+AA30+AC30+AE30+AG30</f>
        <v>2</v>
      </c>
      <c r="K30" s="169">
        <f>V30+X30+Z30+AB30+AD30+AF30+AH30</f>
        <v>64</v>
      </c>
      <c r="L30" s="242">
        <f t="shared" ref="L30:L42" si="18">K30-M30-N30</f>
        <v>24</v>
      </c>
      <c r="M30" s="526">
        <v>40</v>
      </c>
      <c r="N30" s="243"/>
      <c r="O30" s="242"/>
      <c r="P30" s="244"/>
      <c r="Q30" s="245"/>
      <c r="R30" s="25"/>
      <c r="S30" s="246"/>
      <c r="T30" s="247"/>
      <c r="U30" s="245"/>
      <c r="V30" s="248"/>
      <c r="W30" s="248"/>
      <c r="X30" s="246"/>
      <c r="Y30" s="245">
        <v>2</v>
      </c>
      <c r="Z30" s="248">
        <v>64</v>
      </c>
      <c r="AA30" s="248"/>
      <c r="AB30" s="246"/>
      <c r="AC30" s="245"/>
      <c r="AD30" s="248"/>
      <c r="AE30" s="248"/>
      <c r="AF30" s="246"/>
      <c r="AG30" s="245"/>
      <c r="AH30" s="248"/>
      <c r="AI30" s="248"/>
      <c r="AJ30" s="246"/>
    </row>
    <row r="31" spans="1:52" ht="23.25" customHeight="1" x14ac:dyDescent="0.25">
      <c r="A31" s="296" t="s">
        <v>269</v>
      </c>
      <c r="B31" s="107" t="s">
        <v>259</v>
      </c>
      <c r="C31" s="320">
        <v>3</v>
      </c>
      <c r="D31" s="71"/>
      <c r="E31" s="71"/>
      <c r="F31" s="71"/>
      <c r="G31" s="129"/>
      <c r="H31" s="240">
        <f>J31+K31+Q31+R31+S31</f>
        <v>94</v>
      </c>
      <c r="I31" s="241">
        <f t="shared" si="16"/>
        <v>16</v>
      </c>
      <c r="J31" s="169">
        <f t="shared" si="17"/>
        <v>2</v>
      </c>
      <c r="K31" s="169">
        <f>V31+X31+Z31+AB31+AD31+AF31+AH31</f>
        <v>80</v>
      </c>
      <c r="L31" s="242">
        <f t="shared" si="18"/>
        <v>64</v>
      </c>
      <c r="M31" s="527">
        <v>16</v>
      </c>
      <c r="N31" s="181"/>
      <c r="O31" s="175"/>
      <c r="P31" s="177"/>
      <c r="Q31" s="354">
        <v>4</v>
      </c>
      <c r="R31" s="355">
        <v>2</v>
      </c>
      <c r="S31" s="356">
        <v>6</v>
      </c>
      <c r="T31" s="198"/>
      <c r="U31" s="193"/>
      <c r="V31" s="140"/>
      <c r="W31" s="140"/>
      <c r="X31" s="194"/>
      <c r="Y31" s="193">
        <v>2</v>
      </c>
      <c r="Z31" s="140">
        <v>80</v>
      </c>
      <c r="AA31" s="141"/>
      <c r="AB31" s="209"/>
      <c r="AC31" s="193"/>
      <c r="AD31" s="140"/>
      <c r="AE31" s="140"/>
      <c r="AF31" s="194"/>
      <c r="AG31" s="193"/>
      <c r="AH31" s="140"/>
      <c r="AI31" s="140"/>
      <c r="AJ31" s="194"/>
    </row>
    <row r="32" spans="1:52" ht="21.6" customHeight="1" x14ac:dyDescent="0.25">
      <c r="A32" s="297" t="s">
        <v>270</v>
      </c>
      <c r="B32" s="107" t="s">
        <v>260</v>
      </c>
      <c r="C32" s="321">
        <v>3</v>
      </c>
      <c r="D32" s="71"/>
      <c r="E32" s="71"/>
      <c r="F32" s="71"/>
      <c r="G32" s="129"/>
      <c r="H32" s="240">
        <f t="shared" ref="H32:H42" si="19">J32+K32+Q32+R32+S32</f>
        <v>96</v>
      </c>
      <c r="I32" s="241">
        <f t="shared" si="16"/>
        <v>64</v>
      </c>
      <c r="J32" s="169">
        <f t="shared" si="17"/>
        <v>4</v>
      </c>
      <c r="K32" s="169">
        <f t="shared" ref="K32:K42" si="20">V32+X32+Z32+AB32+AD32+AF32+AH32</f>
        <v>80</v>
      </c>
      <c r="L32" s="242">
        <f t="shared" si="18"/>
        <v>16</v>
      </c>
      <c r="M32" s="527">
        <v>64</v>
      </c>
      <c r="N32" s="181"/>
      <c r="O32" s="175"/>
      <c r="P32" s="177"/>
      <c r="Q32" s="354">
        <v>4</v>
      </c>
      <c r="R32" s="355">
        <v>2</v>
      </c>
      <c r="S32" s="356">
        <v>6</v>
      </c>
      <c r="T32" s="198"/>
      <c r="U32" s="193"/>
      <c r="V32" s="140"/>
      <c r="W32" s="140"/>
      <c r="X32" s="194"/>
      <c r="Y32" s="193">
        <v>4</v>
      </c>
      <c r="Z32" s="140">
        <v>80</v>
      </c>
      <c r="AA32" s="140"/>
      <c r="AB32" s="194"/>
      <c r="AC32" s="193"/>
      <c r="AD32" s="140"/>
      <c r="AE32" s="140"/>
      <c r="AF32" s="194"/>
      <c r="AG32" s="193"/>
      <c r="AH32" s="140"/>
      <c r="AI32" s="140"/>
      <c r="AJ32" s="194"/>
    </row>
    <row r="33" spans="1:36" ht="21.6" customHeight="1" x14ac:dyDescent="0.25">
      <c r="A33" s="297" t="s">
        <v>271</v>
      </c>
      <c r="B33" s="107" t="s">
        <v>261</v>
      </c>
      <c r="C33" s="321">
        <v>3</v>
      </c>
      <c r="D33" s="71"/>
      <c r="E33" s="71"/>
      <c r="F33" s="71"/>
      <c r="G33" s="129"/>
      <c r="H33" s="240">
        <f t="shared" si="19"/>
        <v>106</v>
      </c>
      <c r="I33" s="241">
        <f t="shared" si="16"/>
        <v>40</v>
      </c>
      <c r="J33" s="169">
        <f t="shared" si="17"/>
        <v>4</v>
      </c>
      <c r="K33" s="169">
        <f t="shared" si="20"/>
        <v>90</v>
      </c>
      <c r="L33" s="242">
        <f t="shared" si="18"/>
        <v>50</v>
      </c>
      <c r="M33" s="527">
        <v>40</v>
      </c>
      <c r="N33" s="181"/>
      <c r="O33" s="175"/>
      <c r="P33" s="177"/>
      <c r="Q33" s="354">
        <v>4</v>
      </c>
      <c r="R33" s="355">
        <v>2</v>
      </c>
      <c r="S33" s="356">
        <v>6</v>
      </c>
      <c r="T33" s="198"/>
      <c r="U33" s="193"/>
      <c r="V33" s="140"/>
      <c r="W33" s="140"/>
      <c r="X33" s="194"/>
      <c r="Y33" s="193">
        <v>4</v>
      </c>
      <c r="Z33" s="140">
        <v>90</v>
      </c>
      <c r="AA33" s="140"/>
      <c r="AB33" s="194"/>
      <c r="AC33" s="193"/>
      <c r="AD33" s="140"/>
      <c r="AE33" s="140"/>
      <c r="AF33" s="194"/>
      <c r="AG33" s="193"/>
      <c r="AH33" s="140"/>
      <c r="AI33" s="140"/>
      <c r="AJ33" s="194"/>
    </row>
    <row r="34" spans="1:36" ht="42" customHeight="1" x14ac:dyDescent="0.25">
      <c r="A34" s="297" t="s">
        <v>272</v>
      </c>
      <c r="B34" s="107" t="s">
        <v>262</v>
      </c>
      <c r="C34" s="322">
        <v>4</v>
      </c>
      <c r="D34" s="71"/>
      <c r="E34" s="71"/>
      <c r="F34" s="71"/>
      <c r="G34" s="129"/>
      <c r="H34" s="240">
        <f t="shared" si="19"/>
        <v>94</v>
      </c>
      <c r="I34" s="241">
        <f t="shared" si="16"/>
        <v>44</v>
      </c>
      <c r="J34" s="169">
        <f t="shared" si="17"/>
        <v>2</v>
      </c>
      <c r="K34" s="169">
        <f t="shared" si="20"/>
        <v>80</v>
      </c>
      <c r="L34" s="242">
        <f t="shared" si="18"/>
        <v>36</v>
      </c>
      <c r="M34" s="527">
        <v>44</v>
      </c>
      <c r="N34" s="181"/>
      <c r="O34" s="175"/>
      <c r="P34" s="177"/>
      <c r="Q34" s="357">
        <v>4</v>
      </c>
      <c r="R34" s="358">
        <v>2</v>
      </c>
      <c r="S34" s="359">
        <v>6</v>
      </c>
      <c r="T34" s="198"/>
      <c r="U34" s="193"/>
      <c r="V34" s="140"/>
      <c r="W34" s="140"/>
      <c r="X34" s="194"/>
      <c r="Y34" s="193"/>
      <c r="Z34" s="140"/>
      <c r="AA34" s="140">
        <v>2</v>
      </c>
      <c r="AB34" s="194">
        <v>80</v>
      </c>
      <c r="AC34" s="193"/>
      <c r="AD34" s="140"/>
      <c r="AE34" s="140"/>
      <c r="AF34" s="194"/>
      <c r="AG34" s="193"/>
      <c r="AH34" s="140"/>
      <c r="AI34" s="140"/>
      <c r="AJ34" s="194"/>
    </row>
    <row r="35" spans="1:36" ht="21.6" customHeight="1" x14ac:dyDescent="0.25">
      <c r="A35" s="296" t="s">
        <v>274</v>
      </c>
      <c r="B35" s="107" t="s">
        <v>263</v>
      </c>
      <c r="C35" s="325">
        <v>5</v>
      </c>
      <c r="D35" s="71"/>
      <c r="E35" s="71"/>
      <c r="F35" s="427">
        <v>5</v>
      </c>
      <c r="G35" s="129"/>
      <c r="H35" s="240">
        <f t="shared" si="19"/>
        <v>246</v>
      </c>
      <c r="I35" s="241">
        <f t="shared" si="16"/>
        <v>96</v>
      </c>
      <c r="J35" s="169">
        <f t="shared" si="17"/>
        <v>4</v>
      </c>
      <c r="K35" s="169">
        <f t="shared" si="20"/>
        <v>230</v>
      </c>
      <c r="L35" s="242">
        <f t="shared" si="18"/>
        <v>114</v>
      </c>
      <c r="M35" s="527">
        <v>96</v>
      </c>
      <c r="N35" s="181">
        <v>20</v>
      </c>
      <c r="O35" s="175"/>
      <c r="P35" s="177"/>
      <c r="Q35" s="369">
        <v>4</v>
      </c>
      <c r="R35" s="370">
        <v>2</v>
      </c>
      <c r="S35" s="371">
        <v>6</v>
      </c>
      <c r="T35" s="198"/>
      <c r="U35" s="193"/>
      <c r="V35" s="140"/>
      <c r="W35" s="140"/>
      <c r="X35" s="194"/>
      <c r="Y35" s="193"/>
      <c r="Z35" s="140"/>
      <c r="AA35" s="140">
        <v>2</v>
      </c>
      <c r="AB35" s="194">
        <v>114</v>
      </c>
      <c r="AC35" s="193">
        <v>2</v>
      </c>
      <c r="AD35" s="140">
        <v>116</v>
      </c>
      <c r="AE35" s="140"/>
      <c r="AF35" s="194"/>
      <c r="AG35" s="193"/>
      <c r="AH35" s="140"/>
      <c r="AI35" s="140"/>
      <c r="AJ35" s="194"/>
    </row>
    <row r="36" spans="1:36" ht="21.6" customHeight="1" x14ac:dyDescent="0.25">
      <c r="A36" s="296" t="s">
        <v>275</v>
      </c>
      <c r="B36" s="107" t="s">
        <v>264</v>
      </c>
      <c r="C36" s="142"/>
      <c r="D36" s="71"/>
      <c r="E36" s="400">
        <v>6</v>
      </c>
      <c r="F36" s="71"/>
      <c r="G36" s="129"/>
      <c r="H36" s="240">
        <f t="shared" si="19"/>
        <v>122</v>
      </c>
      <c r="I36" s="241">
        <f t="shared" si="16"/>
        <v>20</v>
      </c>
      <c r="J36" s="169">
        <f t="shared" si="17"/>
        <v>2</v>
      </c>
      <c r="K36" s="169">
        <f t="shared" si="20"/>
        <v>120</v>
      </c>
      <c r="L36" s="242">
        <f t="shared" si="18"/>
        <v>100</v>
      </c>
      <c r="M36" s="527">
        <v>20</v>
      </c>
      <c r="N36" s="181"/>
      <c r="O36" s="175"/>
      <c r="P36" s="177"/>
      <c r="Q36" s="193"/>
      <c r="R36" s="22"/>
      <c r="S36" s="194"/>
      <c r="T36" s="198"/>
      <c r="U36" s="193"/>
      <c r="V36" s="140"/>
      <c r="W36" s="140"/>
      <c r="X36" s="194"/>
      <c r="Y36" s="193"/>
      <c r="Z36" s="140"/>
      <c r="AA36" s="140"/>
      <c r="AB36" s="194"/>
      <c r="AC36" s="193"/>
      <c r="AD36" s="140"/>
      <c r="AE36" s="140">
        <v>2</v>
      </c>
      <c r="AF36" s="194">
        <v>120</v>
      </c>
      <c r="AG36" s="193"/>
      <c r="AH36" s="140"/>
      <c r="AI36" s="140"/>
      <c r="AJ36" s="194"/>
    </row>
    <row r="37" spans="1:36" ht="21.6" customHeight="1" x14ac:dyDescent="0.25">
      <c r="A37" s="297" t="s">
        <v>276</v>
      </c>
      <c r="B37" s="107" t="s">
        <v>265</v>
      </c>
      <c r="C37" s="328">
        <v>6</v>
      </c>
      <c r="D37" s="71"/>
      <c r="E37" s="384"/>
      <c r="F37" s="71"/>
      <c r="G37" s="129"/>
      <c r="H37" s="240">
        <f t="shared" si="19"/>
        <v>170</v>
      </c>
      <c r="I37" s="241">
        <f t="shared" si="16"/>
        <v>42</v>
      </c>
      <c r="J37" s="169">
        <f t="shared" si="17"/>
        <v>2</v>
      </c>
      <c r="K37" s="169">
        <f t="shared" si="20"/>
        <v>156</v>
      </c>
      <c r="L37" s="242">
        <f t="shared" si="18"/>
        <v>114</v>
      </c>
      <c r="M37" s="527">
        <v>42</v>
      </c>
      <c r="N37" s="181"/>
      <c r="O37" s="175"/>
      <c r="P37" s="177"/>
      <c r="Q37" s="378">
        <v>4</v>
      </c>
      <c r="R37" s="379">
        <v>2</v>
      </c>
      <c r="S37" s="380">
        <v>6</v>
      </c>
      <c r="T37" s="198"/>
      <c r="U37" s="193"/>
      <c r="V37" s="140"/>
      <c r="W37" s="140"/>
      <c r="X37" s="194"/>
      <c r="Y37" s="193"/>
      <c r="Z37" s="140"/>
      <c r="AA37" s="140"/>
      <c r="AB37" s="194"/>
      <c r="AC37" s="193"/>
      <c r="AD37" s="140">
        <v>32</v>
      </c>
      <c r="AE37" s="140">
        <v>2</v>
      </c>
      <c r="AF37" s="194">
        <v>124</v>
      </c>
      <c r="AG37" s="193"/>
      <c r="AH37" s="140"/>
      <c r="AI37" s="140"/>
      <c r="AJ37" s="194"/>
    </row>
    <row r="38" spans="1:36" ht="21.6" customHeight="1" x14ac:dyDescent="0.25">
      <c r="A38" s="299" t="s">
        <v>277</v>
      </c>
      <c r="B38" s="107" t="s">
        <v>266</v>
      </c>
      <c r="C38" s="142"/>
      <c r="D38" s="71"/>
      <c r="E38" s="401">
        <v>7</v>
      </c>
      <c r="F38" s="71"/>
      <c r="G38" s="129"/>
      <c r="H38" s="240">
        <f t="shared" si="19"/>
        <v>128</v>
      </c>
      <c r="I38" s="241">
        <f t="shared" si="16"/>
        <v>92</v>
      </c>
      <c r="J38" s="169">
        <f t="shared" si="17"/>
        <v>8</v>
      </c>
      <c r="K38" s="169">
        <f t="shared" si="20"/>
        <v>120</v>
      </c>
      <c r="L38" s="242">
        <f t="shared" si="18"/>
        <v>28</v>
      </c>
      <c r="M38" s="527">
        <v>92</v>
      </c>
      <c r="N38" s="181"/>
      <c r="O38" s="175"/>
      <c r="P38" s="177"/>
      <c r="Q38" s="193"/>
      <c r="R38" s="22"/>
      <c r="S38" s="194"/>
      <c r="T38" s="198"/>
      <c r="U38" s="193"/>
      <c r="V38" s="140"/>
      <c r="W38" s="140"/>
      <c r="X38" s="194"/>
      <c r="Y38" s="193"/>
      <c r="Z38" s="140"/>
      <c r="AA38" s="140"/>
      <c r="AB38" s="194"/>
      <c r="AC38" s="193"/>
      <c r="AD38" s="140"/>
      <c r="AE38" s="140"/>
      <c r="AF38" s="194">
        <v>60</v>
      </c>
      <c r="AG38" s="193">
        <v>8</v>
      </c>
      <c r="AH38" s="140">
        <v>60</v>
      </c>
      <c r="AI38" s="140"/>
      <c r="AJ38" s="194"/>
    </row>
    <row r="39" spans="1:36" ht="38.25" customHeight="1" x14ac:dyDescent="0.25">
      <c r="A39" s="301" t="s">
        <v>310</v>
      </c>
      <c r="B39" s="302" t="s">
        <v>309</v>
      </c>
      <c r="C39" s="142"/>
      <c r="D39" s="71"/>
      <c r="E39" s="400">
        <v>6</v>
      </c>
      <c r="F39" s="71"/>
      <c r="G39" s="129"/>
      <c r="H39" s="240">
        <f t="shared" si="19"/>
        <v>110</v>
      </c>
      <c r="I39" s="241">
        <f t="shared" si="16"/>
        <v>20</v>
      </c>
      <c r="J39" s="169">
        <f t="shared" si="17"/>
        <v>2</v>
      </c>
      <c r="K39" s="169">
        <f t="shared" si="20"/>
        <v>108</v>
      </c>
      <c r="L39" s="242">
        <f t="shared" si="18"/>
        <v>88</v>
      </c>
      <c r="M39" s="527">
        <v>20</v>
      </c>
      <c r="N39" s="181"/>
      <c r="O39" s="175"/>
      <c r="P39" s="177"/>
      <c r="Q39" s="193"/>
      <c r="R39" s="22"/>
      <c r="S39" s="194"/>
      <c r="T39" s="198"/>
      <c r="U39" s="193"/>
      <c r="V39" s="140"/>
      <c r="W39" s="140"/>
      <c r="X39" s="194"/>
      <c r="Y39" s="193"/>
      <c r="Z39" s="140"/>
      <c r="AA39" s="140"/>
      <c r="AB39" s="194"/>
      <c r="AC39" s="193"/>
      <c r="AD39" s="140">
        <v>32</v>
      </c>
      <c r="AE39" s="140">
        <v>2</v>
      </c>
      <c r="AF39" s="194">
        <v>76</v>
      </c>
      <c r="AG39" s="193"/>
      <c r="AH39" s="140"/>
      <c r="AI39" s="140"/>
      <c r="AJ39" s="194"/>
    </row>
    <row r="40" spans="1:36" ht="45" customHeight="1" x14ac:dyDescent="0.25">
      <c r="A40" s="301" t="s">
        <v>312</v>
      </c>
      <c r="B40" s="302" t="s">
        <v>311</v>
      </c>
      <c r="C40" s="142"/>
      <c r="D40" s="71"/>
      <c r="E40" s="401">
        <v>7</v>
      </c>
      <c r="F40" s="71"/>
      <c r="G40" s="129"/>
      <c r="H40" s="240">
        <f t="shared" si="19"/>
        <v>76</v>
      </c>
      <c r="I40" s="241">
        <f t="shared" si="16"/>
        <v>42</v>
      </c>
      <c r="J40" s="169">
        <f t="shared" si="17"/>
        <v>10</v>
      </c>
      <c r="K40" s="169">
        <f t="shared" si="20"/>
        <v>66</v>
      </c>
      <c r="L40" s="242">
        <f t="shared" si="18"/>
        <v>24</v>
      </c>
      <c r="M40" s="527">
        <v>42</v>
      </c>
      <c r="N40" s="181"/>
      <c r="O40" s="175"/>
      <c r="P40" s="177"/>
      <c r="Q40" s="193"/>
      <c r="R40" s="22"/>
      <c r="S40" s="194"/>
      <c r="T40" s="198"/>
      <c r="U40" s="193"/>
      <c r="V40" s="140"/>
      <c r="W40" s="140"/>
      <c r="X40" s="194"/>
      <c r="Y40" s="193"/>
      <c r="Z40" s="140"/>
      <c r="AA40" s="140"/>
      <c r="AB40" s="194"/>
      <c r="AC40" s="193"/>
      <c r="AD40" s="140"/>
      <c r="AE40" s="140"/>
      <c r="AF40" s="194"/>
      <c r="AG40" s="193">
        <v>10</v>
      </c>
      <c r="AH40" s="140">
        <v>66</v>
      </c>
      <c r="AI40" s="140"/>
      <c r="AJ40" s="194"/>
    </row>
    <row r="41" spans="1:36" ht="33.75" customHeight="1" x14ac:dyDescent="0.25">
      <c r="A41" s="301" t="s">
        <v>315</v>
      </c>
      <c r="B41" s="302" t="s">
        <v>314</v>
      </c>
      <c r="C41" s="142"/>
      <c r="D41" s="71"/>
      <c r="E41" s="398">
        <v>4</v>
      </c>
      <c r="F41" s="71"/>
      <c r="G41" s="129"/>
      <c r="H41" s="240">
        <f t="shared" si="19"/>
        <v>122</v>
      </c>
      <c r="I41" s="241">
        <f t="shared" si="16"/>
        <v>92</v>
      </c>
      <c r="J41" s="169">
        <f t="shared" si="17"/>
        <v>2</v>
      </c>
      <c r="K41" s="169">
        <f t="shared" si="20"/>
        <v>120</v>
      </c>
      <c r="L41" s="242">
        <f t="shared" si="18"/>
        <v>28</v>
      </c>
      <c r="M41" s="527">
        <v>92</v>
      </c>
      <c r="N41" s="181"/>
      <c r="O41" s="175"/>
      <c r="P41" s="177"/>
      <c r="Q41" s="193"/>
      <c r="R41" s="22"/>
      <c r="S41" s="194"/>
      <c r="T41" s="198"/>
      <c r="U41" s="193"/>
      <c r="V41" s="140"/>
      <c r="W41" s="140"/>
      <c r="X41" s="194"/>
      <c r="Y41" s="193"/>
      <c r="Z41" s="140"/>
      <c r="AA41" s="140">
        <v>2</v>
      </c>
      <c r="AB41" s="317">
        <v>120</v>
      </c>
      <c r="AC41" s="193"/>
      <c r="AD41" s="140"/>
      <c r="AE41" s="140"/>
      <c r="AF41" s="194"/>
      <c r="AG41" s="193"/>
      <c r="AH41" s="140"/>
      <c r="AI41" s="140"/>
      <c r="AJ41" s="194"/>
    </row>
    <row r="42" spans="1:36" ht="24.75" customHeight="1" thickBot="1" x14ac:dyDescent="0.3">
      <c r="A42" s="301" t="s">
        <v>316</v>
      </c>
      <c r="B42" s="302" t="s">
        <v>313</v>
      </c>
      <c r="C42" s="142"/>
      <c r="D42" s="71"/>
      <c r="E42" s="397">
        <v>3</v>
      </c>
      <c r="F42" s="71"/>
      <c r="G42" s="129"/>
      <c r="H42" s="240">
        <f t="shared" si="19"/>
        <v>38</v>
      </c>
      <c r="I42" s="241">
        <f t="shared" si="16"/>
        <v>10</v>
      </c>
      <c r="J42" s="169">
        <f t="shared" si="17"/>
        <v>2</v>
      </c>
      <c r="K42" s="169">
        <f t="shared" si="20"/>
        <v>36</v>
      </c>
      <c r="L42" s="313">
        <f t="shared" si="18"/>
        <v>26</v>
      </c>
      <c r="M42" s="528">
        <v>10</v>
      </c>
      <c r="N42" s="177"/>
      <c r="O42" s="175"/>
      <c r="P42" s="177"/>
      <c r="Q42" s="314"/>
      <c r="R42" s="315"/>
      <c r="S42" s="194"/>
      <c r="T42" s="198"/>
      <c r="U42" s="314"/>
      <c r="V42" s="316"/>
      <c r="W42" s="316"/>
      <c r="X42" s="194"/>
      <c r="Y42" s="314">
        <v>2</v>
      </c>
      <c r="Z42" s="316">
        <v>36</v>
      </c>
      <c r="AA42" s="316"/>
      <c r="AB42" s="194"/>
      <c r="AC42" s="314"/>
      <c r="AD42" s="316"/>
      <c r="AE42" s="316"/>
      <c r="AF42" s="194"/>
      <c r="AG42" s="314"/>
      <c r="AH42" s="316"/>
      <c r="AI42" s="316"/>
      <c r="AJ42" s="194"/>
    </row>
    <row r="43" spans="1:36" ht="28.5" customHeight="1" thickBot="1" x14ac:dyDescent="0.3">
      <c r="A43" s="286" t="s">
        <v>278</v>
      </c>
      <c r="B43" s="224" t="s">
        <v>253</v>
      </c>
      <c r="C43" s="151">
        <f>C44+C53</f>
        <v>7</v>
      </c>
      <c r="D43" s="152"/>
      <c r="E43" s="152">
        <f>E44+E53</f>
        <v>8</v>
      </c>
      <c r="F43" s="152"/>
      <c r="G43" s="219"/>
      <c r="H43" s="217">
        <f t="shared" ref="H43:O43" si="21">H44+H53</f>
        <v>1952</v>
      </c>
      <c r="I43" s="311">
        <f t="shared" si="21"/>
        <v>1395</v>
      </c>
      <c r="J43" s="217">
        <f t="shared" si="21"/>
        <v>18</v>
      </c>
      <c r="K43" s="217">
        <f t="shared" si="21"/>
        <v>962</v>
      </c>
      <c r="L43" s="312">
        <f t="shared" si="21"/>
        <v>431</v>
      </c>
      <c r="M43" s="153">
        <f t="shared" si="21"/>
        <v>531</v>
      </c>
      <c r="N43" s="153">
        <f t="shared" si="21"/>
        <v>0</v>
      </c>
      <c r="O43" s="312">
        <f t="shared" si="21"/>
        <v>180</v>
      </c>
      <c r="P43" s="219">
        <f t="shared" ref="P43:AJ43" si="22">P44+P53</f>
        <v>684</v>
      </c>
      <c r="Q43" s="319">
        <f t="shared" si="22"/>
        <v>52</v>
      </c>
      <c r="R43" s="153">
        <f t="shared" si="22"/>
        <v>14</v>
      </c>
      <c r="S43" s="153">
        <f t="shared" si="22"/>
        <v>42</v>
      </c>
      <c r="T43" s="153">
        <f t="shared" si="22"/>
        <v>0</v>
      </c>
      <c r="U43" s="312">
        <f t="shared" si="22"/>
        <v>0</v>
      </c>
      <c r="V43" s="153">
        <f t="shared" si="22"/>
        <v>0</v>
      </c>
      <c r="W43" s="153">
        <f t="shared" si="22"/>
        <v>0</v>
      </c>
      <c r="X43" s="219">
        <f t="shared" si="22"/>
        <v>0</v>
      </c>
      <c r="Y43" s="319">
        <f t="shared" si="22"/>
        <v>0</v>
      </c>
      <c r="Z43" s="153">
        <f t="shared" si="22"/>
        <v>0</v>
      </c>
      <c r="AA43" s="153">
        <f t="shared" si="22"/>
        <v>6</v>
      </c>
      <c r="AB43" s="153">
        <f t="shared" si="22"/>
        <v>462</v>
      </c>
      <c r="AC43" s="312">
        <f t="shared" si="22"/>
        <v>4</v>
      </c>
      <c r="AD43" s="153">
        <f t="shared" si="22"/>
        <v>354</v>
      </c>
      <c r="AE43" s="153">
        <f t="shared" si="22"/>
        <v>8</v>
      </c>
      <c r="AF43" s="219">
        <f t="shared" si="22"/>
        <v>434</v>
      </c>
      <c r="AG43" s="312">
        <f t="shared" si="22"/>
        <v>0</v>
      </c>
      <c r="AH43" s="153">
        <f t="shared" si="22"/>
        <v>468</v>
      </c>
      <c r="AI43" s="153">
        <f t="shared" si="22"/>
        <v>0</v>
      </c>
      <c r="AJ43" s="219">
        <f t="shared" si="22"/>
        <v>108</v>
      </c>
    </row>
    <row r="44" spans="1:36" s="74" customFormat="1" ht="39.75" customHeight="1" thickBot="1" x14ac:dyDescent="0.3">
      <c r="A44" s="287" t="s">
        <v>279</v>
      </c>
      <c r="B44" s="225" t="s">
        <v>300</v>
      </c>
      <c r="C44" s="151">
        <v>4</v>
      </c>
      <c r="D44" s="152"/>
      <c r="E44" s="152">
        <v>4</v>
      </c>
      <c r="F44" s="152"/>
      <c r="G44" s="153"/>
      <c r="H44" s="217">
        <f>H45+H46+H47+H48+H49+H50+H51+H52</f>
        <v>874</v>
      </c>
      <c r="I44" s="311">
        <f t="shared" ref="I44:AJ44" si="23">I45+I46+I47+I48+I49+I50+I51+I52</f>
        <v>592</v>
      </c>
      <c r="J44" s="217">
        <f t="shared" si="23"/>
        <v>10</v>
      </c>
      <c r="K44" s="217">
        <f>K45+K46+K47+K48+K49+K50+K51+K52</f>
        <v>528</v>
      </c>
      <c r="L44" s="312">
        <f t="shared" si="23"/>
        <v>224</v>
      </c>
      <c r="M44" s="153">
        <f t="shared" si="23"/>
        <v>304</v>
      </c>
      <c r="N44" s="219">
        <f t="shared" si="23"/>
        <v>0</v>
      </c>
      <c r="O44" s="312">
        <f>O45+O46+O47+O48+O49+O50+O51+O52</f>
        <v>72</v>
      </c>
      <c r="P44" s="219">
        <f t="shared" si="23"/>
        <v>216</v>
      </c>
      <c r="Q44" s="312">
        <f t="shared" si="23"/>
        <v>16</v>
      </c>
      <c r="R44" s="153">
        <f t="shared" si="23"/>
        <v>8</v>
      </c>
      <c r="S44" s="219">
        <f t="shared" si="23"/>
        <v>24</v>
      </c>
      <c r="T44" s="217">
        <f t="shared" si="23"/>
        <v>0</v>
      </c>
      <c r="U44" s="312">
        <f t="shared" si="23"/>
        <v>0</v>
      </c>
      <c r="V44" s="153">
        <f t="shared" si="23"/>
        <v>0</v>
      </c>
      <c r="W44" s="153">
        <f t="shared" si="23"/>
        <v>0</v>
      </c>
      <c r="X44" s="219">
        <f t="shared" si="23"/>
        <v>0</v>
      </c>
      <c r="Y44" s="312">
        <f t="shared" si="23"/>
        <v>0</v>
      </c>
      <c r="Z44" s="153">
        <f t="shared" si="23"/>
        <v>0</v>
      </c>
      <c r="AA44" s="153">
        <f t="shared" si="23"/>
        <v>6</v>
      </c>
      <c r="AB44" s="219">
        <f t="shared" si="23"/>
        <v>462</v>
      </c>
      <c r="AC44" s="312">
        <f t="shared" si="23"/>
        <v>4</v>
      </c>
      <c r="AD44" s="153">
        <f t="shared" si="23"/>
        <v>354</v>
      </c>
      <c r="AE44" s="153">
        <f t="shared" si="23"/>
        <v>0</v>
      </c>
      <c r="AF44" s="219">
        <f t="shared" si="23"/>
        <v>0</v>
      </c>
      <c r="AG44" s="312">
        <f t="shared" si="23"/>
        <v>0</v>
      </c>
      <c r="AH44" s="153">
        <f t="shared" si="23"/>
        <v>0</v>
      </c>
      <c r="AI44" s="153">
        <f t="shared" si="23"/>
        <v>0</v>
      </c>
      <c r="AJ44" s="219">
        <f t="shared" si="23"/>
        <v>0</v>
      </c>
    </row>
    <row r="45" spans="1:36" s="74" customFormat="1" ht="28.5" customHeight="1" x14ac:dyDescent="0.25">
      <c r="A45" s="288" t="s">
        <v>280</v>
      </c>
      <c r="B45" s="107" t="s">
        <v>317</v>
      </c>
      <c r="C45" s="323">
        <v>4</v>
      </c>
      <c r="D45" s="222"/>
      <c r="E45" s="222"/>
      <c r="F45" s="222"/>
      <c r="G45" s="144"/>
      <c r="H45" s="240">
        <f>J45+K45+Q45+R45+S45</f>
        <v>162</v>
      </c>
      <c r="I45" s="241">
        <f t="shared" ref="I45:I49" si="24">M45</f>
        <v>88</v>
      </c>
      <c r="J45" s="169">
        <f t="shared" ref="J45:J49" si="25">U45+W45+Y45+AA45+AC45+AE45+AG45</f>
        <v>2</v>
      </c>
      <c r="K45" s="169">
        <f>V45+X45+Z45+AB45+AD45+AF45+AH45</f>
        <v>148</v>
      </c>
      <c r="L45" s="242">
        <f t="shared" ref="L45:L49" si="26">K45-M45-N45</f>
        <v>60</v>
      </c>
      <c r="M45" s="529">
        <v>88</v>
      </c>
      <c r="N45" s="144"/>
      <c r="O45" s="221"/>
      <c r="P45" s="223"/>
      <c r="Q45" s="323">
        <v>4</v>
      </c>
      <c r="R45" s="360">
        <v>2</v>
      </c>
      <c r="S45" s="361">
        <v>6</v>
      </c>
      <c r="T45" s="220"/>
      <c r="U45" s="221"/>
      <c r="V45" s="222"/>
      <c r="W45" s="222"/>
      <c r="X45" s="223"/>
      <c r="Y45" s="221"/>
      <c r="Z45" s="222"/>
      <c r="AA45" s="381">
        <v>2</v>
      </c>
      <c r="AB45" s="382">
        <v>148</v>
      </c>
      <c r="AC45" s="383"/>
      <c r="AD45" s="381"/>
      <c r="AE45" s="381"/>
      <c r="AF45" s="382"/>
      <c r="AG45" s="221"/>
      <c r="AH45" s="222"/>
      <c r="AI45" s="222"/>
      <c r="AJ45" s="223"/>
    </row>
    <row r="46" spans="1:36" s="74" customFormat="1" ht="28.5" customHeight="1" x14ac:dyDescent="0.25">
      <c r="A46" s="288" t="s">
        <v>281</v>
      </c>
      <c r="B46" s="107" t="s">
        <v>318</v>
      </c>
      <c r="C46" s="145"/>
      <c r="D46" s="72"/>
      <c r="E46" s="362">
        <v>4</v>
      </c>
      <c r="F46" s="72"/>
      <c r="G46" s="146"/>
      <c r="H46" s="240">
        <f>J46+K46+Q46+R46+S46</f>
        <v>120</v>
      </c>
      <c r="I46" s="241">
        <f t="shared" si="24"/>
        <v>62</v>
      </c>
      <c r="J46" s="169">
        <f t="shared" si="25"/>
        <v>2</v>
      </c>
      <c r="K46" s="169">
        <f>V46+X46+Z46+AB46+AD46+AF46+AH46</f>
        <v>118</v>
      </c>
      <c r="L46" s="242">
        <f t="shared" si="26"/>
        <v>56</v>
      </c>
      <c r="M46" s="530">
        <v>62</v>
      </c>
      <c r="N46" s="146"/>
      <c r="O46" s="145"/>
      <c r="P46" s="178"/>
      <c r="Q46" s="145"/>
      <c r="R46" s="72"/>
      <c r="S46" s="178"/>
      <c r="T46" s="162"/>
      <c r="U46" s="145"/>
      <c r="V46" s="72"/>
      <c r="W46" s="72"/>
      <c r="X46" s="178"/>
      <c r="Y46" s="145"/>
      <c r="Z46" s="72"/>
      <c r="AA46" s="384">
        <v>2</v>
      </c>
      <c r="AB46" s="317">
        <v>118</v>
      </c>
      <c r="AC46" s="385"/>
      <c r="AD46" s="384"/>
      <c r="AE46" s="384"/>
      <c r="AF46" s="317"/>
      <c r="AG46" s="145"/>
      <c r="AH46" s="72"/>
      <c r="AI46" s="72"/>
      <c r="AJ46" s="178"/>
    </row>
    <row r="47" spans="1:36" s="74" customFormat="1" ht="53.25" customHeight="1" x14ac:dyDescent="0.25">
      <c r="A47" s="288" t="s">
        <v>282</v>
      </c>
      <c r="B47" s="107" t="s">
        <v>319</v>
      </c>
      <c r="C47" s="324">
        <v>4</v>
      </c>
      <c r="D47" s="72"/>
      <c r="E47" s="72"/>
      <c r="F47" s="72"/>
      <c r="G47" s="146"/>
      <c r="H47" s="240">
        <f t="shared" ref="H47:H49" si="27">J47+K47+Q47+R47+S47</f>
        <v>138</v>
      </c>
      <c r="I47" s="241">
        <f t="shared" si="24"/>
        <v>72</v>
      </c>
      <c r="J47" s="169">
        <f t="shared" si="25"/>
        <v>2</v>
      </c>
      <c r="K47" s="169">
        <f t="shared" ref="K47:K49" si="28">V47+X47+Z47+AB47+AD47+AF47+AH47</f>
        <v>124</v>
      </c>
      <c r="L47" s="242">
        <f t="shared" si="26"/>
        <v>52</v>
      </c>
      <c r="M47" s="530">
        <v>72</v>
      </c>
      <c r="N47" s="146"/>
      <c r="O47" s="145"/>
      <c r="P47" s="178"/>
      <c r="Q47" s="324">
        <v>4</v>
      </c>
      <c r="R47" s="362">
        <v>2</v>
      </c>
      <c r="S47" s="363">
        <v>6</v>
      </c>
      <c r="T47" s="162"/>
      <c r="U47" s="145"/>
      <c r="V47" s="72"/>
      <c r="W47" s="72"/>
      <c r="X47" s="178"/>
      <c r="Y47" s="145"/>
      <c r="Z47" s="72"/>
      <c r="AA47" s="384">
        <v>2</v>
      </c>
      <c r="AB47" s="317">
        <v>124</v>
      </c>
      <c r="AC47" s="385"/>
      <c r="AD47" s="384"/>
      <c r="AE47" s="384"/>
      <c r="AF47" s="317"/>
      <c r="AG47" s="145"/>
      <c r="AH47" s="72"/>
      <c r="AI47" s="72"/>
      <c r="AJ47" s="178"/>
    </row>
    <row r="48" spans="1:36" s="74" customFormat="1" ht="28.5" customHeight="1" x14ac:dyDescent="0.25">
      <c r="A48" s="288" t="s">
        <v>283</v>
      </c>
      <c r="B48" s="107" t="s">
        <v>320</v>
      </c>
      <c r="C48" s="145"/>
      <c r="D48" s="72"/>
      <c r="E48" s="364">
        <v>5</v>
      </c>
      <c r="F48" s="72"/>
      <c r="G48" s="146"/>
      <c r="H48" s="240">
        <f t="shared" si="27"/>
        <v>98</v>
      </c>
      <c r="I48" s="241">
        <f t="shared" si="24"/>
        <v>72</v>
      </c>
      <c r="J48" s="169">
        <f t="shared" si="25"/>
        <v>2</v>
      </c>
      <c r="K48" s="169">
        <f t="shared" si="28"/>
        <v>96</v>
      </c>
      <c r="L48" s="242">
        <f t="shared" si="26"/>
        <v>24</v>
      </c>
      <c r="M48" s="530">
        <v>72</v>
      </c>
      <c r="N48" s="146"/>
      <c r="O48" s="145"/>
      <c r="P48" s="178"/>
      <c r="Q48" s="145"/>
      <c r="R48" s="72"/>
      <c r="S48" s="178"/>
      <c r="T48" s="162"/>
      <c r="U48" s="145"/>
      <c r="V48" s="72"/>
      <c r="W48" s="72"/>
      <c r="X48" s="178"/>
      <c r="Y48" s="145"/>
      <c r="Z48" s="72"/>
      <c r="AA48" s="384"/>
      <c r="AB48" s="317"/>
      <c r="AC48" s="385">
        <v>2</v>
      </c>
      <c r="AD48" s="384">
        <v>96</v>
      </c>
      <c r="AE48" s="384"/>
      <c r="AF48" s="317"/>
      <c r="AG48" s="145"/>
      <c r="AH48" s="72"/>
      <c r="AI48" s="72"/>
      <c r="AJ48" s="178"/>
    </row>
    <row r="49" spans="1:36" s="74" customFormat="1" ht="35.25" customHeight="1" x14ac:dyDescent="0.25">
      <c r="A49" s="288" t="s">
        <v>284</v>
      </c>
      <c r="B49" s="107" t="s">
        <v>321</v>
      </c>
      <c r="C49" s="326">
        <v>5</v>
      </c>
      <c r="D49" s="72"/>
      <c r="E49" s="72"/>
      <c r="F49" s="72"/>
      <c r="G49" s="146"/>
      <c r="H49" s="240">
        <f t="shared" si="27"/>
        <v>56</v>
      </c>
      <c r="I49" s="241">
        <f t="shared" si="24"/>
        <v>10</v>
      </c>
      <c r="J49" s="169">
        <f t="shared" si="25"/>
        <v>2</v>
      </c>
      <c r="K49" s="169">
        <f t="shared" si="28"/>
        <v>42</v>
      </c>
      <c r="L49" s="242">
        <f t="shared" si="26"/>
        <v>32</v>
      </c>
      <c r="M49" s="530">
        <v>10</v>
      </c>
      <c r="N49" s="146"/>
      <c r="O49" s="145"/>
      <c r="P49" s="178"/>
      <c r="Q49" s="326">
        <v>4</v>
      </c>
      <c r="R49" s="364">
        <v>2</v>
      </c>
      <c r="S49" s="365">
        <v>6</v>
      </c>
      <c r="T49" s="162"/>
      <c r="U49" s="145"/>
      <c r="V49" s="72"/>
      <c r="W49" s="72"/>
      <c r="X49" s="178"/>
      <c r="Y49" s="145"/>
      <c r="Z49" s="72"/>
      <c r="AA49" s="384"/>
      <c r="AB49" s="317"/>
      <c r="AC49" s="385">
        <v>2</v>
      </c>
      <c r="AD49" s="384">
        <v>42</v>
      </c>
      <c r="AE49" s="384"/>
      <c r="AF49" s="317"/>
      <c r="AG49" s="145"/>
      <c r="AH49" s="72"/>
      <c r="AI49" s="72"/>
      <c r="AJ49" s="178"/>
    </row>
    <row r="50" spans="1:36" s="74" customFormat="1" ht="28.5" customHeight="1" x14ac:dyDescent="0.25">
      <c r="A50" s="304" t="s">
        <v>285</v>
      </c>
      <c r="B50" s="407" t="s">
        <v>231</v>
      </c>
      <c r="C50" s="305"/>
      <c r="D50" s="306"/>
      <c r="E50" s="362">
        <v>4</v>
      </c>
      <c r="F50" s="306"/>
      <c r="G50" s="307"/>
      <c r="H50" s="409">
        <f>O50</f>
        <v>72</v>
      </c>
      <c r="I50" s="410">
        <f>O50</f>
        <v>72</v>
      </c>
      <c r="J50" s="409"/>
      <c r="K50" s="409"/>
      <c r="L50" s="388"/>
      <c r="M50" s="386"/>
      <c r="N50" s="411"/>
      <c r="O50" s="388">
        <f>V50+X50+Z50+AB50+AD50+AF50+AH50+AJ50</f>
        <v>72</v>
      </c>
      <c r="P50" s="387"/>
      <c r="Q50" s="412"/>
      <c r="R50" s="386"/>
      <c r="S50" s="387"/>
      <c r="T50" s="409"/>
      <c r="U50" s="388"/>
      <c r="V50" s="386"/>
      <c r="W50" s="386"/>
      <c r="X50" s="387"/>
      <c r="Y50" s="388"/>
      <c r="Z50" s="386"/>
      <c r="AA50" s="386"/>
      <c r="AB50" s="387">
        <v>72</v>
      </c>
      <c r="AC50" s="388"/>
      <c r="AD50" s="386"/>
      <c r="AE50" s="386"/>
      <c r="AF50" s="387"/>
      <c r="AG50" s="305"/>
      <c r="AH50" s="306"/>
      <c r="AI50" s="306"/>
      <c r="AJ50" s="308"/>
    </row>
    <row r="51" spans="1:36" s="74" customFormat="1" ht="28.5" customHeight="1" x14ac:dyDescent="0.25">
      <c r="A51" s="304" t="s">
        <v>286</v>
      </c>
      <c r="B51" s="407" t="s">
        <v>247</v>
      </c>
      <c r="C51" s="305"/>
      <c r="D51" s="306"/>
      <c r="E51" s="364">
        <v>5</v>
      </c>
      <c r="F51" s="306"/>
      <c r="G51" s="307"/>
      <c r="H51" s="409">
        <f>P51</f>
        <v>216</v>
      </c>
      <c r="I51" s="410">
        <f>P51</f>
        <v>216</v>
      </c>
      <c r="J51" s="409"/>
      <c r="K51" s="409"/>
      <c r="L51" s="388"/>
      <c r="M51" s="386"/>
      <c r="N51" s="411"/>
      <c r="O51" s="388"/>
      <c r="P51" s="387">
        <f>V51+X51+Z51+AB51+AD51+AF51+AH51+AJ51</f>
        <v>216</v>
      </c>
      <c r="Q51" s="412"/>
      <c r="R51" s="386"/>
      <c r="S51" s="387"/>
      <c r="T51" s="409"/>
      <c r="U51" s="388"/>
      <c r="V51" s="386"/>
      <c r="W51" s="386"/>
      <c r="X51" s="387"/>
      <c r="Y51" s="388"/>
      <c r="Z51" s="386"/>
      <c r="AA51" s="386"/>
      <c r="AB51" s="387"/>
      <c r="AC51" s="388"/>
      <c r="AD51" s="386">
        <v>216</v>
      </c>
      <c r="AE51" s="386"/>
      <c r="AF51" s="387"/>
      <c r="AG51" s="305"/>
      <c r="AH51" s="306"/>
      <c r="AI51" s="306"/>
      <c r="AJ51" s="308"/>
    </row>
    <row r="52" spans="1:36" s="74" customFormat="1" ht="28.5" customHeight="1" thickBot="1" x14ac:dyDescent="0.3">
      <c r="A52" s="289" t="s">
        <v>287</v>
      </c>
      <c r="B52" s="428" t="s">
        <v>342</v>
      </c>
      <c r="C52" s="327">
        <v>5</v>
      </c>
      <c r="D52" s="148"/>
      <c r="E52" s="148"/>
      <c r="F52" s="148"/>
      <c r="G52" s="149"/>
      <c r="H52" s="240">
        <f t="shared" ref="H52" si="29">J52+K52+Q52+R52+S52</f>
        <v>12</v>
      </c>
      <c r="I52" s="216"/>
      <c r="J52" s="215"/>
      <c r="K52" s="215"/>
      <c r="L52" s="147"/>
      <c r="M52" s="148"/>
      <c r="N52" s="149"/>
      <c r="O52" s="147"/>
      <c r="P52" s="212"/>
      <c r="Q52" s="366">
        <v>4</v>
      </c>
      <c r="R52" s="367">
        <v>2</v>
      </c>
      <c r="S52" s="368">
        <v>6</v>
      </c>
      <c r="T52" s="215"/>
      <c r="U52" s="147"/>
      <c r="V52" s="148"/>
      <c r="W52" s="148"/>
      <c r="X52" s="212"/>
      <c r="Y52" s="147"/>
      <c r="Z52" s="148"/>
      <c r="AA52" s="389"/>
      <c r="AB52" s="390"/>
      <c r="AC52" s="391"/>
      <c r="AD52" s="389"/>
      <c r="AE52" s="389"/>
      <c r="AF52" s="390"/>
      <c r="AG52" s="147"/>
      <c r="AH52" s="148"/>
      <c r="AI52" s="148"/>
      <c r="AJ52" s="212"/>
    </row>
    <row r="53" spans="1:36" s="74" customFormat="1" ht="28.5" customHeight="1" thickBot="1" x14ac:dyDescent="0.3">
      <c r="A53" s="290" t="s">
        <v>288</v>
      </c>
      <c r="B53" s="224" t="s">
        <v>301</v>
      </c>
      <c r="C53" s="151">
        <v>3</v>
      </c>
      <c r="D53" s="152"/>
      <c r="E53" s="152">
        <v>4</v>
      </c>
      <c r="F53" s="152"/>
      <c r="G53" s="153"/>
      <c r="H53" s="217">
        <f>H54+H55+H56+H57+H58+H59+H60</f>
        <v>1078</v>
      </c>
      <c r="I53" s="311">
        <f t="shared" ref="I53:AJ53" si="30">I54+I55+I56+I57+I58+I59+I60</f>
        <v>803</v>
      </c>
      <c r="J53" s="217">
        <f t="shared" si="30"/>
        <v>8</v>
      </c>
      <c r="K53" s="217">
        <f t="shared" si="30"/>
        <v>434</v>
      </c>
      <c r="L53" s="312">
        <f t="shared" si="30"/>
        <v>207</v>
      </c>
      <c r="M53" s="153">
        <f t="shared" si="30"/>
        <v>227</v>
      </c>
      <c r="N53" s="219">
        <f t="shared" si="30"/>
        <v>0</v>
      </c>
      <c r="O53" s="217">
        <f t="shared" si="30"/>
        <v>108</v>
      </c>
      <c r="P53" s="217">
        <f t="shared" si="30"/>
        <v>468</v>
      </c>
      <c r="Q53" s="312">
        <f t="shared" si="30"/>
        <v>36</v>
      </c>
      <c r="R53" s="153">
        <f t="shared" si="30"/>
        <v>6</v>
      </c>
      <c r="S53" s="219">
        <f t="shared" si="30"/>
        <v>18</v>
      </c>
      <c r="T53" s="217">
        <f t="shared" si="30"/>
        <v>0</v>
      </c>
      <c r="U53" s="312">
        <f t="shared" si="30"/>
        <v>0</v>
      </c>
      <c r="V53" s="153">
        <f t="shared" si="30"/>
        <v>0</v>
      </c>
      <c r="W53" s="153">
        <f t="shared" si="30"/>
        <v>0</v>
      </c>
      <c r="X53" s="219">
        <f t="shared" si="30"/>
        <v>0</v>
      </c>
      <c r="Y53" s="312">
        <f t="shared" si="30"/>
        <v>0</v>
      </c>
      <c r="Z53" s="153">
        <f t="shared" si="30"/>
        <v>0</v>
      </c>
      <c r="AA53" s="153">
        <f t="shared" si="30"/>
        <v>0</v>
      </c>
      <c r="AB53" s="219">
        <f t="shared" si="30"/>
        <v>0</v>
      </c>
      <c r="AC53" s="312">
        <f t="shared" si="30"/>
        <v>0</v>
      </c>
      <c r="AD53" s="153">
        <f t="shared" si="30"/>
        <v>0</v>
      </c>
      <c r="AE53" s="153">
        <f t="shared" si="30"/>
        <v>8</v>
      </c>
      <c r="AF53" s="219">
        <f t="shared" si="30"/>
        <v>434</v>
      </c>
      <c r="AG53" s="312">
        <f t="shared" si="30"/>
        <v>0</v>
      </c>
      <c r="AH53" s="153">
        <f t="shared" si="30"/>
        <v>468</v>
      </c>
      <c r="AI53" s="153">
        <f t="shared" si="30"/>
        <v>0</v>
      </c>
      <c r="AJ53" s="219">
        <f t="shared" si="30"/>
        <v>108</v>
      </c>
    </row>
    <row r="54" spans="1:36" s="74" customFormat="1" ht="49.5" customHeight="1" x14ac:dyDescent="0.25">
      <c r="A54" s="291" t="s">
        <v>289</v>
      </c>
      <c r="B54" s="107" t="s">
        <v>322</v>
      </c>
      <c r="C54" s="417">
        <v>6</v>
      </c>
      <c r="D54" s="418"/>
      <c r="E54" s="418"/>
      <c r="F54" s="418"/>
      <c r="G54" s="419"/>
      <c r="H54" s="240">
        <f>J54+K54+Q54+R54+S54</f>
        <v>108</v>
      </c>
      <c r="I54" s="241">
        <f t="shared" ref="I54:I57" si="31">M54</f>
        <v>40</v>
      </c>
      <c r="J54" s="169">
        <f>U54+W54+Y54+AA54+AC54+AE54+AG54</f>
        <v>2</v>
      </c>
      <c r="K54" s="169">
        <f>V54+X54+Z54+AB54+AD54+AF54+AH54</f>
        <v>94</v>
      </c>
      <c r="L54" s="242">
        <f t="shared" ref="L54:L57" si="32">K54-M54-N54</f>
        <v>54</v>
      </c>
      <c r="M54" s="529">
        <v>40</v>
      </c>
      <c r="N54" s="144"/>
      <c r="O54" s="221"/>
      <c r="P54" s="223"/>
      <c r="Q54" s="372">
        <v>4</v>
      </c>
      <c r="R54" s="373">
        <v>2</v>
      </c>
      <c r="S54" s="374">
        <v>6</v>
      </c>
      <c r="T54" s="220"/>
      <c r="U54" s="221"/>
      <c r="V54" s="222"/>
      <c r="W54" s="222"/>
      <c r="X54" s="223"/>
      <c r="Y54" s="221"/>
      <c r="Z54" s="222"/>
      <c r="AA54" s="222"/>
      <c r="AB54" s="223"/>
      <c r="AC54" s="221"/>
      <c r="AD54" s="381"/>
      <c r="AE54" s="381">
        <v>2</v>
      </c>
      <c r="AF54" s="382">
        <v>94</v>
      </c>
      <c r="AG54" s="383"/>
      <c r="AH54" s="381"/>
      <c r="AI54" s="381"/>
      <c r="AJ54" s="382"/>
    </row>
    <row r="55" spans="1:36" s="74" customFormat="1" ht="36" customHeight="1" x14ac:dyDescent="0.25">
      <c r="A55" s="291" t="s">
        <v>290</v>
      </c>
      <c r="B55" s="107" t="s">
        <v>323</v>
      </c>
      <c r="C55" s="420">
        <v>6</v>
      </c>
      <c r="D55" s="389"/>
      <c r="E55" s="389"/>
      <c r="F55" s="389"/>
      <c r="G55" s="421"/>
      <c r="H55" s="240">
        <f>J55+K55+Q55+R55+S55</f>
        <v>130</v>
      </c>
      <c r="I55" s="241">
        <f t="shared" si="31"/>
        <v>93</v>
      </c>
      <c r="J55" s="169">
        <f t="shared" ref="J55:J57" si="33">U55+W55+Y55+AA55+AC55+AE55+AG55</f>
        <v>2</v>
      </c>
      <c r="K55" s="169">
        <f>V55+X55+Z55+AB55+AD55+AF55+AH55</f>
        <v>116</v>
      </c>
      <c r="L55" s="242">
        <f t="shared" si="32"/>
        <v>23</v>
      </c>
      <c r="M55" s="530">
        <v>93</v>
      </c>
      <c r="N55" s="146"/>
      <c r="O55" s="145"/>
      <c r="P55" s="178"/>
      <c r="Q55" s="375">
        <v>4</v>
      </c>
      <c r="R55" s="376">
        <v>2</v>
      </c>
      <c r="S55" s="377">
        <v>6</v>
      </c>
      <c r="T55" s="162"/>
      <c r="U55" s="145"/>
      <c r="V55" s="72"/>
      <c r="W55" s="72"/>
      <c r="X55" s="178"/>
      <c r="Y55" s="145"/>
      <c r="Z55" s="72"/>
      <c r="AA55" s="72"/>
      <c r="AB55" s="178"/>
      <c r="AC55" s="145"/>
      <c r="AD55" s="384"/>
      <c r="AE55" s="384">
        <v>2</v>
      </c>
      <c r="AF55" s="317">
        <v>116</v>
      </c>
      <c r="AG55" s="385"/>
      <c r="AH55" s="384"/>
      <c r="AI55" s="384"/>
      <c r="AJ55" s="317"/>
    </row>
    <row r="56" spans="1:36" s="74" customFormat="1" ht="36" customHeight="1" x14ac:dyDescent="0.25">
      <c r="A56" s="291" t="s">
        <v>291</v>
      </c>
      <c r="B56" s="107" t="s">
        <v>324</v>
      </c>
      <c r="C56" s="391"/>
      <c r="D56" s="389"/>
      <c r="E56" s="422">
        <v>6</v>
      </c>
      <c r="F56" s="389"/>
      <c r="G56" s="421"/>
      <c r="H56" s="240">
        <f t="shared" ref="H56" si="34">J56+K56+Q56+R56+S56</f>
        <v>116</v>
      </c>
      <c r="I56" s="241">
        <f t="shared" si="31"/>
        <v>60</v>
      </c>
      <c r="J56" s="169">
        <f t="shared" si="33"/>
        <v>2</v>
      </c>
      <c r="K56" s="169">
        <f t="shared" ref="K56:K57" si="35">V56+X56+Z56+AB56+AD56+AF56+AH56</f>
        <v>114</v>
      </c>
      <c r="L56" s="242">
        <f t="shared" si="32"/>
        <v>54</v>
      </c>
      <c r="M56" s="530">
        <v>60</v>
      </c>
      <c r="N56" s="146"/>
      <c r="O56" s="145"/>
      <c r="P56" s="178"/>
      <c r="Q56" s="145"/>
      <c r="R56" s="72"/>
      <c r="S56" s="178"/>
      <c r="T56" s="162"/>
      <c r="U56" s="145"/>
      <c r="V56" s="72"/>
      <c r="W56" s="72"/>
      <c r="X56" s="178"/>
      <c r="Y56" s="145"/>
      <c r="Z56" s="72"/>
      <c r="AA56" s="72"/>
      <c r="AB56" s="178"/>
      <c r="AC56" s="145"/>
      <c r="AD56" s="384"/>
      <c r="AE56" s="384">
        <v>2</v>
      </c>
      <c r="AF56" s="317">
        <v>114</v>
      </c>
      <c r="AG56" s="385"/>
      <c r="AH56" s="384"/>
      <c r="AI56" s="384"/>
      <c r="AJ56" s="317"/>
    </row>
    <row r="57" spans="1:36" s="74" customFormat="1" ht="34.5" customHeight="1" x14ac:dyDescent="0.25">
      <c r="A57" s="291" t="s">
        <v>326</v>
      </c>
      <c r="B57" s="107" t="s">
        <v>325</v>
      </c>
      <c r="C57" s="391"/>
      <c r="D57" s="389"/>
      <c r="E57" s="422">
        <v>6</v>
      </c>
      <c r="F57" s="389"/>
      <c r="G57" s="421"/>
      <c r="H57" s="240">
        <f>J57+K57+Q57+R57+S57</f>
        <v>112</v>
      </c>
      <c r="I57" s="241">
        <f t="shared" si="31"/>
        <v>34</v>
      </c>
      <c r="J57" s="169">
        <f t="shared" si="33"/>
        <v>2</v>
      </c>
      <c r="K57" s="169">
        <f t="shared" si="35"/>
        <v>110</v>
      </c>
      <c r="L57" s="242">
        <f t="shared" si="32"/>
        <v>76</v>
      </c>
      <c r="M57" s="530">
        <v>34</v>
      </c>
      <c r="N57" s="146"/>
      <c r="O57" s="145"/>
      <c r="P57" s="178"/>
      <c r="Q57" s="145"/>
      <c r="R57" s="72"/>
      <c r="S57" s="178"/>
      <c r="T57" s="162"/>
      <c r="U57" s="145"/>
      <c r="V57" s="72"/>
      <c r="W57" s="72"/>
      <c r="X57" s="178"/>
      <c r="Y57" s="145"/>
      <c r="Z57" s="72"/>
      <c r="AA57" s="72"/>
      <c r="AB57" s="178"/>
      <c r="AC57" s="145"/>
      <c r="AD57" s="384"/>
      <c r="AE57" s="384">
        <v>2</v>
      </c>
      <c r="AF57" s="317">
        <v>110</v>
      </c>
      <c r="AG57" s="385"/>
      <c r="AH57" s="384"/>
      <c r="AI57" s="384"/>
      <c r="AJ57" s="317"/>
    </row>
    <row r="58" spans="1:36" s="74" customFormat="1" ht="28.5" customHeight="1" x14ac:dyDescent="0.25">
      <c r="A58" s="304" t="s">
        <v>292</v>
      </c>
      <c r="B58" s="408" t="s">
        <v>231</v>
      </c>
      <c r="C58" s="423"/>
      <c r="D58" s="424"/>
      <c r="E58" s="425">
        <v>7</v>
      </c>
      <c r="F58" s="424"/>
      <c r="G58" s="426"/>
      <c r="H58" s="409">
        <f>O58</f>
        <v>108</v>
      </c>
      <c r="I58" s="410">
        <f>O58</f>
        <v>108</v>
      </c>
      <c r="J58" s="409"/>
      <c r="K58" s="409"/>
      <c r="L58" s="388"/>
      <c r="M58" s="386"/>
      <c r="N58" s="411"/>
      <c r="O58" s="388">
        <f>V58+X58+Z58+AB58+AD58+AF58+AH58+AJ58</f>
        <v>108</v>
      </c>
      <c r="P58" s="387"/>
      <c r="Q58" s="388"/>
      <c r="R58" s="386"/>
      <c r="S58" s="387"/>
      <c r="T58" s="409"/>
      <c r="U58" s="388"/>
      <c r="V58" s="386"/>
      <c r="W58" s="386"/>
      <c r="X58" s="387"/>
      <c r="Y58" s="388"/>
      <c r="Z58" s="386"/>
      <c r="AA58" s="386"/>
      <c r="AB58" s="387"/>
      <c r="AC58" s="305"/>
      <c r="AD58" s="386"/>
      <c r="AE58" s="386"/>
      <c r="AF58" s="387"/>
      <c r="AG58" s="388"/>
      <c r="AH58" s="386">
        <v>108</v>
      </c>
      <c r="AI58" s="386"/>
      <c r="AJ58" s="387"/>
    </row>
    <row r="59" spans="1:36" s="74" customFormat="1" ht="28.5" customHeight="1" x14ac:dyDescent="0.25">
      <c r="A59" s="304" t="s">
        <v>293</v>
      </c>
      <c r="B59" s="408" t="s">
        <v>247</v>
      </c>
      <c r="C59" s="423"/>
      <c r="D59" s="424"/>
      <c r="E59" s="414">
        <v>8</v>
      </c>
      <c r="F59" s="424"/>
      <c r="G59" s="426"/>
      <c r="H59" s="409">
        <f>P59</f>
        <v>468</v>
      </c>
      <c r="I59" s="410">
        <f>P59</f>
        <v>468</v>
      </c>
      <c r="J59" s="409"/>
      <c r="K59" s="409"/>
      <c r="L59" s="388"/>
      <c r="M59" s="386"/>
      <c r="N59" s="411"/>
      <c r="O59" s="388"/>
      <c r="P59" s="387">
        <f>V59+X59+Z59+AB59+AD59+AF59+AH59+AJ59</f>
        <v>468</v>
      </c>
      <c r="Q59" s="388"/>
      <c r="R59" s="386"/>
      <c r="S59" s="387"/>
      <c r="T59" s="409"/>
      <c r="U59" s="388"/>
      <c r="V59" s="386"/>
      <c r="W59" s="386"/>
      <c r="X59" s="387"/>
      <c r="Y59" s="388"/>
      <c r="Z59" s="386"/>
      <c r="AA59" s="386"/>
      <c r="AB59" s="387"/>
      <c r="AC59" s="305"/>
      <c r="AD59" s="386"/>
      <c r="AE59" s="386"/>
      <c r="AF59" s="387"/>
      <c r="AG59" s="388"/>
      <c r="AH59" s="386">
        <v>360</v>
      </c>
      <c r="AI59" s="386"/>
      <c r="AJ59" s="387">
        <v>108</v>
      </c>
    </row>
    <row r="60" spans="1:36" s="74" customFormat="1" ht="28.5" customHeight="1" thickBot="1" x14ac:dyDescent="0.3">
      <c r="A60" s="309" t="s">
        <v>294</v>
      </c>
      <c r="B60" s="428" t="s">
        <v>342</v>
      </c>
      <c r="C60" s="413">
        <v>8</v>
      </c>
      <c r="D60" s="389"/>
      <c r="E60" s="389"/>
      <c r="F60" s="389"/>
      <c r="G60" s="421"/>
      <c r="H60" s="240">
        <f t="shared" ref="H60" si="36">J60+K60+Q60+R60+S60</f>
        <v>36</v>
      </c>
      <c r="I60" s="216"/>
      <c r="J60" s="215"/>
      <c r="K60" s="215"/>
      <c r="L60" s="147"/>
      <c r="M60" s="148"/>
      <c r="N60" s="149"/>
      <c r="O60" s="147"/>
      <c r="P60" s="212"/>
      <c r="Q60" s="413">
        <v>28</v>
      </c>
      <c r="R60" s="414">
        <v>2</v>
      </c>
      <c r="S60" s="415">
        <v>6</v>
      </c>
      <c r="T60" s="215"/>
      <c r="U60" s="147"/>
      <c r="V60" s="148"/>
      <c r="W60" s="148"/>
      <c r="X60" s="212"/>
      <c r="Y60" s="147"/>
      <c r="Z60" s="148"/>
      <c r="AA60" s="148"/>
      <c r="AB60" s="212"/>
      <c r="AC60" s="147"/>
      <c r="AD60" s="148"/>
      <c r="AE60" s="148"/>
      <c r="AF60" s="212"/>
      <c r="AG60" s="147"/>
      <c r="AH60" s="148"/>
      <c r="AI60" s="148"/>
      <c r="AJ60" s="212"/>
    </row>
    <row r="61" spans="1:36" s="74" customFormat="1" ht="36.75" customHeight="1" thickBot="1" x14ac:dyDescent="0.3">
      <c r="A61" s="292" t="s">
        <v>295</v>
      </c>
      <c r="B61" s="293" t="s">
        <v>331</v>
      </c>
      <c r="C61" s="151"/>
      <c r="D61" s="152"/>
      <c r="E61" s="152"/>
      <c r="F61" s="152"/>
      <c r="G61" s="153"/>
      <c r="H61" s="217">
        <f>T61</f>
        <v>108</v>
      </c>
      <c r="I61" s="218"/>
      <c r="J61" s="217"/>
      <c r="K61" s="217"/>
      <c r="L61" s="151"/>
      <c r="M61" s="152"/>
      <c r="N61" s="153"/>
      <c r="O61" s="151"/>
      <c r="P61" s="219"/>
      <c r="Q61" s="151"/>
      <c r="R61" s="152"/>
      <c r="S61" s="219"/>
      <c r="T61" s="416">
        <f>AJ61</f>
        <v>108</v>
      </c>
      <c r="U61" s="151"/>
      <c r="V61" s="152"/>
      <c r="W61" s="152"/>
      <c r="X61" s="219"/>
      <c r="Y61" s="151"/>
      <c r="Z61" s="152"/>
      <c r="AA61" s="152"/>
      <c r="AB61" s="219"/>
      <c r="AC61" s="151"/>
      <c r="AD61" s="152"/>
      <c r="AE61" s="152"/>
      <c r="AF61" s="219"/>
      <c r="AG61" s="151"/>
      <c r="AH61" s="152"/>
      <c r="AI61" s="152"/>
      <c r="AJ61" s="219">
        <v>108</v>
      </c>
    </row>
    <row r="62" spans="1:36" s="74" customFormat="1" ht="28.5" customHeight="1" thickBot="1" x14ac:dyDescent="0.3">
      <c r="A62" s="294"/>
      <c r="B62" s="150" t="s">
        <v>296</v>
      </c>
      <c r="C62" s="151">
        <f>C8+C23+C29+C43</f>
        <v>17</v>
      </c>
      <c r="D62" s="152">
        <f>D8+D23+D29+D43</f>
        <v>0</v>
      </c>
      <c r="E62" s="152">
        <f t="shared" ref="E62:G62" si="37">E8+E23+E29+E43</f>
        <v>27</v>
      </c>
      <c r="F62" s="152" t="s">
        <v>335</v>
      </c>
      <c r="G62" s="152">
        <f t="shared" si="37"/>
        <v>3</v>
      </c>
      <c r="H62" s="217">
        <f>H8+H23+H29+H43+H61</f>
        <v>5328</v>
      </c>
      <c r="I62" s="218">
        <f>I8+I23+I29+I43</f>
        <v>2945</v>
      </c>
      <c r="J62" s="312">
        <f>J8+J23+J29+J45+J46+J47+J48+J49+J54+J55+J56+J57</f>
        <v>88</v>
      </c>
      <c r="K62" s="312">
        <f>K8+K23+K29+K45+K46+K47+K48+K49+K54+K55+K56+K57</f>
        <v>4016</v>
      </c>
      <c r="L62" s="312">
        <f>L8+L23+L29+L45+L46+L47+L48+L49+L54+L55+L56+L57</f>
        <v>1883</v>
      </c>
      <c r="M62" s="152">
        <f>M8+M23+M29+M45+M46+M47+M48+M49+M54+M55+M56+M57</f>
        <v>2081</v>
      </c>
      <c r="N62" s="219">
        <f>N8+N23+N29+N45+N46+N47+N48+N49+N54+N55+N56+N57</f>
        <v>52</v>
      </c>
      <c r="O62" s="312">
        <f>O50+O51+O58+O59</f>
        <v>180</v>
      </c>
      <c r="P62" s="219">
        <f>P50+P51+P58+P59</f>
        <v>684</v>
      </c>
      <c r="Q62" s="312">
        <f>Q8+Q23+Q29+Q43</f>
        <v>116</v>
      </c>
      <c r="R62" s="153">
        <f>R8+R23+R29+R43</f>
        <v>34</v>
      </c>
      <c r="S62" s="219">
        <f>S8+S23+S29+S43</f>
        <v>102</v>
      </c>
      <c r="T62" s="217">
        <f>T61</f>
        <v>108</v>
      </c>
      <c r="U62" s="312">
        <f t="shared" ref="U62:AJ62" si="38">U8+U23+U29+U45+U46+U47+U48+U49+U54+U55+U56+U57</f>
        <v>0</v>
      </c>
      <c r="V62" s="153">
        <f t="shared" si="38"/>
        <v>612</v>
      </c>
      <c r="W62" s="153">
        <f t="shared" si="38"/>
        <v>0</v>
      </c>
      <c r="X62" s="219">
        <f t="shared" si="38"/>
        <v>792</v>
      </c>
      <c r="Y62" s="312">
        <f t="shared" si="38"/>
        <v>30</v>
      </c>
      <c r="Z62" s="153">
        <f t="shared" si="38"/>
        <v>546</v>
      </c>
      <c r="AA62" s="153">
        <f t="shared" si="38"/>
        <v>16</v>
      </c>
      <c r="AB62" s="219">
        <f t="shared" si="38"/>
        <v>776</v>
      </c>
      <c r="AC62" s="312">
        <f t="shared" si="38"/>
        <v>10</v>
      </c>
      <c r="AD62" s="153">
        <f t="shared" si="38"/>
        <v>350</v>
      </c>
      <c r="AE62" s="153">
        <f t="shared" si="38"/>
        <v>14</v>
      </c>
      <c r="AF62" s="219">
        <f t="shared" si="38"/>
        <v>814</v>
      </c>
      <c r="AG62" s="312">
        <f t="shared" si="38"/>
        <v>18</v>
      </c>
      <c r="AH62" s="153">
        <f t="shared" si="38"/>
        <v>126</v>
      </c>
      <c r="AI62" s="153">
        <f t="shared" si="38"/>
        <v>0</v>
      </c>
      <c r="AJ62" s="219">
        <f t="shared" si="38"/>
        <v>0</v>
      </c>
    </row>
    <row r="63" spans="1:36" ht="20.25" customHeight="1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490" t="s">
        <v>297</v>
      </c>
      <c r="P63" s="491"/>
      <c r="Q63" s="491"/>
      <c r="R63" s="491"/>
      <c r="S63" s="491"/>
      <c r="T63" s="491"/>
      <c r="U63" s="265"/>
      <c r="V63" s="25">
        <f>V62</f>
        <v>612</v>
      </c>
      <c r="W63" s="329"/>
      <c r="X63" s="330">
        <f>X62</f>
        <v>792</v>
      </c>
      <c r="Y63" s="265"/>
      <c r="Z63" s="25">
        <f>Z62</f>
        <v>546</v>
      </c>
      <c r="AA63" s="25"/>
      <c r="AB63" s="331">
        <f>AB62</f>
        <v>776</v>
      </c>
      <c r="AC63" s="265"/>
      <c r="AD63" s="25">
        <f>AD62</f>
        <v>350</v>
      </c>
      <c r="AE63" s="25"/>
      <c r="AF63" s="331">
        <f>AF62</f>
        <v>814</v>
      </c>
      <c r="AG63" s="332"/>
      <c r="AH63" s="333">
        <f>AH62</f>
        <v>126</v>
      </c>
      <c r="AI63" s="333"/>
      <c r="AJ63" s="334">
        <f>AJ62</f>
        <v>0</v>
      </c>
    </row>
    <row r="64" spans="1:36" ht="21.75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485" t="s">
        <v>298</v>
      </c>
      <c r="P64" s="486"/>
      <c r="Q64" s="486"/>
      <c r="R64" s="486"/>
      <c r="S64" s="486"/>
      <c r="T64" s="486"/>
      <c r="U64" s="191">
        <f>U62</f>
        <v>0</v>
      </c>
      <c r="V64" s="22"/>
      <c r="W64" s="22">
        <f>W62</f>
        <v>0</v>
      </c>
      <c r="X64" s="335"/>
      <c r="Y64" s="191">
        <f>Y62</f>
        <v>30</v>
      </c>
      <c r="Z64" s="22"/>
      <c r="AA64" s="22">
        <f>AA62</f>
        <v>16</v>
      </c>
      <c r="AB64" s="315"/>
      <c r="AC64" s="191">
        <f>AC62</f>
        <v>10</v>
      </c>
      <c r="AD64" s="22"/>
      <c r="AE64" s="22">
        <f>AE62</f>
        <v>14</v>
      </c>
      <c r="AF64" s="315"/>
      <c r="AG64" s="191">
        <f>AG62</f>
        <v>18</v>
      </c>
      <c r="AH64" s="22"/>
      <c r="AI64" s="22">
        <f>AI62</f>
        <v>0</v>
      </c>
      <c r="AJ64" s="335"/>
    </row>
    <row r="65" spans="1:36" ht="19.5" customHeight="1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485" t="s">
        <v>22</v>
      </c>
      <c r="P65" s="486"/>
      <c r="Q65" s="486"/>
      <c r="R65" s="486"/>
      <c r="S65" s="486"/>
      <c r="T65" s="486"/>
      <c r="U65" s="336"/>
      <c r="V65" s="337"/>
      <c r="W65" s="337"/>
      <c r="X65" s="353">
        <f>Q9+R9+S9+Q12+R12+S12+Q15+R15+S15+Q16+R16+S16</f>
        <v>72</v>
      </c>
      <c r="Y65" s="336"/>
      <c r="Z65" s="340">
        <f>Q31+R31+S31+Q32+R32+S32+Q33+R33+S33</f>
        <v>36</v>
      </c>
      <c r="AA65" s="337"/>
      <c r="AB65" s="341">
        <f>Q34+R34+S34+Q45+R45+S45+Q47+R47+S47</f>
        <v>36</v>
      </c>
      <c r="AC65" s="336"/>
      <c r="AD65" s="342">
        <f>Q35+R35+S35+Q49+R49+S49+Q52+R52+S52</f>
        <v>36</v>
      </c>
      <c r="AE65" s="337"/>
      <c r="AF65" s="343">
        <f>Q37+R37+S37+Q54+R54+S54+Q55+R55+S55</f>
        <v>36</v>
      </c>
      <c r="AG65" s="336"/>
      <c r="AH65" s="337"/>
      <c r="AI65" s="337"/>
      <c r="AJ65" s="402">
        <f>Q60+R60+S60</f>
        <v>36</v>
      </c>
    </row>
    <row r="66" spans="1:36" ht="21.75" customHeight="1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492" t="s">
        <v>23</v>
      </c>
      <c r="P66" s="493"/>
      <c r="Q66" s="493"/>
      <c r="R66" s="493"/>
      <c r="S66" s="493"/>
      <c r="T66" s="493"/>
      <c r="U66" s="336"/>
      <c r="V66" s="337">
        <f>V50+V58</f>
        <v>0</v>
      </c>
      <c r="W66" s="337"/>
      <c r="X66" s="337">
        <f>X50+X58</f>
        <v>0</v>
      </c>
      <c r="Y66" s="336"/>
      <c r="Z66" s="337">
        <f>Z50+Z58</f>
        <v>0</v>
      </c>
      <c r="AA66" s="337"/>
      <c r="AB66" s="337">
        <f>AB50+AB58</f>
        <v>72</v>
      </c>
      <c r="AC66" s="336"/>
      <c r="AD66" s="337">
        <f>AD50+AD58</f>
        <v>0</v>
      </c>
      <c r="AE66" s="337"/>
      <c r="AF66" s="339">
        <f>AF50+AF58</f>
        <v>0</v>
      </c>
      <c r="AG66" s="336"/>
      <c r="AH66" s="337">
        <f>AH50+AH58</f>
        <v>108</v>
      </c>
      <c r="AI66" s="337"/>
      <c r="AJ66" s="338">
        <f>AJ50+AJ58</f>
        <v>0</v>
      </c>
    </row>
    <row r="67" spans="1:36" ht="19.5" customHeight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485" t="s">
        <v>24</v>
      </c>
      <c r="P67" s="486"/>
      <c r="Q67" s="486"/>
      <c r="R67" s="486"/>
      <c r="S67" s="486"/>
      <c r="T67" s="486"/>
      <c r="U67" s="336"/>
      <c r="V67" s="337">
        <f>V51+V59</f>
        <v>0</v>
      </c>
      <c r="W67" s="337"/>
      <c r="X67" s="337">
        <f>X51+X59</f>
        <v>0</v>
      </c>
      <c r="Y67" s="336"/>
      <c r="Z67" s="337">
        <f>Z51+Z59</f>
        <v>0</v>
      </c>
      <c r="AA67" s="337"/>
      <c r="AB67" s="337">
        <f>AB51+AB59</f>
        <v>0</v>
      </c>
      <c r="AC67" s="336"/>
      <c r="AD67" s="337">
        <f>AD51+AD59</f>
        <v>216</v>
      </c>
      <c r="AE67" s="337"/>
      <c r="AF67" s="337">
        <f>AF51+AF59</f>
        <v>0</v>
      </c>
      <c r="AG67" s="336"/>
      <c r="AH67" s="337">
        <f>AH51+AH59</f>
        <v>360</v>
      </c>
      <c r="AI67" s="337"/>
      <c r="AJ67" s="338">
        <f>AJ51+AJ59</f>
        <v>108</v>
      </c>
    </row>
    <row r="68" spans="1:36" ht="17.25" customHeight="1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492" t="s">
        <v>25</v>
      </c>
      <c r="P68" s="493"/>
      <c r="Q68" s="493"/>
      <c r="R68" s="493"/>
      <c r="S68" s="493"/>
      <c r="T68" s="493"/>
      <c r="U68" s="336"/>
      <c r="V68" s="337"/>
      <c r="W68" s="337"/>
      <c r="X68" s="353">
        <v>4</v>
      </c>
      <c r="Y68" s="336"/>
      <c r="Z68" s="340">
        <v>3</v>
      </c>
      <c r="AA68" s="337"/>
      <c r="AB68" s="341">
        <v>3</v>
      </c>
      <c r="AC68" s="336"/>
      <c r="AD68" s="342">
        <v>3</v>
      </c>
      <c r="AE68" s="337"/>
      <c r="AF68" s="343">
        <v>3</v>
      </c>
      <c r="AG68" s="336"/>
      <c r="AH68" s="337"/>
      <c r="AI68" s="337"/>
      <c r="AJ68" s="402">
        <v>1</v>
      </c>
    </row>
    <row r="69" spans="1:36" ht="17.25" customHeight="1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485" t="s">
        <v>26</v>
      </c>
      <c r="P69" s="486"/>
      <c r="Q69" s="486"/>
      <c r="R69" s="486"/>
      <c r="S69" s="486"/>
      <c r="T69" s="486"/>
      <c r="U69" s="336"/>
      <c r="V69" s="337"/>
      <c r="W69" s="337"/>
      <c r="X69" s="338"/>
      <c r="Y69" s="336"/>
      <c r="Z69" s="337"/>
      <c r="AA69" s="337"/>
      <c r="AB69" s="339"/>
      <c r="AC69" s="336"/>
      <c r="AD69" s="337"/>
      <c r="AE69" s="337"/>
      <c r="AF69" s="339"/>
      <c r="AG69" s="336"/>
      <c r="AH69" s="337"/>
      <c r="AI69" s="337"/>
      <c r="AJ69" s="338"/>
    </row>
    <row r="70" spans="1:36" ht="19.5" customHeight="1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485" t="s">
        <v>33</v>
      </c>
      <c r="P70" s="486"/>
      <c r="Q70" s="486"/>
      <c r="R70" s="486"/>
      <c r="S70" s="486"/>
      <c r="T70" s="486"/>
      <c r="U70" s="336"/>
      <c r="V70" s="337"/>
      <c r="W70" s="337"/>
      <c r="X70" s="353">
        <v>8</v>
      </c>
      <c r="Y70" s="336"/>
      <c r="Z70" s="340">
        <v>5</v>
      </c>
      <c r="AA70" s="337"/>
      <c r="AB70" s="341">
        <v>3</v>
      </c>
      <c r="AC70" s="336"/>
      <c r="AD70" s="342">
        <v>3</v>
      </c>
      <c r="AE70" s="337"/>
      <c r="AF70" s="343">
        <v>4</v>
      </c>
      <c r="AG70" s="336"/>
      <c r="AH70" s="344">
        <v>3</v>
      </c>
      <c r="AI70" s="337"/>
      <c r="AJ70" s="402">
        <v>1</v>
      </c>
    </row>
    <row r="71" spans="1:36" ht="19.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485" t="s">
        <v>299</v>
      </c>
      <c r="P71" s="486"/>
      <c r="Q71" s="486"/>
      <c r="R71" s="486"/>
      <c r="S71" s="486"/>
      <c r="T71" s="486"/>
      <c r="U71" s="336"/>
      <c r="V71" s="337"/>
      <c r="W71" s="337"/>
      <c r="X71" s="353" t="s">
        <v>332</v>
      </c>
      <c r="Y71" s="336"/>
      <c r="Z71" s="337"/>
      <c r="AA71" s="337"/>
      <c r="AB71" s="339"/>
      <c r="AC71" s="336"/>
      <c r="AD71" s="342">
        <v>1</v>
      </c>
      <c r="AE71" s="337"/>
      <c r="AF71" s="339"/>
      <c r="AG71" s="336"/>
      <c r="AH71" s="337"/>
      <c r="AI71" s="337"/>
      <c r="AJ71" s="338"/>
    </row>
    <row r="72" spans="1:36" ht="22.5" customHeight="1" thickBot="1" x14ac:dyDescent="0.3">
      <c r="O72" s="500" t="s">
        <v>36</v>
      </c>
      <c r="P72" s="501"/>
      <c r="Q72" s="501"/>
      <c r="R72" s="501"/>
      <c r="S72" s="501"/>
      <c r="T72" s="501"/>
      <c r="U72" s="155"/>
      <c r="V72" s="213"/>
      <c r="W72" s="345"/>
      <c r="X72" s="392">
        <v>3</v>
      </c>
      <c r="Y72" s="155"/>
      <c r="Z72" s="213"/>
      <c r="AA72" s="213"/>
      <c r="AB72" s="214"/>
      <c r="AC72" s="155"/>
      <c r="AD72" s="213"/>
      <c r="AE72" s="213"/>
      <c r="AF72" s="214"/>
      <c r="AG72" s="155"/>
      <c r="AH72" s="213"/>
      <c r="AI72" s="213"/>
      <c r="AJ72" s="156"/>
    </row>
    <row r="74" spans="1:36" x14ac:dyDescent="0.25">
      <c r="M74" s="157"/>
    </row>
    <row r="75" spans="1:36" ht="18" customHeight="1" x14ac:dyDescent="0.25">
      <c r="V75" s="75">
        <f>(U64+V63)/17</f>
        <v>36</v>
      </c>
      <c r="X75" s="75">
        <f>(W64+X63)/22</f>
        <v>36</v>
      </c>
      <c r="Z75" s="75">
        <f>(Y64+Z63)/16</f>
        <v>36</v>
      </c>
      <c r="AB75" s="75">
        <f>(AA64+AB63)/22</f>
        <v>36</v>
      </c>
      <c r="AD75" s="75">
        <f>(AC64+AD63)/10</f>
        <v>36</v>
      </c>
      <c r="AF75" s="75">
        <f>(AE64+AF63)/23</f>
        <v>36</v>
      </c>
      <c r="AH75" s="75">
        <f>(AG64+AH63)/4</f>
        <v>36</v>
      </c>
    </row>
    <row r="76" spans="1:36" ht="26.25" customHeight="1" x14ac:dyDescent="0.25">
      <c r="V76" s="75">
        <f>(U64+V63+V66+V67)/17</f>
        <v>36</v>
      </c>
      <c r="X76" s="75">
        <f>(W64+X63+X66+X67)/22</f>
        <v>36</v>
      </c>
      <c r="Z76" s="75">
        <f>(Y64+Z63+Z66+Z67)/16</f>
        <v>36</v>
      </c>
      <c r="AB76" s="75">
        <f>(AA64+AB63+AB66+AB67)/24</f>
        <v>36</v>
      </c>
      <c r="AD76" s="75">
        <f>(AC64+AD63+AD66+AD67)/16</f>
        <v>36</v>
      </c>
      <c r="AF76" s="75">
        <f>(AE64+AF63+AF66+AF67)/23</f>
        <v>36</v>
      </c>
      <c r="AH76" s="75">
        <f>(AG64+AH63+AH66+AH67)/17</f>
        <v>36</v>
      </c>
      <c r="AJ76" s="75">
        <f>(AI64+AJ63+AJ66+AJ67)/3</f>
        <v>36</v>
      </c>
    </row>
    <row r="77" spans="1:36" ht="27.75" customHeight="1" x14ac:dyDescent="0.25">
      <c r="V77" s="75">
        <f>17*36-(U64+V63)</f>
        <v>0</v>
      </c>
      <c r="X77" s="75">
        <f>22*36-(W64+X63)</f>
        <v>0</v>
      </c>
      <c r="Z77" s="75">
        <f>16*36-(Y64+Z63)</f>
        <v>0</v>
      </c>
      <c r="AB77" s="75">
        <f>22*36-(AA64+AB63)</f>
        <v>0</v>
      </c>
      <c r="AD77" s="75">
        <f>10*36-(AC64+AD63)</f>
        <v>0</v>
      </c>
      <c r="AF77" s="75">
        <f>23*36-(AE64+AF63)</f>
        <v>0</v>
      </c>
      <c r="AH77" s="75">
        <f>4*36-(AG64+AH63)</f>
        <v>0</v>
      </c>
    </row>
    <row r="78" spans="1:36" x14ac:dyDescent="0.25"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</row>
    <row r="79" spans="1:36" x14ac:dyDescent="0.25"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</sheetData>
  <mergeCells count="29">
    <mergeCell ref="O71:T71"/>
    <mergeCell ref="O72:T72"/>
    <mergeCell ref="A1:AF2"/>
    <mergeCell ref="A3:A6"/>
    <mergeCell ref="B3:B6"/>
    <mergeCell ref="I3:I6"/>
    <mergeCell ref="J4:J6"/>
    <mergeCell ref="K5:K6"/>
    <mergeCell ref="L5:N5"/>
    <mergeCell ref="T4:T6"/>
    <mergeCell ref="O5:P5"/>
    <mergeCell ref="C3:G5"/>
    <mergeCell ref="J3:T3"/>
    <mergeCell ref="K4:P4"/>
    <mergeCell ref="U5:X5"/>
    <mergeCell ref="Q4:S5"/>
    <mergeCell ref="O70:T70"/>
    <mergeCell ref="AG5:AJ5"/>
    <mergeCell ref="AC5:AF5"/>
    <mergeCell ref="H3:H6"/>
    <mergeCell ref="O63:T63"/>
    <mergeCell ref="O64:T64"/>
    <mergeCell ref="O65:T65"/>
    <mergeCell ref="O66:T66"/>
    <mergeCell ref="Y5:AB5"/>
    <mergeCell ref="U3:AJ4"/>
    <mergeCell ref="O67:T67"/>
    <mergeCell ref="O68:T68"/>
    <mergeCell ref="O69:T6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 с печ</vt:lpstr>
      <vt:lpstr>1. Титул</vt:lpstr>
      <vt:lpstr>2, 3. К график, Сводные</vt:lpstr>
      <vt:lpstr>4. План уч проц ООО</vt:lpstr>
      <vt:lpstr>Start</vt:lpstr>
      <vt:lpstr>'2, 3. К график, Сводные'!Область_печати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2020-11-13T09:35:25Z</cp:lastPrinted>
  <dcterms:created xsi:type="dcterms:W3CDTF">2011-05-05T04:03:53Z</dcterms:created>
  <dcterms:modified xsi:type="dcterms:W3CDTF">2025-05-29T10:49:58Z</dcterms:modified>
</cp:coreProperties>
</file>