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saveExternalLinkValues="0" codeName="ЭтаКнига" defaultThemeVersion="124226"/>
  <xr:revisionPtr revIDLastSave="0" documentId="13_ncr:1_{171407B9-52DF-4AD3-A65E-DE091E235CF7}" xr6:coauthVersionLast="45" xr6:coauthVersionMax="45" xr10:uidLastSave="{00000000-0000-0000-0000-000000000000}"/>
  <bookViews>
    <workbookView xWindow="0" yWindow="450" windowWidth="27480" windowHeight="15150" tabRatio="750" activeTab="1" xr2:uid="{00000000-000D-0000-FFFF-FFFF00000000}"/>
  </bookViews>
  <sheets>
    <sheet name="1. Титул" sheetId="25" r:id="rId1"/>
    <sheet name="2, 3. К график, Сводные" sheetId="19" r:id="rId2"/>
    <sheet name="4. План уч проц ООО" sheetId="21" r:id="rId3"/>
    <sheet name="Лист1" sheetId="26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9" i="21" l="1"/>
  <c r="J79" i="21"/>
  <c r="I79" i="21"/>
  <c r="BC34" i="19" l="1"/>
  <c r="B31" i="19"/>
  <c r="B32" i="19"/>
  <c r="B33" i="19"/>
  <c r="B34" i="19"/>
  <c r="B30" i="19"/>
  <c r="H9" i="21" l="1"/>
  <c r="H8" i="21"/>
  <c r="H53" i="21"/>
  <c r="H32" i="21" l="1"/>
  <c r="H78" i="21" l="1"/>
  <c r="H25" i="21" l="1"/>
  <c r="J48" i="21"/>
  <c r="J47" i="21"/>
  <c r="J34" i="21"/>
  <c r="J35" i="21"/>
  <c r="J36" i="21"/>
  <c r="J37" i="21"/>
  <c r="J38" i="21"/>
  <c r="J39" i="21"/>
  <c r="J40" i="21"/>
  <c r="J41" i="21"/>
  <c r="J42" i="21"/>
  <c r="J43" i="21"/>
  <c r="J44" i="21"/>
  <c r="J33" i="21"/>
  <c r="J26" i="21"/>
  <c r="H26" i="21"/>
  <c r="U78" i="21"/>
  <c r="U73" i="21"/>
  <c r="U67" i="21"/>
  <c r="U62" i="21"/>
  <c r="U57" i="21"/>
  <c r="U52" i="21"/>
  <c r="U46" i="21"/>
  <c r="U32" i="21"/>
  <c r="W25" i="21"/>
  <c r="V25" i="21"/>
  <c r="X25" i="21"/>
  <c r="Y25" i="21"/>
  <c r="Z25" i="21"/>
  <c r="AA25" i="21"/>
  <c r="AB25" i="21"/>
  <c r="AC25" i="21"/>
  <c r="AD25" i="21"/>
  <c r="AE25" i="21"/>
  <c r="AF25" i="21"/>
  <c r="AG25" i="21"/>
  <c r="AH25" i="21"/>
  <c r="U25" i="21"/>
  <c r="U8" i="21" l="1"/>
  <c r="L58" i="21" l="1"/>
  <c r="M38" i="21" l="1"/>
  <c r="K41" i="21" l="1"/>
  <c r="D9" i="21"/>
  <c r="E9" i="21"/>
  <c r="F9" i="21"/>
  <c r="G9" i="21"/>
  <c r="C9" i="21"/>
  <c r="D45" i="21"/>
  <c r="E45" i="21"/>
  <c r="F45" i="21"/>
  <c r="G45" i="21"/>
  <c r="C45" i="21"/>
  <c r="D72" i="21"/>
  <c r="E72" i="21"/>
  <c r="F72" i="21"/>
  <c r="G72" i="21"/>
  <c r="C72" i="21"/>
  <c r="H58" i="21"/>
  <c r="AI88" i="21"/>
  <c r="AI87" i="21"/>
  <c r="J58" i="21"/>
  <c r="H80" i="21"/>
  <c r="H41" i="21" l="1"/>
  <c r="X88" i="21"/>
  <c r="W87" i="21"/>
  <c r="X87" i="21"/>
  <c r="Y87" i="21"/>
  <c r="Z87" i="21"/>
  <c r="AA87" i="21"/>
  <c r="AB87" i="21"/>
  <c r="AC87" i="21"/>
  <c r="AD87" i="21"/>
  <c r="AE87" i="21"/>
  <c r="AF87" i="21"/>
  <c r="AG87" i="21"/>
  <c r="AH87" i="21"/>
  <c r="V87" i="21"/>
  <c r="M35" i="21" l="1"/>
  <c r="M36" i="21"/>
  <c r="M37" i="21"/>
  <c r="M40" i="21"/>
  <c r="M34" i="21"/>
  <c r="J28" i="21" l="1"/>
  <c r="K28" i="21" s="1"/>
  <c r="L25" i="21" l="1"/>
  <c r="N25" i="21"/>
  <c r="O25" i="21"/>
  <c r="P25" i="21"/>
  <c r="Q25" i="21"/>
  <c r="R25" i="21"/>
  <c r="S25" i="21"/>
  <c r="T25" i="21"/>
  <c r="J27" i="21" l="1"/>
  <c r="K27" i="21" s="1"/>
  <c r="V32" i="21" l="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G34" i="19" l="1"/>
  <c r="J30" i="19"/>
  <c r="H10" i="21" l="1"/>
  <c r="I10" i="21"/>
  <c r="I47" i="21"/>
  <c r="I74" i="21"/>
  <c r="J74" i="21"/>
  <c r="H74" i="21" l="1"/>
  <c r="H47" i="21"/>
  <c r="AZ34" i="19"/>
  <c r="M34" i="19"/>
  <c r="M46" i="21" l="1"/>
  <c r="I68" i="21"/>
  <c r="Y88" i="21" l="1"/>
  <c r="Z88" i="21"/>
  <c r="AA88" i="21"/>
  <c r="AB88" i="21"/>
  <c r="AC88" i="21"/>
  <c r="AD88" i="21"/>
  <c r="AE88" i="21"/>
  <c r="AF88" i="21"/>
  <c r="AG88" i="21"/>
  <c r="AH88" i="21"/>
  <c r="J53" i="21"/>
  <c r="P76" i="21"/>
  <c r="H76" i="21" s="1"/>
  <c r="O75" i="21"/>
  <c r="H75" i="21" s="1"/>
  <c r="P81" i="21"/>
  <c r="H81" i="21" s="1"/>
  <c r="O80" i="21"/>
  <c r="P70" i="21"/>
  <c r="O69" i="21"/>
  <c r="H69" i="21" s="1"/>
  <c r="P65" i="21"/>
  <c r="H65" i="21" s="1"/>
  <c r="O64" i="21"/>
  <c r="H64" i="21" s="1"/>
  <c r="P60" i="21"/>
  <c r="H60" i="21" s="1"/>
  <c r="O59" i="21"/>
  <c r="H59" i="21" s="1"/>
  <c r="P55" i="21"/>
  <c r="H55" i="21" s="1"/>
  <c r="P54" i="21"/>
  <c r="O54" i="21"/>
  <c r="H54" i="21" s="1"/>
  <c r="P50" i="21"/>
  <c r="O49" i="21"/>
  <c r="H51" i="21"/>
  <c r="AN34" i="19"/>
  <c r="AL34" i="19"/>
  <c r="AI31" i="19"/>
  <c r="AI32" i="19"/>
  <c r="AI33" i="19"/>
  <c r="AI30" i="19"/>
  <c r="AB31" i="19"/>
  <c r="AB32" i="19"/>
  <c r="AB33" i="19"/>
  <c r="AB30" i="19"/>
  <c r="AG34" i="19"/>
  <c r="AE34" i="19"/>
  <c r="V34" i="19"/>
  <c r="Y34" i="19"/>
  <c r="S34" i="19"/>
  <c r="M58" i="21"/>
  <c r="J68" i="21"/>
  <c r="H68" i="21" s="1"/>
  <c r="H49" i="21" l="1"/>
  <c r="O9" i="21"/>
  <c r="H50" i="21"/>
  <c r="P9" i="21"/>
  <c r="BC32" i="19"/>
  <c r="BC30" i="19"/>
  <c r="BC33" i="19"/>
  <c r="BC31" i="19"/>
  <c r="AI34" i="19"/>
  <c r="AB34" i="19"/>
  <c r="H71" i="21"/>
  <c r="H67" i="21" s="1"/>
  <c r="W10" i="21" l="1"/>
  <c r="J34" i="19" l="1"/>
  <c r="P31" i="19"/>
  <c r="P32" i="19"/>
  <c r="P33" i="19"/>
  <c r="P30" i="19"/>
  <c r="D30" i="19" s="1"/>
  <c r="J31" i="19"/>
  <c r="J32" i="19"/>
  <c r="J33" i="19"/>
  <c r="D31" i="19" l="1"/>
  <c r="D33" i="19"/>
  <c r="D32" i="19"/>
  <c r="P34" i="19"/>
  <c r="D34" i="19" s="1"/>
  <c r="K80" i="21"/>
  <c r="J82" i="21"/>
  <c r="K82" i="21" s="1"/>
  <c r="I80" i="21"/>
  <c r="I81" i="21"/>
  <c r="I82" i="21"/>
  <c r="H82" i="21" s="1"/>
  <c r="K73" i="21"/>
  <c r="J77" i="21"/>
  <c r="L73" i="21"/>
  <c r="M73" i="21"/>
  <c r="N73" i="21"/>
  <c r="O73" i="21"/>
  <c r="P73" i="21"/>
  <c r="Q73" i="21"/>
  <c r="R73" i="21"/>
  <c r="S73" i="21"/>
  <c r="T73" i="21"/>
  <c r="V73" i="21"/>
  <c r="W73" i="21"/>
  <c r="X73" i="21"/>
  <c r="Y73" i="21"/>
  <c r="Z73" i="21"/>
  <c r="AA73" i="21"/>
  <c r="AB73" i="21"/>
  <c r="AC73" i="21"/>
  <c r="AD73" i="21"/>
  <c r="AE73" i="21"/>
  <c r="AF73" i="21"/>
  <c r="AG73" i="21"/>
  <c r="AH73" i="21"/>
  <c r="I75" i="21"/>
  <c r="I76" i="21"/>
  <c r="I77" i="21"/>
  <c r="H77" i="21" l="1"/>
  <c r="H73" i="21" s="1"/>
  <c r="I73" i="21"/>
  <c r="K81" i="21"/>
  <c r="J73" i="21"/>
  <c r="H72" i="21" l="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X10" i="21"/>
  <c r="Y10" i="21"/>
  <c r="Z10" i="21"/>
  <c r="AA10" i="21"/>
  <c r="AB10" i="21"/>
  <c r="AC10" i="21"/>
  <c r="AD10" i="21"/>
  <c r="AE10" i="21"/>
  <c r="AF10" i="21"/>
  <c r="AG10" i="21"/>
  <c r="AH10" i="21"/>
  <c r="I26" i="21"/>
  <c r="AB9" i="21" l="1"/>
  <c r="X9" i="21"/>
  <c r="AH85" i="21"/>
  <c r="AH9" i="21"/>
  <c r="K26" i="21"/>
  <c r="M64" i="21"/>
  <c r="M65" i="21"/>
  <c r="M66" i="21"/>
  <c r="M63" i="21"/>
  <c r="L64" i="21"/>
  <c r="J66" i="21"/>
  <c r="L66" i="21" s="1"/>
  <c r="I64" i="21"/>
  <c r="I65" i="21"/>
  <c r="I66" i="21"/>
  <c r="J63" i="21"/>
  <c r="L63" i="21" s="1"/>
  <c r="I63" i="21"/>
  <c r="M61" i="21"/>
  <c r="J61" i="21"/>
  <c r="J57" i="21" s="1"/>
  <c r="I58" i="21"/>
  <c r="I61" i="21"/>
  <c r="H61" i="21" s="1"/>
  <c r="I54" i="21"/>
  <c r="I55" i="21"/>
  <c r="I53" i="21"/>
  <c r="H57" i="21" l="1"/>
  <c r="I57" i="21"/>
  <c r="H63" i="21"/>
  <c r="M26" i="21"/>
  <c r="H52" i="21"/>
  <c r="H45" i="21" s="1"/>
  <c r="K60" i="21"/>
  <c r="M60" i="21" s="1"/>
  <c r="K59" i="21"/>
  <c r="K57" i="21" s="1"/>
  <c r="I48" i="21"/>
  <c r="H48" i="21" l="1"/>
  <c r="H46" i="21" s="1"/>
  <c r="M59" i="21"/>
  <c r="L59" i="21"/>
  <c r="L60" i="21"/>
  <c r="H66" i="21"/>
  <c r="H62" i="21" s="1"/>
  <c r="L32" i="21"/>
  <c r="N32" i="21"/>
  <c r="O32" i="21"/>
  <c r="P32" i="21"/>
  <c r="Q32" i="21"/>
  <c r="R32" i="21"/>
  <c r="S32" i="21"/>
  <c r="T32" i="21"/>
  <c r="W85" i="21"/>
  <c r="X85" i="21"/>
  <c r="Y85" i="21"/>
  <c r="Z85" i="21"/>
  <c r="AA85" i="21"/>
  <c r="AB85" i="21"/>
  <c r="U85" i="21" l="1"/>
  <c r="AF85" i="21"/>
  <c r="AF9" i="21"/>
  <c r="AE85" i="21"/>
  <c r="AE9" i="21"/>
  <c r="AG85" i="21"/>
  <c r="AG9" i="21"/>
  <c r="V85" i="21"/>
  <c r="AD9" i="21"/>
  <c r="AD85" i="21"/>
  <c r="AC85" i="21"/>
  <c r="AC9" i="21"/>
  <c r="AA9" i="21"/>
  <c r="Z9" i="21"/>
  <c r="Y9" i="21"/>
  <c r="W9" i="21"/>
  <c r="K33" i="21"/>
  <c r="M33" i="21" s="1"/>
  <c r="K39" i="21"/>
  <c r="M39" i="21" s="1"/>
  <c r="K43" i="21"/>
  <c r="M43" i="21" s="1"/>
  <c r="I34" i="21"/>
  <c r="H34" i="21" s="1"/>
  <c r="I35" i="21"/>
  <c r="I36" i="21"/>
  <c r="I37" i="21"/>
  <c r="I38" i="21"/>
  <c r="H38" i="21" s="1"/>
  <c r="I39" i="21"/>
  <c r="H39" i="21" s="1"/>
  <c r="I40" i="21"/>
  <c r="I41" i="21"/>
  <c r="I42" i="21"/>
  <c r="H42" i="21" s="1"/>
  <c r="I43" i="21"/>
  <c r="H43" i="21" s="1"/>
  <c r="I44" i="21"/>
  <c r="H44" i="21" s="1"/>
  <c r="I33" i="21"/>
  <c r="H33" i="21" s="1"/>
  <c r="I67" i="21"/>
  <c r="J67" i="21"/>
  <c r="K67" i="21"/>
  <c r="L67" i="21"/>
  <c r="M67" i="21"/>
  <c r="N67" i="21"/>
  <c r="O67" i="21"/>
  <c r="P67" i="21"/>
  <c r="Q67" i="21"/>
  <c r="R67" i="21"/>
  <c r="S67" i="21"/>
  <c r="T67" i="21"/>
  <c r="V67" i="21"/>
  <c r="W67" i="21"/>
  <c r="X67" i="21"/>
  <c r="Y67" i="21"/>
  <c r="Z67" i="21"/>
  <c r="AA67" i="21"/>
  <c r="AB67" i="21"/>
  <c r="AC67" i="21"/>
  <c r="AD67" i="21"/>
  <c r="AE67" i="21"/>
  <c r="AF67" i="21"/>
  <c r="AG67" i="21"/>
  <c r="AH67" i="21"/>
  <c r="H40" i="21" l="1"/>
  <c r="H37" i="21"/>
  <c r="H36" i="21"/>
  <c r="H35" i="21"/>
  <c r="AI9" i="21"/>
  <c r="AI8" i="21"/>
  <c r="K44" i="21"/>
  <c r="M44" i="21" s="1"/>
  <c r="I32" i="21"/>
  <c r="K42" i="21"/>
  <c r="M42" i="21" s="1"/>
  <c r="M41" i="21"/>
  <c r="J32" i="21"/>
  <c r="M28" i="21"/>
  <c r="J29" i="21"/>
  <c r="J30" i="21"/>
  <c r="K30" i="21" s="1"/>
  <c r="M30" i="21" s="1"/>
  <c r="J31" i="21"/>
  <c r="I27" i="21"/>
  <c r="H27" i="21" s="1"/>
  <c r="I28" i="21"/>
  <c r="I29" i="21"/>
  <c r="I30" i="21"/>
  <c r="I31" i="21"/>
  <c r="K31" i="21" l="1"/>
  <c r="M31" i="21" s="1"/>
  <c r="J25" i="21"/>
  <c r="I25" i="21"/>
  <c r="M32" i="21"/>
  <c r="K32" i="21"/>
  <c r="K29" i="21"/>
  <c r="H29" i="21"/>
  <c r="H31" i="21"/>
  <c r="H30" i="21"/>
  <c r="H28" i="21"/>
  <c r="M29" i="21" l="1"/>
  <c r="K25" i="21"/>
  <c r="M27" i="21"/>
  <c r="I78" i="21"/>
  <c r="I72" i="21" s="1"/>
  <c r="J78" i="21"/>
  <c r="K78" i="21"/>
  <c r="L78" i="21"/>
  <c r="L72" i="21" s="1"/>
  <c r="M78" i="21"/>
  <c r="M72" i="21" s="1"/>
  <c r="N78" i="21"/>
  <c r="N72" i="21" s="1"/>
  <c r="O78" i="21"/>
  <c r="O72" i="21" s="1"/>
  <c r="P78" i="21"/>
  <c r="P72" i="21" s="1"/>
  <c r="Q78" i="21"/>
  <c r="Q72" i="21" s="1"/>
  <c r="R78" i="21"/>
  <c r="R72" i="21" s="1"/>
  <c r="S78" i="21"/>
  <c r="S72" i="21" s="1"/>
  <c r="T78" i="21"/>
  <c r="T72" i="21" s="1"/>
  <c r="U72" i="21"/>
  <c r="V78" i="21"/>
  <c r="V72" i="21" s="1"/>
  <c r="W78" i="21"/>
  <c r="W72" i="21" s="1"/>
  <c r="X78" i="21"/>
  <c r="X72" i="21" s="1"/>
  <c r="Y78" i="21"/>
  <c r="Y72" i="21" s="1"/>
  <c r="Z78" i="21"/>
  <c r="Z72" i="21" s="1"/>
  <c r="AA78" i="21"/>
  <c r="AA72" i="21" s="1"/>
  <c r="AB78" i="21"/>
  <c r="AB72" i="21" s="1"/>
  <c r="AC78" i="21"/>
  <c r="AC72" i="21" s="1"/>
  <c r="AD78" i="21"/>
  <c r="AD72" i="21" s="1"/>
  <c r="AE78" i="21"/>
  <c r="AE72" i="21" s="1"/>
  <c r="AF78" i="21"/>
  <c r="AF72" i="21" s="1"/>
  <c r="AG78" i="21"/>
  <c r="AG72" i="21" s="1"/>
  <c r="AH78" i="21"/>
  <c r="AH72" i="21" s="1"/>
  <c r="L57" i="21"/>
  <c r="M57" i="21"/>
  <c r="N57" i="21"/>
  <c r="O57" i="21"/>
  <c r="P57" i="21"/>
  <c r="Q57" i="21"/>
  <c r="R57" i="21"/>
  <c r="S57" i="21"/>
  <c r="T57" i="21"/>
  <c r="V57" i="21"/>
  <c r="W57" i="21"/>
  <c r="X57" i="21"/>
  <c r="Y57" i="21"/>
  <c r="Z57" i="21"/>
  <c r="AA57" i="21"/>
  <c r="AB57" i="21"/>
  <c r="AC57" i="21"/>
  <c r="AD57" i="21"/>
  <c r="AE57" i="21"/>
  <c r="AF57" i="21"/>
  <c r="AG57" i="21"/>
  <c r="AH57" i="21"/>
  <c r="I52" i="21"/>
  <c r="J52" i="21"/>
  <c r="K52" i="21"/>
  <c r="L52" i="21"/>
  <c r="M52" i="21"/>
  <c r="N52" i="21"/>
  <c r="O52" i="21"/>
  <c r="P52" i="21"/>
  <c r="Q52" i="21"/>
  <c r="R52" i="21"/>
  <c r="S52" i="21"/>
  <c r="T52" i="21"/>
  <c r="V52" i="21"/>
  <c r="W52" i="21"/>
  <c r="X52" i="21"/>
  <c r="Y52" i="21"/>
  <c r="Z52" i="21"/>
  <c r="AA52" i="21"/>
  <c r="AB52" i="21"/>
  <c r="AC52" i="21"/>
  <c r="AD52" i="21"/>
  <c r="AE52" i="21"/>
  <c r="AF52" i="21"/>
  <c r="AG52" i="21"/>
  <c r="AH52" i="21"/>
  <c r="I46" i="21"/>
  <c r="J46" i="21"/>
  <c r="N46" i="21"/>
  <c r="O46" i="21"/>
  <c r="P46" i="21"/>
  <c r="Q46" i="21"/>
  <c r="R46" i="21"/>
  <c r="S46" i="21"/>
  <c r="T46" i="21"/>
  <c r="V46" i="21"/>
  <c r="W46" i="21"/>
  <c r="X46" i="21"/>
  <c r="Y46" i="21"/>
  <c r="Z46" i="21"/>
  <c r="AA46" i="21"/>
  <c r="AB46" i="21"/>
  <c r="AC46" i="21"/>
  <c r="AD46" i="21"/>
  <c r="AE46" i="21"/>
  <c r="AF46" i="21"/>
  <c r="AG46" i="21"/>
  <c r="AH46" i="21"/>
  <c r="T9" i="21" l="1"/>
  <c r="T8" i="21"/>
  <c r="N9" i="21"/>
  <c r="N8" i="21"/>
  <c r="M25" i="21"/>
  <c r="M9" i="21" s="1"/>
  <c r="K72" i="21"/>
  <c r="J72" i="21"/>
  <c r="I62" i="21"/>
  <c r="I9" i="21" s="1"/>
  <c r="J62" i="21"/>
  <c r="J8" i="21" s="1"/>
  <c r="K62" i="21"/>
  <c r="L62" i="21"/>
  <c r="M62" i="21"/>
  <c r="N62" i="21"/>
  <c r="O62" i="21"/>
  <c r="O8" i="21" s="1"/>
  <c r="P62" i="21"/>
  <c r="P8" i="21" s="1"/>
  <c r="Q62" i="21"/>
  <c r="Q8" i="21" s="1"/>
  <c r="R62" i="21"/>
  <c r="R8" i="21" s="1"/>
  <c r="S62" i="21"/>
  <c r="S8" i="21" s="1"/>
  <c r="T62" i="21"/>
  <c r="V62" i="21"/>
  <c r="V45" i="21" s="1"/>
  <c r="W62" i="21"/>
  <c r="W8" i="21" s="1"/>
  <c r="X62" i="21"/>
  <c r="X8" i="21" s="1"/>
  <c r="Y62" i="21"/>
  <c r="Z62" i="21"/>
  <c r="Z45" i="21" s="1"/>
  <c r="AA62" i="21"/>
  <c r="AB62" i="21"/>
  <c r="AB8" i="21" s="1"/>
  <c r="AC62" i="21"/>
  <c r="AD62" i="21"/>
  <c r="AE62" i="21"/>
  <c r="AF62" i="21"/>
  <c r="AG62" i="21"/>
  <c r="AH62" i="21"/>
  <c r="AH8" i="21" s="1"/>
  <c r="M8" i="21" l="1"/>
  <c r="Z8" i="21"/>
  <c r="J9" i="21"/>
  <c r="S9" i="21"/>
  <c r="I8" i="21"/>
  <c r="R9" i="21"/>
  <c r="Q9" i="21"/>
  <c r="P45" i="21"/>
  <c r="W45" i="21"/>
  <c r="O45" i="21"/>
  <c r="V8" i="21"/>
  <c r="V9" i="21"/>
  <c r="AC45" i="21"/>
  <c r="AC8" i="21"/>
  <c r="U45" i="21"/>
  <c r="U9" i="21"/>
  <c r="M45" i="21"/>
  <c r="X45" i="21"/>
  <c r="N45" i="21"/>
  <c r="AB45" i="21"/>
  <c r="AA45" i="21"/>
  <c r="AA8" i="21"/>
  <c r="S45" i="21"/>
  <c r="T45" i="21"/>
  <c r="AD45" i="21"/>
  <c r="AD8" i="21"/>
  <c r="R45" i="21"/>
  <c r="Y45" i="21"/>
  <c r="Y8" i="21"/>
  <c r="Q45" i="21"/>
  <c r="AG45" i="21"/>
  <c r="AG8" i="21"/>
  <c r="AE45" i="21"/>
  <c r="AE8" i="21"/>
  <c r="I45" i="21"/>
  <c r="AF45" i="21"/>
  <c r="AF8" i="21"/>
  <c r="J45" i="21"/>
  <c r="AH45" i="21"/>
  <c r="K46" i="21" l="1"/>
  <c r="L46" i="21"/>
  <c r="L9" i="21" l="1"/>
  <c r="L8" i="21"/>
  <c r="K8" i="21"/>
  <c r="K9" i="21"/>
  <c r="K45" i="21"/>
  <c r="L45" i="21"/>
</calcChain>
</file>

<file path=xl/sharedStrings.xml><?xml version="1.0" encoding="utf-8"?>
<sst xmlns="http://schemas.openxmlformats.org/spreadsheetml/2006/main" count="451" uniqueCount="334">
  <si>
    <t>История</t>
  </si>
  <si>
    <t>Физическая культура</t>
  </si>
  <si>
    <t>Математика</t>
  </si>
  <si>
    <t>Безопасность жизнедеятельности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</si>
  <si>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</si>
  <si>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</si>
  <si>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</si>
  <si>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</si>
  <si>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</si>
  <si>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Государственная итоговая аттестация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</si>
  <si>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</si>
  <si>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</si>
  <si>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</si>
  <si>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</si>
  <si>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</si>
  <si>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</si>
  <si>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</si>
  <si>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</si>
  <si>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</si>
  <si>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</si>
  <si>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</si>
  <si>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</si>
  <si>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</si>
  <si>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</si>
  <si>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</si>
  <si>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</si>
  <si>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</si>
  <si>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</si>
  <si>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</si>
  <si>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</si>
  <si>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</si>
  <si>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</si>
  <si>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</si>
  <si>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</si>
  <si>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</si>
  <si>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</si>
  <si>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</si>
  <si>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курсовой проект (работа)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</si>
  <si>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</si>
  <si>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</si>
  <si>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</si>
  <si>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</si>
  <si>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</si>
  <si>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</si>
  <si>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</si>
  <si>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</si>
  <si>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</si>
  <si>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</si>
  <si>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</si>
  <si>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</si>
  <si>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</si>
  <si>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Литература</t>
  </si>
  <si>
    <t>Информатика</t>
  </si>
  <si>
    <t>ОП.00</t>
  </si>
  <si>
    <t>ОП.01</t>
  </si>
  <si>
    <t>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</si>
  <si>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</si>
  <si>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</si>
  <si>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</si>
  <si>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</si>
  <si>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</si>
  <si>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</si>
  <si>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</si>
  <si>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</si>
  <si>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</si>
  <si>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</si>
  <si>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</si>
  <si>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</si>
  <si>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</si>
  <si>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</si>
  <si>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</si>
  <si>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</si>
  <si>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</si>
  <si>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</si>
  <si>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</si>
  <si>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</si>
  <si>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</si>
  <si>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</si>
  <si>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</si>
  <si>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</si>
  <si>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</si>
  <si>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</si>
  <si>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МДК.01.01</t>
  </si>
  <si>
    <t>МДК.01.02</t>
  </si>
  <si>
    <t xml:space="preserve">Учебная практика </t>
  </si>
  <si>
    <t>ПП.01</t>
  </si>
  <si>
    <t>ПМ.02</t>
  </si>
  <si>
    <t>МДК.02.01</t>
  </si>
  <si>
    <t>УП.02</t>
  </si>
  <si>
    <t>ПП.02</t>
  </si>
  <si>
    <t>МДК.03.01</t>
  </si>
  <si>
    <t>УП.03</t>
  </si>
  <si>
    <t>ПП.03</t>
  </si>
  <si>
    <t>УП.04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</si>
  <si>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</si>
  <si>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</si>
  <si>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</si>
  <si>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</si>
  <si>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</si>
  <si>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</si>
  <si>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</si>
  <si>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</si>
  <si>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</si>
  <si>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</si>
  <si>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</si>
  <si>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: :</t>
  </si>
  <si>
    <t>х</t>
  </si>
  <si>
    <t>∆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</si>
  <si>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</si>
  <si>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</si>
  <si>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</si>
  <si>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</si>
  <si>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</si>
  <si>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</si>
  <si>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</si>
  <si>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</si>
  <si>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</si>
  <si>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>II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</si>
  <si>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</si>
  <si>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</si>
  <si>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</si>
  <si>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</si>
  <si>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</si>
  <si>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D</t>
  </si>
  <si>
    <t xml:space="preserve">   Подготовка к государственной итоговой аттестации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</si>
  <si>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</si>
  <si>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</si>
  <si>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</si>
  <si>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</si>
  <si>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</si>
  <si>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</si>
  <si>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</si>
  <si>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</si>
  <si>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</si>
  <si>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</si>
  <si>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</si>
  <si>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</si>
  <si>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</si>
  <si>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</si>
  <si>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</si>
  <si>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</si>
  <si>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</si>
  <si>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</si>
  <si>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</si>
  <si>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</si>
  <si>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</si>
  <si>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</si>
  <si>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</si>
  <si>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</si>
  <si>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</si>
  <si>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</si>
  <si>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</si>
  <si>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</si>
  <si>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</si>
  <si>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</si>
  <si>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</si>
  <si>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</si>
  <si>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</si>
  <si>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</si>
  <si>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</si>
  <si>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</si>
  <si>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</si>
  <si>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</si>
  <si>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</si>
  <si>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</si>
  <si>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</si>
  <si>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</si>
  <si>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</si>
  <si>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</si>
  <si>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</si>
  <si>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</si>
  <si>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</si>
  <si>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</si>
  <si>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</si>
  <si>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</si>
  <si>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</si>
  <si>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</si>
  <si>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</si>
  <si>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</si>
  <si>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</si>
  <si>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</si>
  <si>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</si>
  <si>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Производственной практики (преддипломной)</t>
  </si>
  <si>
    <t>Дифференцированных зачетов</t>
  </si>
  <si>
    <t>Общепрофессиональный цикл</t>
  </si>
  <si>
    <t>Профессиональный цикл</t>
  </si>
  <si>
    <t>Инженерная графика</t>
  </si>
  <si>
    <t>Материаловедение</t>
  </si>
  <si>
    <t>Техническая механика</t>
  </si>
  <si>
    <t>1 сем.           17   недель</t>
  </si>
  <si>
    <t>2 сем.             22    недели</t>
  </si>
  <si>
    <t>МДК.04.01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</si>
  <si>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</si>
  <si>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</si>
  <si>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</si>
  <si>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</si>
  <si>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</si>
  <si>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</si>
  <si>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</si>
  <si>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</si>
  <si>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</si>
  <si>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</si>
  <si>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</si>
  <si>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</si>
  <si>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</si>
  <si>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</si>
  <si>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>Технологический</t>
  </si>
  <si>
    <t xml:space="preserve">Приказ об утверждении ФГОС от </t>
  </si>
  <si>
    <t>Группа</t>
  </si>
  <si>
    <t>Год начала подготовки по УП</t>
  </si>
  <si>
    <t>Индивидуальный учебный проект*/Курсовой проект</t>
  </si>
  <si>
    <t xml:space="preserve">экзамен
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</si>
  <si>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</si>
  <si>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</si>
  <si>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</si>
  <si>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</si>
  <si>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</si>
  <si>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</si>
  <si>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Экзамен по модулю</t>
  </si>
  <si>
    <t>«_____»__________________2020 г.</t>
  </si>
  <si>
    <t>«_____»__________________2020  г.</t>
  </si>
  <si>
    <t>_____________________ Ф. В. Бубич</t>
  </si>
  <si>
    <t>самостоятельная работа в рамках экзамеционной сессии</t>
  </si>
  <si>
    <t>консультации</t>
  </si>
  <si>
    <t>Производственной практики по (профилю специальности)</t>
  </si>
  <si>
    <t>Обществознание</t>
  </si>
  <si>
    <t>География</t>
  </si>
  <si>
    <t>Индивидуальный проект</t>
  </si>
  <si>
    <t>В том числе в форме практической подготовки</t>
  </si>
  <si>
    <t xml:space="preserve"> </t>
  </si>
  <si>
    <t xml:space="preserve">Иностранный язык  </t>
  </si>
  <si>
    <r>
      <t> </t>
    </r>
    <r>
      <rPr>
        <sz val="10"/>
        <color indexed="8"/>
        <rFont val="Times New Roman"/>
        <family val="1"/>
        <charset val="204"/>
      </rPr>
      <t>2*</t>
    </r>
  </si>
  <si>
    <t>СГ.00</t>
  </si>
  <si>
    <t>Социально-гуманитарный цикл</t>
  </si>
  <si>
    <t>СГ.01</t>
  </si>
  <si>
    <t>История России</t>
  </si>
  <si>
    <t>СГ.02</t>
  </si>
  <si>
    <t>Иностранный язык в
профессиональной деятельности</t>
  </si>
  <si>
    <t>СГ.03</t>
  </si>
  <si>
    <t>СГ.04</t>
  </si>
  <si>
    <t>СГ.05</t>
  </si>
  <si>
    <t>УП.01.01</t>
  </si>
  <si>
    <t>Производственная практика</t>
  </si>
  <si>
    <t>ПM.01.ЭК</t>
  </si>
  <si>
    <t>ПM.02 ЭК</t>
  </si>
  <si>
    <t>ПМ. 03</t>
  </si>
  <si>
    <t>ПM.03 ЭК</t>
  </si>
  <si>
    <t>ПМ. 04</t>
  </si>
  <si>
    <t>ПП.04</t>
  </si>
  <si>
    <t>ПM.04 ЭК</t>
  </si>
  <si>
    <t>Экзамен квалификационный</t>
  </si>
  <si>
    <t>ДПБ</t>
  </si>
  <si>
    <t>ПДП</t>
  </si>
  <si>
    <t>Производственная  практика (преддипломная)</t>
  </si>
  <si>
    <t>3,4,5,6</t>
  </si>
  <si>
    <t>17 23</t>
  </si>
  <si>
    <t>24 -31</t>
  </si>
  <si>
    <t>Основы безопасности и защита Родины</t>
  </si>
  <si>
    <t>УП.05*</t>
  </si>
  <si>
    <t>ПП.05*</t>
  </si>
  <si>
    <t>2025г.</t>
  </si>
  <si>
    <t>2025г</t>
  </si>
  <si>
    <t>ООД. 00</t>
  </si>
  <si>
    <t>ООД. 01</t>
  </si>
  <si>
    <t>ООД .02</t>
  </si>
  <si>
    <t>ООД. 03</t>
  </si>
  <si>
    <t>ООД. 04</t>
  </si>
  <si>
    <t>ООД. 05</t>
  </si>
  <si>
    <t>ООД .06</t>
  </si>
  <si>
    <t>ООД. 07</t>
  </si>
  <si>
    <t>ООД. 08</t>
  </si>
  <si>
    <t>ООД. 09</t>
  </si>
  <si>
    <t>ООД.10</t>
  </si>
  <si>
    <t>ООД.11</t>
  </si>
  <si>
    <t>ООД.12</t>
  </si>
  <si>
    <t>ООД.13</t>
  </si>
  <si>
    <t>Общеобразовательный цикл</t>
  </si>
  <si>
    <t>Основы бережливого производства</t>
  </si>
  <si>
    <t>Метрология, стандартизация и сертификация</t>
  </si>
  <si>
    <t>Процессы формообразования и инструменты</t>
  </si>
  <si>
    <t>Технология машиностроения</t>
  </si>
  <si>
    <t xml:space="preserve">Охрана труда </t>
  </si>
  <si>
    <t>Математика в профессиональной деятельности</t>
  </si>
  <si>
    <t>Разработка технологических процессов изготовления деталей машин</t>
  </si>
  <si>
    <t>Разработка технологических процессов изготовления деталей машин с применением систем автоматизированного проектирования</t>
  </si>
  <si>
    <t>Оформление технологической документации по процессам изготовления деталей машин</t>
  </si>
  <si>
    <t>СГ.06</t>
  </si>
  <si>
    <t>Основы финансовой грамотности</t>
  </si>
  <si>
    <t>Разработка и внедрение управляющих программ изготовления деталей машин в машиностроительном производстве</t>
  </si>
  <si>
    <t xml:space="preserve">Разработка и внедрение управляющих программ изготовления деталей машин </t>
  </si>
  <si>
    <t>Компьютерная графика</t>
  </si>
  <si>
    <t>ОП.10ц</t>
  </si>
  <si>
    <t>Программирование для автоматизированного оборудования</t>
  </si>
  <si>
    <t>ОП.11ц</t>
  </si>
  <si>
    <t>Информационные технологии в профессиональной деятельности</t>
  </si>
  <si>
    <t>ОП.12ц</t>
  </si>
  <si>
    <t>Разработка и реализация технологических процессов в механосборочном производстве</t>
  </si>
  <si>
    <t>Организация контроля, наладки технического обслуживания оборудования машиностроительного производства</t>
  </si>
  <si>
    <t>Контроль, наладка, подналадка и техническое обслуживание сборочного оборудования</t>
  </si>
  <si>
    <t>ПМ. 05</t>
  </si>
  <si>
    <t>МДК.05.01</t>
  </si>
  <si>
    <t>Организация работ по реализации технологических процессов в машиностроительном производстве</t>
  </si>
  <si>
    <t>ПM.05 ЭК</t>
  </si>
  <si>
    <t>Технология выполнения работ по профессии "Токарь"</t>
  </si>
  <si>
    <t>ПМд.06</t>
  </si>
  <si>
    <t>МДК.06.01</t>
  </si>
  <si>
    <t>УП.06</t>
  </si>
  <si>
    <t>ПM.06 ЭК</t>
  </si>
  <si>
    <t>МДК 07.01</t>
  </si>
  <si>
    <t>ПП.06</t>
  </si>
  <si>
    <t>УП.07</t>
  </si>
  <si>
    <t>ПП.07</t>
  </si>
  <si>
    <t>ПM.07 ЭК</t>
  </si>
  <si>
    <t>ОП.09ц</t>
  </si>
  <si>
    <t>15.02.16</t>
  </si>
  <si>
    <t>техник-технолог</t>
  </si>
  <si>
    <t>3г 10 м</t>
  </si>
  <si>
    <t>2528/1,2528/2</t>
  </si>
  <si>
    <t>Планирование, организация и контроль деятельности подчиненного персонала</t>
  </si>
  <si>
    <t>Дополнительный профессиональный блок, включая цифровой модуль по запросу отрасли и (или) работодателя АО «НПП «Исток» им. Шокина»</t>
  </si>
  <si>
    <t>Освоение работ по одной или нескольким профессиям рабочих, должностям служащих: 19149 Токарь</t>
  </si>
  <si>
    <t>ПМд 07</t>
  </si>
  <si>
    <t>4 сем.       13 недель</t>
  </si>
  <si>
    <t>3 сем.           15 недель</t>
  </si>
  <si>
    <t>1. Календарный  график учебного процесса 15.02.16 Технология машиностроения</t>
  </si>
  <si>
    <t>4, 5</t>
  </si>
  <si>
    <t>4,5,6</t>
  </si>
  <si>
    <t>5 сем.          8  недель</t>
  </si>
  <si>
    <t>6 сем.          14 недель</t>
  </si>
  <si>
    <t>7 сем.              9     недель</t>
  </si>
  <si>
    <t xml:space="preserve">8 сем.             4    недели </t>
  </si>
  <si>
    <t>Базовая цифровая экономика</t>
  </si>
  <si>
    <t>Технология металлообработки на металлорежущих станках с программным управлением</t>
  </si>
  <si>
    <t>Освоение работ по одной или нескольким профессиям рабочих, должностям служащих: 16045  Оператор станков с программным управлением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</si>
</sst>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66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ahoma"/>
      <family val="2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b/>
      <i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58" fillId="0" borderId="0">
      <alignment vertical="top"/>
    </xf>
    <xf numFmtId="0" fontId="1" fillId="0" borderId="0"/>
    <xf numFmtId="0" fontId="61" fillId="0" borderId="0"/>
  </cellStyleXfs>
  <cellXfs count="674">
    <xf numFmtId="0" fontId="0" fillId="0" borderId="0" xfId="0"/>
    <xf numFmtId="0" fontId="1" fillId="0" borderId="0" xfId="3"/>
    <xf numFmtId="0" fontId="1" fillId="0" borderId="0" xfId="3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5" fillId="0" borderId="0" xfId="0" applyFont="1"/>
    <xf numFmtId="0" fontId="15" fillId="0" borderId="8" xfId="0" applyFont="1" applyBorder="1"/>
    <xf numFmtId="0" fontId="15" fillId="0" borderId="8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6" fillId="0" borderId="0" xfId="0" applyFont="1"/>
    <xf numFmtId="0" fontId="12" fillId="0" borderId="1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6" fillId="0" borderId="8" xfId="0" applyFont="1" applyBorder="1"/>
    <xf numFmtId="0" fontId="1" fillId="0" borderId="0" xfId="3" applyAlignment="1" applyProtection="1">
      <alignment horizontal="left" vertical="center"/>
      <protection locked="0"/>
    </xf>
    <xf numFmtId="0" fontId="1" fillId="0" borderId="1" xfId="3" applyBorder="1" applyAlignment="1" applyProtection="1">
      <alignment horizontal="center" vertical="center"/>
      <protection locked="0"/>
    </xf>
    <xf numFmtId="0" fontId="1" fillId="0" borderId="0" xfId="3" applyAlignment="1" applyProtection="1">
      <alignment horizontal="left" vertical="top" wrapText="1"/>
      <protection locked="0"/>
    </xf>
    <xf numFmtId="0" fontId="19" fillId="0" borderId="1" xfId="3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" fillId="0" borderId="29" xfId="3" applyBorder="1" applyAlignment="1" applyProtection="1">
      <alignment horizontal="center" vertical="center"/>
      <protection locked="0"/>
    </xf>
    <xf numFmtId="0" fontId="1" fillId="2" borderId="2" xfId="3" applyFill="1" applyBorder="1" applyAlignment="1" applyProtection="1">
      <alignment horizontal="center" vertical="center"/>
      <protection locked="0"/>
    </xf>
    <xf numFmtId="0" fontId="16" fillId="0" borderId="6" xfId="0" applyFont="1" applyBorder="1"/>
    <xf numFmtId="0" fontId="15" fillId="0" borderId="0" xfId="0" applyFont="1" applyAlignment="1">
      <alignment vertical="center"/>
    </xf>
    <xf numFmtId="0" fontId="21" fillId="0" borderId="0" xfId="3" applyFont="1" applyAlignment="1" applyProtection="1">
      <alignment horizontal="left" vertical="center"/>
      <protection locked="0"/>
    </xf>
    <xf numFmtId="0" fontId="21" fillId="0" borderId="0" xfId="3" applyFont="1" applyAlignment="1" applyProtection="1">
      <alignment horizontal="center" vertical="center"/>
      <protection locked="0"/>
    </xf>
    <xf numFmtId="0" fontId="21" fillId="0" borderId="0" xfId="3" applyFont="1"/>
    <xf numFmtId="0" fontId="21" fillId="0" borderId="1" xfId="3" applyFont="1" applyBorder="1" applyAlignment="1" applyProtection="1">
      <alignment horizontal="center" vertical="center"/>
      <protection locked="0"/>
    </xf>
    <xf numFmtId="0" fontId="22" fillId="0" borderId="1" xfId="3" applyFont="1" applyBorder="1" applyAlignment="1" applyProtection="1">
      <alignment horizontal="center" vertical="center"/>
      <protection locked="0"/>
    </xf>
    <xf numFmtId="0" fontId="23" fillId="0" borderId="0" xfId="0" applyFont="1"/>
    <xf numFmtId="0" fontId="1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14" fillId="0" borderId="0" xfId="0" applyFont="1"/>
    <xf numFmtId="0" fontId="28" fillId="0" borderId="26" xfId="0" applyFont="1" applyBorder="1"/>
    <xf numFmtId="0" fontId="28" fillId="0" borderId="0" xfId="0" applyFont="1"/>
    <xf numFmtId="0" fontId="28" fillId="0" borderId="17" xfId="0" applyFont="1" applyBorder="1"/>
    <xf numFmtId="0" fontId="27" fillId="0" borderId="0" xfId="0" applyFont="1"/>
    <xf numFmtId="0" fontId="29" fillId="0" borderId="0" xfId="0" applyFont="1"/>
    <xf numFmtId="0" fontId="26" fillId="0" borderId="0" xfId="0" applyFont="1"/>
    <xf numFmtId="0" fontId="26" fillId="0" borderId="17" xfId="0" applyFont="1" applyBorder="1"/>
    <xf numFmtId="0" fontId="28" fillId="0" borderId="18" xfId="0" applyFont="1" applyBorder="1"/>
    <xf numFmtId="0" fontId="15" fillId="0" borderId="6" xfId="0" applyFont="1" applyBorder="1" applyAlignment="1">
      <alignment horizontal="left"/>
    </xf>
    <xf numFmtId="0" fontId="17" fillId="0" borderId="0" xfId="3" applyFont="1"/>
    <xf numFmtId="0" fontId="7" fillId="0" borderId="0" xfId="3" applyFont="1"/>
    <xf numFmtId="0" fontId="31" fillId="0" borderId="0" xfId="0" applyFont="1" applyAlignment="1">
      <alignment horizontal="center"/>
    </xf>
    <xf numFmtId="0" fontId="32" fillId="0" borderId="0" xfId="3" applyFont="1"/>
    <xf numFmtId="0" fontId="33" fillId="0" borderId="0" xfId="3" applyFont="1"/>
    <xf numFmtId="0" fontId="33" fillId="0" borderId="0" xfId="0" applyFont="1" applyAlignment="1">
      <alignment horizontal="center"/>
    </xf>
    <xf numFmtId="0" fontId="33" fillId="0" borderId="0" xfId="0" applyFont="1"/>
    <xf numFmtId="0" fontId="17" fillId="0" borderId="0" xfId="0" applyFont="1"/>
    <xf numFmtId="0" fontId="34" fillId="0" borderId="0" xfId="0" applyFont="1"/>
    <xf numFmtId="0" fontId="7" fillId="0" borderId="0" xfId="0" applyFont="1"/>
    <xf numFmtId="0" fontId="30" fillId="0" borderId="0" xfId="3" applyFont="1"/>
    <xf numFmtId="0" fontId="17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Alignment="1" applyProtection="1">
      <alignment horizontal="center" vertical="center"/>
      <protection locked="0"/>
    </xf>
    <xf numFmtId="0" fontId="17" fillId="2" borderId="0" xfId="3" applyFont="1" applyFill="1" applyAlignment="1" applyProtection="1">
      <alignment horizontal="left" vertical="center"/>
      <protection locked="0"/>
    </xf>
    <xf numFmtId="0" fontId="36" fillId="0" borderId="0" xfId="3" applyFont="1"/>
    <xf numFmtId="0" fontId="38" fillId="0" borderId="0" xfId="3" applyFont="1"/>
    <xf numFmtId="0" fontId="38" fillId="2" borderId="0" xfId="3" applyFont="1" applyFill="1" applyAlignment="1" applyProtection="1">
      <alignment horizontal="left" vertical="center"/>
      <protection locked="0"/>
    </xf>
    <xf numFmtId="0" fontId="31" fillId="0" borderId="0" xfId="3" applyFont="1"/>
    <xf numFmtId="0" fontId="33" fillId="2" borderId="0" xfId="3" applyFont="1" applyFill="1" applyAlignment="1" applyProtection="1">
      <alignment horizontal="left" vertical="center"/>
      <protection locked="0"/>
    </xf>
    <xf numFmtId="0" fontId="17" fillId="2" borderId="0" xfId="3" applyFont="1" applyFill="1" applyAlignment="1" applyProtection="1">
      <alignment horizontal="left" vertical="center" wrapText="1"/>
      <protection locked="0"/>
    </xf>
    <xf numFmtId="0" fontId="24" fillId="0" borderId="1" xfId="0" applyFont="1" applyBorder="1" applyAlignment="1">
      <alignment horizontal="center" textRotation="90" wrapText="1"/>
    </xf>
    <xf numFmtId="0" fontId="14" fillId="0" borderId="1" xfId="0" applyFont="1" applyBorder="1" applyAlignment="1">
      <alignment horizontal="center" vertical="center" textRotation="90" wrapText="1"/>
    </xf>
    <xf numFmtId="0" fontId="26" fillId="3" borderId="1" xfId="3" applyFont="1" applyFill="1" applyBorder="1" applyAlignment="1" applyProtection="1">
      <alignment horizontal="center" vertical="center"/>
      <protection locked="0"/>
    </xf>
    <xf numFmtId="0" fontId="26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164" fontId="25" fillId="3" borderId="5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top"/>
    </xf>
    <xf numFmtId="0" fontId="25" fillId="0" borderId="14" xfId="0" applyFont="1" applyBorder="1" applyAlignment="1">
      <alignment horizontal="center" vertical="top"/>
    </xf>
    <xf numFmtId="0" fontId="26" fillId="0" borderId="1" xfId="3" applyFont="1" applyBorder="1" applyAlignment="1" applyProtection="1">
      <alignment horizontal="center" vertical="center"/>
      <protection locked="0"/>
    </xf>
    <xf numFmtId="0" fontId="26" fillId="3" borderId="14" xfId="0" applyFont="1" applyFill="1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25" fillId="3" borderId="1" xfId="3" applyFont="1" applyFill="1" applyBorder="1" applyAlignment="1" applyProtection="1">
      <alignment horizontal="center" vertical="center"/>
      <protection locked="0"/>
    </xf>
    <xf numFmtId="0" fontId="26" fillId="3" borderId="1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164" fontId="39" fillId="3" borderId="15" xfId="0" applyNumberFormat="1" applyFont="1" applyFill="1" applyBorder="1" applyAlignment="1">
      <alignment horizontal="center" vertical="center"/>
    </xf>
    <xf numFmtId="164" fontId="41" fillId="3" borderId="15" xfId="3" applyNumberFormat="1" applyFont="1" applyFill="1" applyBorder="1" applyAlignment="1" applyProtection="1">
      <alignment horizontal="center" vertical="center"/>
      <protection locked="0"/>
    </xf>
    <xf numFmtId="164" fontId="41" fillId="4" borderId="15" xfId="3" applyNumberFormat="1" applyFont="1" applyFill="1" applyBorder="1" applyAlignment="1" applyProtection="1">
      <alignment horizontal="center" vertical="center"/>
      <protection locked="0"/>
    </xf>
    <xf numFmtId="0" fontId="39" fillId="3" borderId="15" xfId="0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center"/>
    </xf>
    <xf numFmtId="0" fontId="42" fillId="6" borderId="1" xfId="0" applyFont="1" applyFill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3" fillId="7" borderId="1" xfId="0" applyFont="1" applyFill="1" applyBorder="1" applyAlignment="1">
      <alignment horizontal="center"/>
    </xf>
    <xf numFmtId="0" fontId="46" fillId="6" borderId="1" xfId="0" applyFont="1" applyFill="1" applyBorder="1"/>
    <xf numFmtId="0" fontId="43" fillId="6" borderId="1" xfId="0" applyFont="1" applyFill="1" applyBorder="1" applyAlignment="1">
      <alignment horizontal="center" wrapText="1"/>
    </xf>
    <xf numFmtId="0" fontId="47" fillId="0" borderId="1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50" fillId="0" borderId="35" xfId="0" applyFont="1" applyBorder="1" applyAlignment="1">
      <alignment horizontal="justify" vertical="center" wrapText="1"/>
    </xf>
    <xf numFmtId="0" fontId="50" fillId="0" borderId="35" xfId="0" applyFont="1" applyBorder="1" applyAlignment="1">
      <alignment vertical="center" wrapText="1"/>
    </xf>
    <xf numFmtId="0" fontId="50" fillId="0" borderId="41" xfId="0" applyFont="1" applyBorder="1" applyAlignment="1">
      <alignment horizontal="center" vertical="top" wrapText="1"/>
    </xf>
    <xf numFmtId="0" fontId="50" fillId="0" borderId="42" xfId="0" applyFont="1" applyBorder="1" applyAlignment="1">
      <alignment vertical="top" wrapText="1"/>
    </xf>
    <xf numFmtId="0" fontId="50" fillId="0" borderId="43" xfId="0" applyFont="1" applyBorder="1" applyAlignment="1">
      <alignment horizontal="center" vertical="top" wrapText="1"/>
    </xf>
    <xf numFmtId="0" fontId="6" fillId="0" borderId="44" xfId="3" applyFont="1" applyBorder="1" applyAlignment="1" applyProtection="1">
      <alignment horizontal="center" vertical="center"/>
      <protection locked="0"/>
    </xf>
    <xf numFmtId="0" fontId="6" fillId="0" borderId="17" xfId="3" applyFont="1" applyBorder="1" applyAlignment="1" applyProtection="1">
      <alignment horizontal="left" vertical="center" wrapText="1"/>
      <protection locked="0"/>
    </xf>
    <xf numFmtId="0" fontId="5" fillId="0" borderId="45" xfId="3" applyFont="1" applyBorder="1" applyAlignment="1" applyProtection="1">
      <alignment horizontal="center" vertical="center"/>
      <protection locked="0"/>
    </xf>
    <xf numFmtId="0" fontId="5" fillId="0" borderId="26" xfId="3" applyFont="1" applyBorder="1" applyAlignment="1" applyProtection="1">
      <alignment horizontal="left" vertical="center"/>
      <protection locked="0"/>
    </xf>
    <xf numFmtId="0" fontId="49" fillId="0" borderId="37" xfId="0" applyFont="1" applyBorder="1" applyAlignment="1">
      <alignment wrapText="1"/>
    </xf>
    <xf numFmtId="0" fontId="49" fillId="0" borderId="47" xfId="0" applyFont="1" applyBorder="1" applyAlignment="1">
      <alignment wrapText="1"/>
    </xf>
    <xf numFmtId="0" fontId="53" fillId="0" borderId="37" xfId="0" applyFont="1" applyBorder="1" applyAlignment="1">
      <alignment wrapText="1"/>
    </xf>
    <xf numFmtId="0" fontId="39" fillId="0" borderId="35" xfId="0" applyFont="1" applyBorder="1" applyAlignment="1">
      <alignment horizontal="justify" vertical="center" wrapText="1"/>
    </xf>
    <xf numFmtId="0" fontId="50" fillId="3" borderId="35" xfId="3" applyFont="1" applyFill="1" applyBorder="1" applyAlignment="1" applyProtection="1">
      <alignment horizontal="left" vertical="center" wrapText="1"/>
      <protection locked="0"/>
    </xf>
    <xf numFmtId="0" fontId="25" fillId="3" borderId="11" xfId="0" applyFont="1" applyFill="1" applyBorder="1" applyAlignment="1">
      <alignment horizontal="center" vertical="center"/>
    </xf>
    <xf numFmtId="0" fontId="25" fillId="3" borderId="11" xfId="3" applyFont="1" applyFill="1" applyBorder="1" applyAlignment="1" applyProtection="1">
      <alignment horizontal="center" vertical="center"/>
      <protection locked="0"/>
    </xf>
    <xf numFmtId="0" fontId="39" fillId="5" borderId="35" xfId="0" applyFont="1" applyFill="1" applyBorder="1" applyAlignment="1">
      <alignment horizontal="justify" vertical="center" wrapText="1"/>
    </xf>
    <xf numFmtId="0" fontId="53" fillId="5" borderId="35" xfId="0" applyFont="1" applyFill="1" applyBorder="1" applyAlignment="1">
      <alignment wrapText="1"/>
    </xf>
    <xf numFmtId="0" fontId="53" fillId="5" borderId="46" xfId="0" applyFont="1" applyFill="1" applyBorder="1" applyAlignment="1">
      <alignment wrapText="1"/>
    </xf>
    <xf numFmtId="0" fontId="48" fillId="0" borderId="5" xfId="0" applyFont="1" applyBorder="1" applyAlignment="1">
      <alignment horizontal="center"/>
    </xf>
    <xf numFmtId="0" fontId="26" fillId="3" borderId="11" xfId="0" applyFont="1" applyFill="1" applyBorder="1" applyAlignment="1">
      <alignment horizontal="center" vertical="center"/>
    </xf>
    <xf numFmtId="0" fontId="26" fillId="0" borderId="11" xfId="3" applyFont="1" applyBorder="1" applyAlignment="1" applyProtection="1">
      <alignment horizontal="center" vertical="center"/>
      <protection locked="0"/>
    </xf>
    <xf numFmtId="0" fontId="25" fillId="5" borderId="35" xfId="0" applyFont="1" applyFill="1" applyBorder="1" applyAlignment="1">
      <alignment horizontal="center" vertical="center"/>
    </xf>
    <xf numFmtId="0" fontId="25" fillId="5" borderId="35" xfId="3" applyFont="1" applyFill="1" applyBorder="1" applyAlignment="1" applyProtection="1">
      <alignment horizontal="center" vertical="center"/>
      <protection locked="0"/>
    </xf>
    <xf numFmtId="0" fontId="26" fillId="0" borderId="11" xfId="0" applyFont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35" xfId="3" applyFont="1" applyFill="1" applyBorder="1" applyAlignment="1" applyProtection="1">
      <alignment horizontal="center" vertical="center"/>
      <protection locked="0"/>
    </xf>
    <xf numFmtId="0" fontId="25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54" fillId="10" borderId="35" xfId="0" applyFont="1" applyFill="1" applyBorder="1" applyAlignment="1">
      <alignment horizontal="justify" vertical="center" wrapText="1"/>
    </xf>
    <xf numFmtId="0" fontId="27" fillId="3" borderId="1" xfId="0" applyFont="1" applyFill="1" applyBorder="1" applyAlignment="1">
      <alignment horizontal="center" vertical="center"/>
    </xf>
    <xf numFmtId="0" fontId="56" fillId="3" borderId="11" xfId="3" applyFont="1" applyFill="1" applyBorder="1" applyAlignment="1" applyProtection="1">
      <alignment horizontal="center" vertical="center"/>
      <protection locked="0"/>
    </xf>
    <xf numFmtId="0" fontId="56" fillId="3" borderId="1" xfId="3" applyFont="1" applyFill="1" applyBorder="1" applyAlignment="1" applyProtection="1">
      <alignment horizontal="center" vertical="center"/>
      <protection locked="0"/>
    </xf>
    <xf numFmtId="0" fontId="56" fillId="3" borderId="1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164" fontId="56" fillId="3" borderId="5" xfId="0" applyNumberFormat="1" applyFont="1" applyFill="1" applyBorder="1" applyAlignment="1">
      <alignment horizontal="center" vertical="center"/>
    </xf>
    <xf numFmtId="0" fontId="1" fillId="2" borderId="50" xfId="3" applyFill="1" applyBorder="1" applyAlignment="1" applyProtection="1">
      <alignment horizontal="center" vertical="center"/>
      <protection locked="0"/>
    </xf>
    <xf numFmtId="0" fontId="1" fillId="2" borderId="11" xfId="3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>
      <alignment horizont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textRotation="89" wrapText="1"/>
    </xf>
    <xf numFmtId="0" fontId="28" fillId="6" borderId="1" xfId="0" applyFont="1" applyFill="1" applyBorder="1" applyAlignment="1">
      <alignment horizontal="center"/>
    </xf>
    <xf numFmtId="0" fontId="26" fillId="3" borderId="15" xfId="0" applyFont="1" applyFill="1" applyBorder="1" applyAlignment="1">
      <alignment horizontal="center" vertical="center"/>
    </xf>
    <xf numFmtId="0" fontId="50" fillId="0" borderId="41" xfId="0" applyFont="1" applyBorder="1" applyAlignment="1">
      <alignment vertical="top" wrapText="1"/>
    </xf>
    <xf numFmtId="0" fontId="57" fillId="0" borderId="47" xfId="0" applyFont="1" applyBorder="1" applyAlignment="1">
      <alignment wrapText="1"/>
    </xf>
    <xf numFmtId="0" fontId="14" fillId="3" borderId="1" xfId="0" applyFont="1" applyFill="1" applyBorder="1" applyAlignment="1">
      <alignment horizontal="center" vertical="center" textRotation="90" wrapText="1"/>
    </xf>
    <xf numFmtId="0" fontId="52" fillId="5" borderId="40" xfId="0" applyFont="1" applyFill="1" applyBorder="1" applyAlignment="1">
      <alignment horizontal="justify" vertical="center" wrapText="1"/>
    </xf>
    <xf numFmtId="0" fontId="39" fillId="5" borderId="35" xfId="0" applyFont="1" applyFill="1" applyBorder="1" applyAlignment="1">
      <alignment vertical="center" wrapText="1"/>
    </xf>
    <xf numFmtId="0" fontId="50" fillId="0" borderId="41" xfId="0" applyFont="1" applyBorder="1" applyAlignment="1">
      <alignment wrapText="1"/>
    </xf>
    <xf numFmtId="0" fontId="39" fillId="10" borderId="35" xfId="0" applyFont="1" applyFill="1" applyBorder="1" applyAlignment="1">
      <alignment horizontal="justify" vertical="center" wrapText="1"/>
    </xf>
    <xf numFmtId="3" fontId="6" fillId="3" borderId="1" xfId="7" applyNumberFormat="1" applyFont="1" applyFill="1" applyBorder="1" applyAlignment="1">
      <alignment horizontal="center" vertical="center"/>
    </xf>
    <xf numFmtId="0" fontId="6" fillId="3" borderId="1" xfId="7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42" fillId="6" borderId="15" xfId="0" applyFont="1" applyFill="1" applyBorder="1" applyAlignment="1">
      <alignment horizontal="center"/>
    </xf>
    <xf numFmtId="0" fontId="43" fillId="6" borderId="15" xfId="0" applyFont="1" applyFill="1" applyBorder="1" applyAlignment="1">
      <alignment horizontal="center"/>
    </xf>
    <xf numFmtId="0" fontId="44" fillId="6" borderId="15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50" fillId="0" borderId="37" xfId="0" applyFont="1" applyBorder="1" applyAlignment="1">
      <alignment horizontal="justify" vertical="center" wrapText="1"/>
    </xf>
    <xf numFmtId="0" fontId="52" fillId="5" borderId="35" xfId="0" applyFont="1" applyFill="1" applyBorder="1" applyAlignment="1">
      <alignment horizontal="justify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top"/>
    </xf>
    <xf numFmtId="0" fontId="27" fillId="0" borderId="1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50" fillId="0" borderId="3" xfId="0" applyFont="1" applyBorder="1" applyAlignment="1">
      <alignment horizontal="justify" vertical="center" wrapText="1"/>
    </xf>
    <xf numFmtId="0" fontId="50" fillId="0" borderId="13" xfId="0" applyFont="1" applyBorder="1" applyAlignment="1">
      <alignment horizontal="justify" vertical="center" wrapText="1"/>
    </xf>
    <xf numFmtId="0" fontId="50" fillId="0" borderId="25" xfId="0" applyFont="1" applyBorder="1" applyAlignment="1">
      <alignment horizontal="justify" vertical="center" wrapText="1"/>
    </xf>
    <xf numFmtId="0" fontId="51" fillId="0" borderId="51" xfId="0" applyFont="1" applyBorder="1"/>
    <xf numFmtId="0" fontId="51" fillId="0" borderId="44" xfId="0" applyFont="1" applyBorder="1"/>
    <xf numFmtId="0" fontId="51" fillId="0" borderId="44" xfId="0" applyFont="1" applyBorder="1" applyAlignment="1">
      <alignment wrapText="1"/>
    </xf>
    <xf numFmtId="0" fontId="25" fillId="5" borderId="4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6" fillId="0" borderId="9" xfId="3" applyFont="1" applyBorder="1" applyAlignment="1" applyProtection="1">
      <alignment horizontal="center" vertical="center"/>
      <protection locked="0"/>
    </xf>
    <xf numFmtId="0" fontId="26" fillId="3" borderId="9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7" fillId="0" borderId="9" xfId="3" applyFont="1" applyBorder="1" applyAlignment="1" applyProtection="1">
      <alignment horizontal="center" vertical="center"/>
      <protection locked="0"/>
    </xf>
    <xf numFmtId="0" fontId="26" fillId="0" borderId="30" xfId="0" applyFont="1" applyBorder="1" applyAlignment="1">
      <alignment horizontal="center" vertical="top"/>
    </xf>
    <xf numFmtId="0" fontId="26" fillId="0" borderId="12" xfId="0" applyFont="1" applyBorder="1" applyAlignment="1">
      <alignment horizontal="center" vertical="center"/>
    </xf>
    <xf numFmtId="0" fontId="6" fillId="0" borderId="55" xfId="3" applyFont="1" applyBorder="1" applyAlignment="1" applyProtection="1">
      <alignment horizontal="center" vertical="center"/>
      <protection locked="0"/>
    </xf>
    <xf numFmtId="0" fontId="6" fillId="0" borderId="18" xfId="3" applyFont="1" applyBorder="1" applyAlignment="1" applyProtection="1">
      <alignment horizontal="left" vertical="center" wrapText="1"/>
      <protection locked="0"/>
    </xf>
    <xf numFmtId="164" fontId="25" fillId="3" borderId="6" xfId="0" applyNumberFormat="1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56" fillId="0" borderId="30" xfId="3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6" fillId="3" borderId="32" xfId="3" applyFont="1" applyFill="1" applyBorder="1" applyAlignment="1" applyProtection="1">
      <alignment horizontal="center" vertical="center"/>
      <protection locked="0"/>
    </xf>
    <xf numFmtId="0" fontId="26" fillId="3" borderId="31" xfId="3" applyFont="1" applyFill="1" applyBorder="1" applyAlignment="1" applyProtection="1">
      <alignment horizontal="center" vertical="center"/>
      <protection locked="0"/>
    </xf>
    <xf numFmtId="0" fontId="26" fillId="3" borderId="56" xfId="3" applyFont="1" applyFill="1" applyBorder="1" applyAlignment="1" applyProtection="1">
      <alignment horizontal="center" vertical="center"/>
      <protection locked="0"/>
    </xf>
    <xf numFmtId="164" fontId="14" fillId="0" borderId="9" xfId="0" applyNumberFormat="1" applyFont="1" applyBorder="1" applyAlignment="1">
      <alignment horizontal="center" vertical="center" wrapText="1"/>
    </xf>
    <xf numFmtId="0" fontId="14" fillId="0" borderId="9" xfId="3" applyFont="1" applyBorder="1" applyAlignment="1" applyProtection="1">
      <alignment horizontal="center" vertical="center"/>
      <protection locked="0"/>
    </xf>
    <xf numFmtId="164" fontId="24" fillId="3" borderId="20" xfId="0" applyNumberFormat="1" applyFont="1" applyFill="1" applyBorder="1" applyAlignment="1">
      <alignment horizontal="center" vertical="center"/>
    </xf>
    <xf numFmtId="0" fontId="14" fillId="0" borderId="1" xfId="3" applyFont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>
      <alignment horizontal="center" vertical="center"/>
    </xf>
    <xf numFmtId="164" fontId="24" fillId="3" borderId="5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3" borderId="31" xfId="3" applyFont="1" applyFill="1" applyBorder="1" applyAlignment="1" applyProtection="1">
      <alignment horizontal="center" vertical="center"/>
      <protection locked="0"/>
    </xf>
    <xf numFmtId="0" fontId="14" fillId="3" borderId="5" xfId="3" applyFont="1" applyFill="1" applyBorder="1" applyAlignment="1" applyProtection="1">
      <alignment horizontal="center" vertical="center"/>
      <protection locked="0"/>
    </xf>
    <xf numFmtId="0" fontId="14" fillId="3" borderId="57" xfId="3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>
      <alignment horizontal="center" vertical="top"/>
    </xf>
    <xf numFmtId="0" fontId="14" fillId="3" borderId="1" xfId="3" applyFont="1" applyFill="1" applyBorder="1" applyAlignment="1" applyProtection="1">
      <alignment horizontal="center" vertical="center"/>
      <protection locked="0"/>
    </xf>
    <xf numFmtId="164" fontId="25" fillId="5" borderId="35" xfId="0" applyNumberFormat="1" applyFont="1" applyFill="1" applyBorder="1" applyAlignment="1">
      <alignment horizontal="center" vertical="center" wrapText="1"/>
    </xf>
    <xf numFmtId="164" fontId="24" fillId="3" borderId="1" xfId="0" applyNumberFormat="1" applyFont="1" applyFill="1" applyBorder="1" applyAlignment="1">
      <alignment horizontal="center" vertical="center"/>
    </xf>
    <xf numFmtId="164" fontId="24" fillId="3" borderId="6" xfId="0" applyNumberFormat="1" applyFont="1" applyFill="1" applyBorder="1" applyAlignment="1">
      <alignment horizontal="center" vertical="center"/>
    </xf>
    <xf numFmtId="0" fontId="60" fillId="5" borderId="35" xfId="0" applyFont="1" applyFill="1" applyBorder="1" applyAlignment="1">
      <alignment wrapText="1"/>
    </xf>
    <xf numFmtId="0" fontId="25" fillId="3" borderId="5" xfId="0" applyFont="1" applyFill="1" applyBorder="1" applyAlignment="1">
      <alignment horizontal="center" vertical="center"/>
    </xf>
    <xf numFmtId="0" fontId="26" fillId="3" borderId="25" xfId="0" applyFont="1" applyFill="1" applyBorder="1" applyAlignment="1">
      <alignment horizontal="center" vertical="center"/>
    </xf>
    <xf numFmtId="0" fontId="27" fillId="3" borderId="5" xfId="0" applyFont="1" applyFill="1" applyBorder="1"/>
    <xf numFmtId="0" fontId="26" fillId="3" borderId="5" xfId="3" applyFont="1" applyFill="1" applyBorder="1" applyAlignment="1">
      <alignment horizontal="center" vertical="center"/>
    </xf>
    <xf numFmtId="0" fontId="26" fillId="3" borderId="33" xfId="3" applyFont="1" applyFill="1" applyBorder="1" applyAlignment="1">
      <alignment horizontal="center" vertical="center"/>
    </xf>
    <xf numFmtId="0" fontId="50" fillId="0" borderId="11" xfId="0" applyFont="1" applyBorder="1" applyAlignment="1">
      <alignment horizontal="center" vertical="top" wrapText="1"/>
    </xf>
    <xf numFmtId="0" fontId="50" fillId="0" borderId="11" xfId="0" applyFont="1" applyBorder="1" applyAlignment="1">
      <alignment wrapText="1"/>
    </xf>
    <xf numFmtId="0" fontId="26" fillId="3" borderId="11" xfId="3" applyFont="1" applyFill="1" applyBorder="1" applyAlignment="1">
      <alignment horizontal="center" vertical="center"/>
    </xf>
    <xf numFmtId="0" fontId="52" fillId="5" borderId="36" xfId="0" applyFont="1" applyFill="1" applyBorder="1" applyAlignment="1">
      <alignment wrapText="1"/>
    </xf>
    <xf numFmtId="0" fontId="25" fillId="5" borderId="2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49" fontId="26" fillId="5" borderId="58" xfId="0" applyNumberFormat="1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6" fillId="5" borderId="59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2" xfId="3" applyFont="1" applyFill="1" applyBorder="1" applyAlignment="1" applyProtection="1">
      <alignment horizontal="center" vertical="center"/>
      <protection locked="0"/>
    </xf>
    <xf numFmtId="0" fontId="25" fillId="5" borderId="58" xfId="0" applyFont="1" applyFill="1" applyBorder="1" applyAlignment="1">
      <alignment horizontal="center" vertical="center"/>
    </xf>
    <xf numFmtId="0" fontId="5" fillId="0" borderId="35" xfId="3" applyFont="1" applyBorder="1" applyAlignment="1" applyProtection="1">
      <alignment horizontal="left" vertical="center"/>
      <protection locked="0"/>
    </xf>
    <xf numFmtId="0" fontId="49" fillId="3" borderId="47" xfId="0" applyFont="1" applyFill="1" applyBorder="1" applyAlignment="1">
      <alignment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2" xfId="3" applyFont="1" applyFill="1" applyBorder="1" applyAlignment="1" applyProtection="1">
      <alignment horizontal="center" vertical="center"/>
      <protection locked="0"/>
    </xf>
    <xf numFmtId="0" fontId="26" fillId="3" borderId="2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164" fontId="25" fillId="3" borderId="2" xfId="0" applyNumberFormat="1" applyFont="1" applyFill="1" applyBorder="1" applyAlignment="1">
      <alignment horizontal="center" vertical="center"/>
    </xf>
    <xf numFmtId="0" fontId="26" fillId="3" borderId="59" xfId="0" applyFont="1" applyFill="1" applyBorder="1" applyAlignment="1">
      <alignment horizontal="center" vertical="top"/>
    </xf>
    <xf numFmtId="0" fontId="26" fillId="3" borderId="2" xfId="3" applyFont="1" applyFill="1" applyBorder="1" applyAlignment="1" applyProtection="1">
      <alignment horizontal="center" vertical="center"/>
      <protection locked="0"/>
    </xf>
    <xf numFmtId="164" fontId="14" fillId="0" borderId="1" xfId="0" applyNumberFormat="1" applyFont="1" applyBorder="1" applyAlignment="1">
      <alignment horizontal="center" vertical="center" wrapText="1"/>
    </xf>
    <xf numFmtId="164" fontId="14" fillId="0" borderId="1" xfId="3" applyNumberFormat="1" applyFont="1" applyBorder="1" applyAlignment="1" applyProtection="1">
      <alignment horizontal="center" vertical="center"/>
      <protection locked="0"/>
    </xf>
    <xf numFmtId="0" fontId="42" fillId="6" borderId="13" xfId="0" applyFont="1" applyFill="1" applyBorder="1" applyAlignment="1">
      <alignment horizontal="center"/>
    </xf>
    <xf numFmtId="0" fontId="46" fillId="6" borderId="13" xfId="0" applyFont="1" applyFill="1" applyBorder="1"/>
    <xf numFmtId="0" fontId="43" fillId="6" borderId="13" xfId="0" applyFont="1" applyFill="1" applyBorder="1" applyAlignment="1">
      <alignment horizontal="center"/>
    </xf>
    <xf numFmtId="0" fontId="48" fillId="0" borderId="13" xfId="0" applyFont="1" applyBorder="1" applyAlignment="1">
      <alignment horizontal="center"/>
    </xf>
    <xf numFmtId="0" fontId="48" fillId="0" borderId="25" xfId="0" applyFont="1" applyBorder="1" applyAlignment="1">
      <alignment horizontal="center"/>
    </xf>
    <xf numFmtId="0" fontId="25" fillId="5" borderId="34" xfId="0" applyFont="1" applyFill="1" applyBorder="1" applyAlignment="1">
      <alignment horizontal="center" vertical="center"/>
    </xf>
    <xf numFmtId="0" fontId="48" fillId="0" borderId="15" xfId="0" applyFont="1" applyBorder="1" applyAlignment="1">
      <alignment horizontal="center"/>
    </xf>
    <xf numFmtId="0" fontId="48" fillId="0" borderId="24" xfId="0" applyFont="1" applyBorder="1" applyAlignment="1">
      <alignment horizontal="center"/>
    </xf>
    <xf numFmtId="0" fontId="14" fillId="0" borderId="5" xfId="0" applyFont="1" applyBorder="1" applyAlignment="1">
      <alignment horizontal="left" vertical="center"/>
    </xf>
    <xf numFmtId="0" fontId="25" fillId="0" borderId="28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4" fillId="3" borderId="11" xfId="3" applyFont="1" applyFill="1" applyBorder="1" applyAlignment="1" applyProtection="1">
      <alignment horizontal="center" vertical="center"/>
      <protection locked="0"/>
    </xf>
    <xf numFmtId="0" fontId="14" fillId="3" borderId="11" xfId="3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>
      <alignment horizontal="center" vertical="center"/>
    </xf>
    <xf numFmtId="0" fontId="14" fillId="0" borderId="11" xfId="0" applyFont="1" applyBorder="1"/>
    <xf numFmtId="0" fontId="26" fillId="5" borderId="34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/>
    </xf>
    <xf numFmtId="0" fontId="39" fillId="5" borderId="38" xfId="0" applyFont="1" applyFill="1" applyBorder="1" applyAlignment="1">
      <alignment horizontal="justify" vertical="center" wrapText="1"/>
    </xf>
    <xf numFmtId="0" fontId="50" fillId="5" borderId="11" xfId="0" applyFont="1" applyFill="1" applyBorder="1" applyAlignment="1">
      <alignment horizontal="justify" wrapText="1"/>
    </xf>
    <xf numFmtId="0" fontId="39" fillId="9" borderId="29" xfId="0" applyFont="1" applyFill="1" applyBorder="1" applyAlignment="1">
      <alignment horizontal="justify" vertical="center" wrapText="1"/>
    </xf>
    <xf numFmtId="0" fontId="39" fillId="9" borderId="2" xfId="0" applyFont="1" applyFill="1" applyBorder="1" applyAlignment="1">
      <alignment horizontal="justify" vertical="center" wrapText="1"/>
    </xf>
    <xf numFmtId="0" fontId="25" fillId="9" borderId="2" xfId="0" applyFont="1" applyFill="1" applyBorder="1" applyAlignment="1">
      <alignment horizontal="center" vertical="center"/>
    </xf>
    <xf numFmtId="0" fontId="45" fillId="9" borderId="2" xfId="0" applyFont="1" applyFill="1" applyBorder="1" applyAlignment="1">
      <alignment horizontal="center"/>
    </xf>
    <xf numFmtId="0" fontId="45" fillId="9" borderId="59" xfId="0" applyFont="1" applyFill="1" applyBorder="1" applyAlignment="1">
      <alignment horizontal="center"/>
    </xf>
    <xf numFmtId="164" fontId="14" fillId="0" borderId="31" xfId="0" applyNumberFormat="1" applyFont="1" applyBorder="1" applyAlignment="1">
      <alignment horizontal="center" vertical="center" wrapText="1"/>
    </xf>
    <xf numFmtId="164" fontId="14" fillId="0" borderId="31" xfId="0" applyNumberFormat="1" applyFont="1" applyBorder="1" applyAlignment="1">
      <alignment horizontal="center" vertical="center"/>
    </xf>
    <xf numFmtId="0" fontId="14" fillId="3" borderId="50" xfId="3" applyFont="1" applyFill="1" applyBorder="1" applyAlignment="1" applyProtection="1">
      <alignment horizontal="center" vertical="center"/>
      <protection locked="0"/>
    </xf>
    <xf numFmtId="0" fontId="14" fillId="3" borderId="50" xfId="0" applyFont="1" applyFill="1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 wrapText="1"/>
    </xf>
    <xf numFmtId="164" fontId="24" fillId="3" borderId="50" xfId="0" applyNumberFormat="1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4" fillId="3" borderId="63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14" fillId="3" borderId="15" xfId="3" applyFont="1" applyFill="1" applyBorder="1" applyAlignment="1" applyProtection="1">
      <alignment horizontal="center" vertical="center"/>
      <protection locked="0"/>
    </xf>
    <xf numFmtId="164" fontId="14" fillId="3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3" applyNumberFormat="1" applyFont="1" applyFill="1" applyBorder="1" applyAlignment="1" applyProtection="1">
      <alignment horizontal="center" vertical="center"/>
      <protection locked="0"/>
    </xf>
    <xf numFmtId="0" fontId="14" fillId="3" borderId="24" xfId="3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>
      <alignment horizontal="center" vertical="center" wrapText="1"/>
    </xf>
    <xf numFmtId="0" fontId="14" fillId="3" borderId="5" xfId="3" applyFont="1" applyFill="1" applyBorder="1" applyAlignment="1">
      <alignment horizontal="center" vertical="center"/>
    </xf>
    <xf numFmtId="0" fontId="14" fillId="3" borderId="5" xfId="0" applyFont="1" applyFill="1" applyBorder="1"/>
    <xf numFmtId="0" fontId="27" fillId="3" borderId="11" xfId="0" applyFont="1" applyFill="1" applyBorder="1" applyAlignment="1">
      <alignment horizontal="center" vertical="center"/>
    </xf>
    <xf numFmtId="164" fontId="56" fillId="3" borderId="6" xfId="0" applyNumberFormat="1" applyFont="1" applyFill="1" applyBorder="1" applyAlignment="1">
      <alignment horizontal="center" vertical="center"/>
    </xf>
    <xf numFmtId="0" fontId="56" fillId="3" borderId="5" xfId="0" applyFont="1" applyFill="1" applyBorder="1" applyAlignment="1">
      <alignment horizontal="center" vertical="center"/>
    </xf>
    <xf numFmtId="164" fontId="14" fillId="3" borderId="11" xfId="0" applyNumberFormat="1" applyFont="1" applyFill="1" applyBorder="1" applyAlignment="1">
      <alignment horizontal="center" vertical="center" wrapText="1"/>
    </xf>
    <xf numFmtId="0" fontId="14" fillId="3" borderId="11" xfId="3" applyFont="1" applyFill="1" applyBorder="1" applyAlignment="1">
      <alignment horizontal="center" vertical="center"/>
    </xf>
    <xf numFmtId="164" fontId="24" fillId="3" borderId="11" xfId="0" applyNumberFormat="1" applyFont="1" applyFill="1" applyBorder="1" applyAlignment="1">
      <alignment horizontal="center" vertical="center"/>
    </xf>
    <xf numFmtId="0" fontId="24" fillId="3" borderId="4" xfId="3" applyFont="1" applyFill="1" applyBorder="1" applyAlignment="1" applyProtection="1">
      <alignment horizontal="center" vertical="center"/>
      <protection locked="0"/>
    </xf>
    <xf numFmtId="0" fontId="24" fillId="3" borderId="1" xfId="3" applyFont="1" applyFill="1" applyBorder="1" applyAlignment="1" applyProtection="1">
      <alignment horizontal="center" vertical="center"/>
      <protection locked="0"/>
    </xf>
    <xf numFmtId="0" fontId="24" fillId="3" borderId="24" xfId="0" applyFont="1" applyFill="1" applyBorder="1" applyAlignment="1">
      <alignment horizontal="center" vertical="center"/>
    </xf>
    <xf numFmtId="0" fontId="56" fillId="3" borderId="11" xfId="0" applyFont="1" applyFill="1" applyBorder="1" applyAlignment="1">
      <alignment horizontal="center" vertical="center"/>
    </xf>
    <xf numFmtId="164" fontId="14" fillId="3" borderId="11" xfId="0" applyNumberFormat="1" applyFont="1" applyFill="1" applyBorder="1" applyAlignment="1">
      <alignment horizontal="center" vertical="center"/>
    </xf>
    <xf numFmtId="164" fontId="14" fillId="3" borderId="11" xfId="3" applyNumberFormat="1" applyFont="1" applyFill="1" applyBorder="1" applyAlignment="1" applyProtection="1">
      <alignment horizontal="center" vertical="center"/>
      <protection locked="0"/>
    </xf>
    <xf numFmtId="0" fontId="24" fillId="3" borderId="3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 wrapText="1"/>
    </xf>
    <xf numFmtId="0" fontId="24" fillId="3" borderId="25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5" borderId="61" xfId="0" applyFont="1" applyFill="1" applyBorder="1" applyAlignment="1">
      <alignment horizontal="center" vertical="center" wrapText="1"/>
    </xf>
    <xf numFmtId="0" fontId="14" fillId="3" borderId="4" xfId="3" applyFont="1" applyFill="1" applyBorder="1" applyAlignment="1" applyProtection="1">
      <alignment horizontal="center" vertical="center"/>
      <protection locked="0"/>
    </xf>
    <xf numFmtId="0" fontId="26" fillId="5" borderId="35" xfId="0" applyFont="1" applyFill="1" applyBorder="1" applyAlignment="1">
      <alignment horizontal="center" vertical="center" wrapText="1"/>
    </xf>
    <xf numFmtId="0" fontId="25" fillId="3" borderId="58" xfId="0" applyFont="1" applyFill="1" applyBorder="1" applyAlignment="1">
      <alignment horizontal="center" vertical="center"/>
    </xf>
    <xf numFmtId="0" fontId="25" fillId="3" borderId="61" xfId="0" applyFont="1" applyFill="1" applyBorder="1" applyAlignment="1">
      <alignment horizontal="center" vertical="center"/>
    </xf>
    <xf numFmtId="0" fontId="25" fillId="3" borderId="61" xfId="3" applyFont="1" applyFill="1" applyBorder="1" applyAlignment="1" applyProtection="1">
      <alignment horizontal="center" vertical="center"/>
      <protection locked="0"/>
    </xf>
    <xf numFmtId="0" fontId="56" fillId="3" borderId="5" xfId="3" applyFont="1" applyFill="1" applyBorder="1" applyAlignment="1" applyProtection="1">
      <alignment horizontal="center" vertical="center"/>
      <protection locked="0"/>
    </xf>
    <xf numFmtId="0" fontId="27" fillId="3" borderId="5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top"/>
    </xf>
    <xf numFmtId="0" fontId="25" fillId="10" borderId="2" xfId="0" applyFont="1" applyFill="1" applyBorder="1" applyAlignment="1">
      <alignment horizontal="center" vertical="center" wrapText="1"/>
    </xf>
    <xf numFmtId="0" fontId="25" fillId="10" borderId="2" xfId="0" applyFont="1" applyFill="1" applyBorder="1" applyAlignment="1">
      <alignment horizontal="center" vertical="center"/>
    </xf>
    <xf numFmtId="0" fontId="25" fillId="10" borderId="35" xfId="0" applyFont="1" applyFill="1" applyBorder="1" applyAlignment="1">
      <alignment horizontal="center" vertical="center"/>
    </xf>
    <xf numFmtId="0" fontId="53" fillId="8" borderId="35" xfId="0" applyFont="1" applyFill="1" applyBorder="1" applyAlignment="1">
      <alignment wrapText="1"/>
    </xf>
    <xf numFmtId="0" fontId="25" fillId="8" borderId="2" xfId="0" applyFont="1" applyFill="1" applyBorder="1" applyAlignment="1">
      <alignment horizontal="center" vertical="center" wrapText="1"/>
    </xf>
    <xf numFmtId="0" fontId="25" fillId="8" borderId="2" xfId="3" applyFont="1" applyFill="1" applyBorder="1" applyAlignment="1" applyProtection="1">
      <alignment horizontal="center" vertical="center"/>
      <protection locked="0"/>
    </xf>
    <xf numFmtId="0" fontId="25" fillId="8" borderId="2" xfId="0" applyFont="1" applyFill="1" applyBorder="1" applyAlignment="1">
      <alignment horizontal="center" vertical="center"/>
    </xf>
    <xf numFmtId="0" fontId="25" fillId="8" borderId="58" xfId="0" applyFont="1" applyFill="1" applyBorder="1" applyAlignment="1">
      <alignment horizontal="center" vertical="center"/>
    </xf>
    <xf numFmtId="0" fontId="25" fillId="8" borderId="35" xfId="0" applyFont="1" applyFill="1" applyBorder="1" applyAlignment="1">
      <alignment horizontal="center" vertical="center"/>
    </xf>
    <xf numFmtId="0" fontId="25" fillId="8" borderId="61" xfId="0" applyFont="1" applyFill="1" applyBorder="1" applyAlignment="1">
      <alignment horizontal="center" vertical="center"/>
    </xf>
    <xf numFmtId="0" fontId="25" fillId="8" borderId="59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left" vertical="center"/>
    </xf>
    <xf numFmtId="0" fontId="25" fillId="3" borderId="4" xfId="3" applyFont="1" applyFill="1" applyBorder="1" applyAlignment="1" applyProtection="1">
      <alignment horizontal="center" vertical="center"/>
      <protection locked="0"/>
    </xf>
    <xf numFmtId="0" fontId="26" fillId="3" borderId="11" xfId="3" applyFont="1" applyFill="1" applyBorder="1" applyAlignment="1" applyProtection="1">
      <alignment horizontal="center" vertical="center"/>
      <protection locked="0"/>
    </xf>
    <xf numFmtId="0" fontId="26" fillId="3" borderId="60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5" fillId="3" borderId="31" xfId="0" applyFont="1" applyFill="1" applyBorder="1" applyAlignment="1">
      <alignment horizontal="center" vertical="center"/>
    </xf>
    <xf numFmtId="0" fontId="25" fillId="3" borderId="56" xfId="0" applyFont="1" applyFill="1" applyBorder="1" applyAlignment="1">
      <alignment horizontal="center" vertical="center"/>
    </xf>
    <xf numFmtId="0" fontId="26" fillId="3" borderId="31" xfId="0" applyFont="1" applyFill="1" applyBorder="1" applyAlignment="1">
      <alignment horizontal="center" vertical="center"/>
    </xf>
    <xf numFmtId="164" fontId="25" fillId="3" borderId="31" xfId="0" applyNumberFormat="1" applyFont="1" applyFill="1" applyBorder="1" applyAlignment="1">
      <alignment horizontal="center" vertical="center"/>
    </xf>
    <xf numFmtId="0" fontId="26" fillId="3" borderId="57" xfId="0" applyFont="1" applyFill="1" applyBorder="1" applyAlignment="1">
      <alignment horizontal="center" vertical="center"/>
    </xf>
    <xf numFmtId="0" fontId="49" fillId="0" borderId="35" xfId="0" applyFont="1" applyBorder="1" applyAlignment="1">
      <alignment wrapText="1"/>
    </xf>
    <xf numFmtId="0" fontId="49" fillId="0" borderId="46" xfId="0" applyFont="1" applyBorder="1" applyAlignment="1">
      <alignment wrapText="1"/>
    </xf>
    <xf numFmtId="0" fontId="25" fillId="3" borderId="9" xfId="0" applyFont="1" applyFill="1" applyBorder="1" applyAlignment="1">
      <alignment horizontal="center" vertical="center"/>
    </xf>
    <xf numFmtId="0" fontId="25" fillId="3" borderId="53" xfId="0" applyFont="1" applyFill="1" applyBorder="1" applyAlignment="1">
      <alignment horizontal="center" vertical="center"/>
    </xf>
    <xf numFmtId="0" fontId="25" fillId="3" borderId="54" xfId="0" applyFont="1" applyFill="1" applyBorder="1" applyAlignment="1">
      <alignment horizontal="center" vertical="center"/>
    </xf>
    <xf numFmtId="0" fontId="25" fillId="3" borderId="30" xfId="0" applyFont="1" applyFill="1" applyBorder="1" applyAlignment="1">
      <alignment horizontal="center" vertical="center"/>
    </xf>
    <xf numFmtId="0" fontId="5" fillId="3" borderId="15" xfId="6" applyFont="1" applyFill="1" applyBorder="1" applyAlignment="1">
      <alignment horizontal="center" vertical="center"/>
    </xf>
    <xf numFmtId="0" fontId="5" fillId="0" borderId="15" xfId="6" applyFont="1" applyBorder="1" applyAlignment="1">
      <alignment horizontal="center" vertical="center"/>
    </xf>
    <xf numFmtId="0" fontId="42" fillId="6" borderId="12" xfId="0" applyFont="1" applyFill="1" applyBorder="1" applyAlignment="1">
      <alignment horizontal="center"/>
    </xf>
    <xf numFmtId="0" fontId="6" fillId="0" borderId="14" xfId="7" applyFont="1" applyBorder="1" applyAlignment="1">
      <alignment horizontal="center" vertical="center"/>
    </xf>
    <xf numFmtId="0" fontId="43" fillId="6" borderId="14" xfId="0" applyFont="1" applyFill="1" applyBorder="1" applyAlignment="1">
      <alignment horizontal="center"/>
    </xf>
    <xf numFmtId="0" fontId="44" fillId="6" borderId="12" xfId="0" applyFont="1" applyFill="1" applyBorder="1" applyAlignment="1">
      <alignment horizontal="center"/>
    </xf>
    <xf numFmtId="0" fontId="48" fillId="0" borderId="12" xfId="0" applyFont="1" applyBorder="1" applyAlignment="1">
      <alignment horizontal="center"/>
    </xf>
    <xf numFmtId="0" fontId="6" fillId="0" borderId="16" xfId="0" applyFont="1" applyBorder="1" applyAlignment="1">
      <alignment horizontal="left" vertical="center"/>
    </xf>
    <xf numFmtId="0" fontId="6" fillId="0" borderId="65" xfId="0" applyFont="1" applyBorder="1" applyAlignment="1">
      <alignment horizontal="left" vertical="center"/>
    </xf>
    <xf numFmtId="0" fontId="59" fillId="0" borderId="39" xfId="0" applyFont="1" applyBorder="1" applyAlignment="1">
      <alignment horizontal="left" vertical="center"/>
    </xf>
    <xf numFmtId="0" fontId="39" fillId="5" borderId="34" xfId="0" applyFont="1" applyFill="1" applyBorder="1" applyAlignment="1">
      <alignment horizontal="justify" vertical="center" wrapText="1"/>
    </xf>
    <xf numFmtId="0" fontId="46" fillId="6" borderId="15" xfId="0" applyFont="1" applyFill="1" applyBorder="1"/>
    <xf numFmtId="0" fontId="47" fillId="0" borderId="15" xfId="0" applyFont="1" applyBorder="1" applyAlignment="1">
      <alignment horizontal="center"/>
    </xf>
    <xf numFmtId="0" fontId="25" fillId="5" borderId="46" xfId="0" applyFont="1" applyFill="1" applyBorder="1" applyAlignment="1">
      <alignment horizontal="center" vertical="center"/>
    </xf>
    <xf numFmtId="0" fontId="45" fillId="5" borderId="35" xfId="0" applyFont="1" applyFill="1" applyBorder="1"/>
    <xf numFmtId="0" fontId="43" fillId="6" borderId="37" xfId="0" applyFont="1" applyFill="1" applyBorder="1"/>
    <xf numFmtId="0" fontId="43" fillId="6" borderId="37" xfId="0" applyFont="1" applyFill="1" applyBorder="1" applyAlignment="1">
      <alignment wrapText="1"/>
    </xf>
    <xf numFmtId="0" fontId="43" fillId="6" borderId="52" xfId="0" applyFont="1" applyFill="1" applyBorder="1"/>
    <xf numFmtId="0" fontId="43" fillId="6" borderId="35" xfId="0" applyFont="1" applyFill="1" applyBorder="1" applyAlignment="1">
      <alignment wrapText="1"/>
    </xf>
    <xf numFmtId="0" fontId="43" fillId="0" borderId="37" xfId="0" applyFont="1" applyBorder="1"/>
    <xf numFmtId="0" fontId="43" fillId="0" borderId="37" xfId="0" applyFont="1" applyBorder="1" applyAlignment="1">
      <alignment wrapText="1"/>
    </xf>
    <xf numFmtId="0" fontId="43" fillId="0" borderId="52" xfId="0" applyFont="1" applyBorder="1"/>
    <xf numFmtId="0" fontId="48" fillId="0" borderId="32" xfId="0" applyFont="1" applyBorder="1" applyAlignment="1">
      <alignment horizontal="center"/>
    </xf>
    <xf numFmtId="0" fontId="43" fillId="0" borderId="31" xfId="0" applyFont="1" applyBorder="1" applyAlignment="1">
      <alignment horizontal="center"/>
    </xf>
    <xf numFmtId="0" fontId="48" fillId="0" borderId="31" xfId="0" applyFont="1" applyBorder="1" applyAlignment="1">
      <alignment horizontal="center"/>
    </xf>
    <xf numFmtId="0" fontId="48" fillId="0" borderId="57" xfId="0" applyFont="1" applyBorder="1" applyAlignment="1">
      <alignment horizontal="center"/>
    </xf>
    <xf numFmtId="0" fontId="45" fillId="0" borderId="64" xfId="0" applyFont="1" applyBorder="1" applyAlignment="1">
      <alignment horizontal="center"/>
    </xf>
    <xf numFmtId="164" fontId="41" fillId="3" borderId="64" xfId="3" applyNumberFormat="1" applyFont="1" applyFill="1" applyBorder="1" applyAlignment="1" applyProtection="1">
      <alignment horizontal="center" vertical="center"/>
      <protection locked="0"/>
    </xf>
    <xf numFmtId="0" fontId="26" fillId="0" borderId="31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top"/>
    </xf>
    <xf numFmtId="0" fontId="43" fillId="6" borderId="4" xfId="0" applyFont="1" applyFill="1" applyBorder="1" applyAlignment="1">
      <alignment horizontal="center"/>
    </xf>
    <xf numFmtId="0" fontId="43" fillId="6" borderId="11" xfId="0" applyFont="1" applyFill="1" applyBorder="1" applyAlignment="1">
      <alignment horizontal="center"/>
    </xf>
    <xf numFmtId="0" fontId="45" fillId="6" borderId="11" xfId="0" applyFont="1" applyFill="1" applyBorder="1" applyAlignment="1">
      <alignment horizontal="center"/>
    </xf>
    <xf numFmtId="0" fontId="42" fillId="6" borderId="11" xfId="0" applyFont="1" applyFill="1" applyBorder="1" applyAlignment="1">
      <alignment horizontal="center"/>
    </xf>
    <xf numFmtId="0" fontId="42" fillId="6" borderId="3" xfId="0" applyFont="1" applyFill="1" applyBorder="1" applyAlignment="1">
      <alignment horizontal="center"/>
    </xf>
    <xf numFmtId="0" fontId="42" fillId="6" borderId="28" xfId="0" applyFont="1" applyFill="1" applyBorder="1" applyAlignment="1">
      <alignment horizontal="center"/>
    </xf>
    <xf numFmtId="3" fontId="6" fillId="3" borderId="11" xfId="7" applyNumberFormat="1" applyFont="1" applyFill="1" applyBorder="1" applyAlignment="1">
      <alignment horizontal="center" vertical="center"/>
    </xf>
    <xf numFmtId="0" fontId="6" fillId="3" borderId="11" xfId="7" applyFont="1" applyFill="1" applyBorder="1" applyAlignment="1">
      <alignment horizontal="center" vertical="center"/>
    </xf>
    <xf numFmtId="0" fontId="6" fillId="0" borderId="60" xfId="7" applyFont="1" applyBorder="1" applyAlignment="1">
      <alignment horizontal="center" vertical="center"/>
    </xf>
    <xf numFmtId="0" fontId="5" fillId="3" borderId="4" xfId="6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42" fillId="6" borderId="4" xfId="0" applyFont="1" applyFill="1" applyBorder="1" applyAlignment="1">
      <alignment horizontal="center"/>
    </xf>
    <xf numFmtId="164" fontId="39" fillId="3" borderId="4" xfId="0" applyNumberFormat="1" applyFont="1" applyFill="1" applyBorder="1" applyAlignment="1">
      <alignment horizontal="center" vertical="center"/>
    </xf>
    <xf numFmtId="0" fontId="26" fillId="0" borderId="60" xfId="0" applyFont="1" applyBorder="1" applyAlignment="1">
      <alignment horizontal="center" vertical="top"/>
    </xf>
    <xf numFmtId="0" fontId="45" fillId="5" borderId="61" xfId="0" applyFont="1" applyFill="1" applyBorder="1" applyAlignment="1">
      <alignment horizontal="center"/>
    </xf>
    <xf numFmtId="0" fontId="45" fillId="5" borderId="2" xfId="0" applyFont="1" applyFill="1" applyBorder="1" applyAlignment="1">
      <alignment horizontal="center"/>
    </xf>
    <xf numFmtId="0" fontId="45" fillId="5" borderId="58" xfId="0" applyFont="1" applyFill="1" applyBorder="1" applyAlignment="1">
      <alignment horizontal="center"/>
    </xf>
    <xf numFmtId="3" fontId="45" fillId="5" borderId="29" xfId="0" applyNumberFormat="1" applyFont="1" applyFill="1" applyBorder="1" applyAlignment="1">
      <alignment horizontal="center"/>
    </xf>
    <xf numFmtId="3" fontId="45" fillId="5" borderId="2" xfId="0" applyNumberFormat="1" applyFont="1" applyFill="1" applyBorder="1" applyAlignment="1">
      <alignment horizontal="center"/>
    </xf>
    <xf numFmtId="3" fontId="45" fillId="5" borderId="59" xfId="0" applyNumberFormat="1" applyFont="1" applyFill="1" applyBorder="1" applyAlignment="1">
      <alignment horizontal="center"/>
    </xf>
    <xf numFmtId="3" fontId="45" fillId="5" borderId="61" xfId="0" applyNumberFormat="1" applyFont="1" applyFill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0" xfId="3" applyFont="1" applyBorder="1" applyAlignment="1" applyProtection="1">
      <alignment horizontal="center" vertical="center"/>
      <protection locked="0"/>
    </xf>
    <xf numFmtId="164" fontId="14" fillId="0" borderId="9" xfId="3" applyNumberFormat="1" applyFont="1" applyBorder="1" applyAlignment="1" applyProtection="1">
      <alignment horizontal="center" vertical="center"/>
      <protection locked="0"/>
    </xf>
    <xf numFmtId="164" fontId="24" fillId="0" borderId="30" xfId="3" applyNumberFormat="1" applyFont="1" applyBorder="1" applyAlignment="1" applyProtection="1">
      <alignment horizontal="center" vertical="center"/>
      <protection locked="0"/>
    </xf>
    <xf numFmtId="0" fontId="24" fillId="0" borderId="12" xfId="3" applyFont="1" applyBorder="1" applyAlignment="1" applyProtection="1">
      <alignment horizontal="center" vertical="center"/>
      <protection locked="0"/>
    </xf>
    <xf numFmtId="164" fontId="24" fillId="0" borderId="14" xfId="3" applyNumberFormat="1" applyFont="1" applyBorder="1" applyAlignment="1" applyProtection="1">
      <alignment horizontal="center" vertical="center"/>
      <protection locked="0"/>
    </xf>
    <xf numFmtId="0" fontId="24" fillId="0" borderId="32" xfId="3" applyFont="1" applyBorder="1" applyAlignment="1" applyProtection="1">
      <alignment horizontal="center" vertical="center"/>
      <protection locked="0"/>
    </xf>
    <xf numFmtId="164" fontId="24" fillId="0" borderId="57" xfId="3" applyNumberFormat="1" applyFont="1" applyBorder="1" applyAlignment="1" applyProtection="1">
      <alignment horizontal="center" vertical="center"/>
      <protection locked="0"/>
    </xf>
    <xf numFmtId="0" fontId="26" fillId="5" borderId="58" xfId="0" applyFont="1" applyFill="1" applyBorder="1" applyAlignment="1">
      <alignment horizontal="center" vertical="center" wrapText="1"/>
    </xf>
    <xf numFmtId="0" fontId="24" fillId="3" borderId="15" xfId="3" applyFont="1" applyFill="1" applyBorder="1" applyAlignment="1" applyProtection="1">
      <alignment horizontal="center" vertical="center"/>
      <protection locked="0"/>
    </xf>
    <xf numFmtId="0" fontId="24" fillId="3" borderId="24" xfId="3" applyFont="1" applyFill="1" applyBorder="1" applyAlignment="1" applyProtection="1">
      <alignment horizontal="center" vertical="center"/>
      <protection locked="0"/>
    </xf>
    <xf numFmtId="164" fontId="26" fillId="3" borderId="11" xfId="0" applyNumberFormat="1" applyFont="1" applyFill="1" applyBorder="1" applyAlignment="1">
      <alignment horizontal="center" vertical="center" wrapText="1"/>
    </xf>
    <xf numFmtId="0" fontId="63" fillId="8" borderId="46" xfId="0" applyFont="1" applyFill="1" applyBorder="1" applyAlignment="1">
      <alignment wrapText="1"/>
    </xf>
    <xf numFmtId="164" fontId="26" fillId="3" borderId="11" xfId="3" applyNumberFormat="1" applyFont="1" applyFill="1" applyBorder="1" applyAlignment="1" applyProtection="1">
      <alignment horizontal="center" vertical="center"/>
      <protection locked="0"/>
    </xf>
    <xf numFmtId="164" fontId="25" fillId="3" borderId="9" xfId="0" applyNumberFormat="1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14" fillId="14" borderId="5" xfId="0" applyFont="1" applyFill="1" applyBorder="1" applyAlignment="1">
      <alignment horizontal="center" vertical="center"/>
    </xf>
    <xf numFmtId="0" fontId="24" fillId="14" borderId="5" xfId="0" applyFont="1" applyFill="1" applyBorder="1" applyAlignment="1">
      <alignment horizontal="center" vertical="center"/>
    </xf>
    <xf numFmtId="0" fontId="26" fillId="10" borderId="11" xfId="0" applyFont="1" applyFill="1" applyBorder="1" applyAlignment="1">
      <alignment horizontal="center" vertical="center"/>
    </xf>
    <xf numFmtId="0" fontId="26" fillId="10" borderId="6" xfId="0" applyFont="1" applyFill="1" applyBorder="1" applyAlignment="1">
      <alignment horizontal="center" vertical="center"/>
    </xf>
    <xf numFmtId="0" fontId="26" fillId="14" borderId="31" xfId="0" applyFont="1" applyFill="1" applyBorder="1" applyAlignment="1">
      <alignment horizontal="center" vertical="center"/>
    </xf>
    <xf numFmtId="0" fontId="26" fillId="14" borderId="31" xfId="0" applyFont="1" applyFill="1" applyBorder="1" applyAlignment="1">
      <alignment horizontal="center" vertical="center" wrapText="1"/>
    </xf>
    <xf numFmtId="0" fontId="25" fillId="14" borderId="1" xfId="0" applyFont="1" applyFill="1" applyBorder="1" applyAlignment="1">
      <alignment horizontal="center" vertical="center"/>
    </xf>
    <xf numFmtId="0" fontId="26" fillId="13" borderId="1" xfId="0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/>
    </xf>
    <xf numFmtId="3" fontId="25" fillId="3" borderId="9" xfId="0" applyNumberFormat="1" applyFont="1" applyFill="1" applyBorder="1" applyAlignment="1">
      <alignment horizontal="center" vertical="center"/>
    </xf>
    <xf numFmtId="0" fontId="14" fillId="14" borderId="5" xfId="0" applyFont="1" applyFill="1" applyBorder="1" applyAlignment="1">
      <alignment horizontal="center" vertical="center" wrapText="1"/>
    </xf>
    <xf numFmtId="0" fontId="14" fillId="14" borderId="11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top"/>
    </xf>
    <xf numFmtId="0" fontId="26" fillId="0" borderId="1" xfId="0" applyFont="1" applyBorder="1" applyAlignment="1">
      <alignment horizontal="center" vertical="top"/>
    </xf>
    <xf numFmtId="164" fontId="25" fillId="5" borderId="40" xfId="0" applyNumberFormat="1" applyFont="1" applyFill="1" applyBorder="1" applyAlignment="1">
      <alignment horizontal="center" vertical="center" wrapText="1"/>
    </xf>
    <xf numFmtId="164" fontId="14" fillId="0" borderId="11" xfId="0" applyNumberFormat="1" applyFont="1" applyBorder="1" applyAlignment="1">
      <alignment horizontal="center" vertical="center" wrapText="1"/>
    </xf>
    <xf numFmtId="164" fontId="14" fillId="0" borderId="11" xfId="0" applyNumberFormat="1" applyFont="1" applyBorder="1" applyAlignment="1">
      <alignment horizontal="center" vertical="center"/>
    </xf>
    <xf numFmtId="0" fontId="14" fillId="3" borderId="66" xfId="3" applyFont="1" applyFill="1" applyBorder="1" applyAlignment="1" applyProtection="1">
      <alignment horizontal="center" vertical="center"/>
      <protection locked="0"/>
    </xf>
    <xf numFmtId="0" fontId="25" fillId="16" borderId="11" xfId="0" applyFont="1" applyFill="1" applyBorder="1" applyAlignment="1">
      <alignment horizontal="center" vertical="center" wrapText="1"/>
    </xf>
    <xf numFmtId="0" fontId="26" fillId="16" borderId="5" xfId="0" applyFont="1" applyFill="1" applyBorder="1" applyAlignment="1">
      <alignment horizontal="center" vertical="center" wrapText="1"/>
    </xf>
    <xf numFmtId="164" fontId="24" fillId="3" borderId="11" xfId="3" applyNumberFormat="1" applyFont="1" applyFill="1" applyBorder="1" applyAlignment="1" applyProtection="1">
      <alignment horizontal="center" vertical="center"/>
      <protection locked="0"/>
    </xf>
    <xf numFmtId="164" fontId="25" fillId="3" borderId="1" xfId="0" applyNumberFormat="1" applyFont="1" applyFill="1" applyBorder="1" applyAlignment="1">
      <alignment horizontal="center" vertical="center"/>
    </xf>
    <xf numFmtId="164" fontId="28" fillId="0" borderId="17" xfId="0" applyNumberFormat="1" applyFont="1" applyBorder="1"/>
    <xf numFmtId="164" fontId="28" fillId="0" borderId="0" xfId="0" applyNumberFormat="1" applyFont="1"/>
    <xf numFmtId="49" fontId="26" fillId="5" borderId="35" xfId="0" applyNumberFormat="1" applyFont="1" applyFill="1" applyBorder="1" applyAlignment="1">
      <alignment horizontal="center" vertical="center" wrapText="1"/>
    </xf>
    <xf numFmtId="164" fontId="26" fillId="5" borderId="2" xfId="0" applyNumberFormat="1" applyFont="1" applyFill="1" applyBorder="1" applyAlignment="1">
      <alignment horizontal="center" vertical="center" wrapText="1"/>
    </xf>
    <xf numFmtId="0" fontId="45" fillId="9" borderId="58" xfId="0" applyFont="1" applyFill="1" applyBorder="1" applyAlignment="1">
      <alignment horizontal="center"/>
    </xf>
    <xf numFmtId="0" fontId="45" fillId="9" borderId="61" xfId="0" applyFont="1" applyFill="1" applyBorder="1" applyAlignment="1">
      <alignment horizontal="center"/>
    </xf>
    <xf numFmtId="0" fontId="45" fillId="9" borderId="35" xfId="0" applyFont="1" applyFill="1" applyBorder="1" applyAlignment="1">
      <alignment horizontal="center"/>
    </xf>
    <xf numFmtId="164" fontId="45" fillId="9" borderId="2" xfId="0" applyNumberFormat="1" applyFont="1" applyFill="1" applyBorder="1" applyAlignment="1">
      <alignment horizontal="center"/>
    </xf>
    <xf numFmtId="49" fontId="45" fillId="5" borderId="35" xfId="0" applyNumberFormat="1" applyFont="1" applyFill="1" applyBorder="1" applyAlignment="1">
      <alignment horizontal="center"/>
    </xf>
    <xf numFmtId="49" fontId="25" fillId="5" borderId="35" xfId="3" applyNumberFormat="1" applyFont="1" applyFill="1" applyBorder="1" applyAlignment="1" applyProtection="1">
      <alignment horizontal="center" vertical="center"/>
      <protection locked="0"/>
    </xf>
    <xf numFmtId="49" fontId="25" fillId="5" borderId="35" xfId="0" applyNumberFormat="1" applyFont="1" applyFill="1" applyBorder="1" applyAlignment="1">
      <alignment horizontal="center" vertical="center" wrapText="1"/>
    </xf>
    <xf numFmtId="49" fontId="25" fillId="5" borderId="55" xfId="0" applyNumberFormat="1" applyFont="1" applyFill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15" borderId="15" xfId="0" applyFont="1" applyFill="1" applyBorder="1" applyAlignment="1">
      <alignment horizontal="center" vertical="center"/>
    </xf>
    <xf numFmtId="49" fontId="43" fillId="5" borderId="55" xfId="0" applyNumberFormat="1" applyFont="1" applyFill="1" applyBorder="1" applyAlignment="1">
      <alignment horizontal="center" vertical="top" wrapText="1"/>
    </xf>
    <xf numFmtId="49" fontId="43" fillId="5" borderId="44" xfId="0" applyNumberFormat="1" applyFont="1" applyFill="1" applyBorder="1" applyAlignment="1">
      <alignment horizontal="center" wrapText="1"/>
    </xf>
    <xf numFmtId="49" fontId="43" fillId="5" borderId="44" xfId="0" applyNumberFormat="1" applyFont="1" applyFill="1" applyBorder="1" applyAlignment="1">
      <alignment horizontal="center" vertical="top" wrapText="1"/>
    </xf>
    <xf numFmtId="49" fontId="43" fillId="5" borderId="45" xfId="0" applyNumberFormat="1" applyFont="1" applyFill="1" applyBorder="1" applyAlignment="1">
      <alignment horizontal="center" vertical="top" wrapText="1"/>
    </xf>
    <xf numFmtId="49" fontId="39" fillId="5" borderId="44" xfId="0" applyNumberFormat="1" applyFont="1" applyFill="1" applyBorder="1" applyAlignment="1">
      <alignment horizontal="center" vertical="center" wrapText="1"/>
    </xf>
    <xf numFmtId="49" fontId="44" fillId="5" borderId="44" xfId="0" applyNumberFormat="1" applyFont="1" applyFill="1" applyBorder="1" applyAlignment="1">
      <alignment horizontal="center" vertical="center" wrapText="1"/>
    </xf>
    <xf numFmtId="49" fontId="44" fillId="5" borderId="45" xfId="0" applyNumberFormat="1" applyFont="1" applyFill="1" applyBorder="1" applyAlignment="1">
      <alignment horizontal="center" vertical="center" wrapText="1"/>
    </xf>
    <xf numFmtId="49" fontId="40" fillId="5" borderId="51" xfId="0" applyNumberFormat="1" applyFont="1" applyFill="1" applyBorder="1" applyAlignment="1">
      <alignment horizontal="center" vertical="center" wrapText="1"/>
    </xf>
    <xf numFmtId="164" fontId="40" fillId="5" borderId="44" xfId="0" applyNumberFormat="1" applyFont="1" applyFill="1" applyBorder="1" applyAlignment="1">
      <alignment horizontal="center" vertical="center" wrapText="1"/>
    </xf>
    <xf numFmtId="49" fontId="40" fillId="5" borderId="44" xfId="0" applyNumberFormat="1" applyFont="1" applyFill="1" applyBorder="1" applyAlignment="1">
      <alignment horizontal="center" vertical="center" wrapText="1"/>
    </xf>
    <xf numFmtId="49" fontId="40" fillId="5" borderId="62" xfId="0" applyNumberFormat="1" applyFont="1" applyFill="1" applyBorder="1" applyAlignment="1">
      <alignment horizontal="center" vertical="center" wrapText="1"/>
    </xf>
    <xf numFmtId="49" fontId="6" fillId="5" borderId="55" xfId="0" applyNumberFormat="1" applyFont="1" applyFill="1" applyBorder="1" applyAlignment="1">
      <alignment horizontal="center" vertical="center" wrapText="1"/>
    </xf>
    <xf numFmtId="49" fontId="6" fillId="5" borderId="62" xfId="0" applyNumberFormat="1" applyFont="1" applyFill="1" applyBorder="1" applyAlignment="1">
      <alignment horizontal="center" vertical="center" wrapText="1"/>
    </xf>
    <xf numFmtId="49" fontId="6" fillId="5" borderId="51" xfId="0" applyNumberFormat="1" applyFont="1" applyFill="1" applyBorder="1" applyAlignment="1">
      <alignment horizontal="center" vertical="center" wrapText="1"/>
    </xf>
    <xf numFmtId="49" fontId="6" fillId="5" borderId="45" xfId="0" applyNumberFormat="1" applyFont="1" applyFill="1" applyBorder="1" applyAlignment="1">
      <alignment horizontal="center" vertical="center" wrapText="1"/>
    </xf>
    <xf numFmtId="49" fontId="25" fillId="5" borderId="35" xfId="0" applyNumberFormat="1" applyFont="1" applyFill="1" applyBorder="1" applyAlignment="1">
      <alignment horizontal="center" vertical="center"/>
    </xf>
    <xf numFmtId="49" fontId="55" fillId="5" borderId="55" xfId="0" applyNumberFormat="1" applyFont="1" applyFill="1" applyBorder="1" applyAlignment="1">
      <alignment horizontal="center" vertical="center" wrapText="1"/>
    </xf>
    <xf numFmtId="49" fontId="26" fillId="5" borderId="35" xfId="0" applyNumberFormat="1" applyFont="1" applyFill="1" applyBorder="1" applyAlignment="1">
      <alignment horizontal="center" vertical="center"/>
    </xf>
    <xf numFmtId="164" fontId="39" fillId="5" borderId="44" xfId="0" applyNumberFormat="1" applyFont="1" applyFill="1" applyBorder="1" applyAlignment="1">
      <alignment horizontal="center" vertical="center" wrapText="1"/>
    </xf>
    <xf numFmtId="0" fontId="14" fillId="0" borderId="11" xfId="3" applyFont="1" applyBorder="1" applyAlignment="1" applyProtection="1">
      <alignment horizontal="center" vertical="center"/>
      <protection locked="0"/>
    </xf>
    <xf numFmtId="164" fontId="14" fillId="0" borderId="13" xfId="0" applyNumberFormat="1" applyFont="1" applyBorder="1" applyAlignment="1">
      <alignment horizontal="center" vertical="center" wrapText="1"/>
    </xf>
    <xf numFmtId="0" fontId="14" fillId="0" borderId="15" xfId="3" applyFont="1" applyBorder="1" applyAlignment="1" applyProtection="1">
      <alignment horizontal="center" vertical="center"/>
      <protection locked="0"/>
    </xf>
    <xf numFmtId="164" fontId="14" fillId="0" borderId="5" xfId="3" applyNumberFormat="1" applyFont="1" applyBorder="1" applyAlignment="1" applyProtection="1">
      <alignment horizontal="center" vertical="center"/>
      <protection locked="0"/>
    </xf>
    <xf numFmtId="3" fontId="6" fillId="0" borderId="1" xfId="7" applyNumberFormat="1" applyFont="1" applyBorder="1" applyAlignment="1">
      <alignment horizontal="center" vertical="center"/>
    </xf>
    <xf numFmtId="0" fontId="6" fillId="0" borderId="1" xfId="7" applyFont="1" applyBorder="1" applyAlignment="1">
      <alignment horizontal="center" vertical="center"/>
    </xf>
    <xf numFmtId="0" fontId="43" fillId="0" borderId="14" xfId="0" applyFont="1" applyBorder="1" applyAlignment="1">
      <alignment horizontal="center"/>
    </xf>
    <xf numFmtId="164" fontId="14" fillId="3" borderId="5" xfId="0" applyNumberFormat="1" applyFont="1" applyFill="1" applyBorder="1" applyAlignment="1">
      <alignment horizontal="center" vertical="center"/>
    </xf>
    <xf numFmtId="49" fontId="45" fillId="9" borderId="2" xfId="0" applyNumberFormat="1" applyFont="1" applyFill="1" applyBorder="1" applyAlignment="1">
      <alignment horizontal="center"/>
    </xf>
    <xf numFmtId="164" fontId="14" fillId="0" borderId="5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1" xfId="3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>
      <alignment horizontal="center" vertical="center" wrapText="1"/>
    </xf>
    <xf numFmtId="0" fontId="25" fillId="0" borderId="1" xfId="3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>
      <alignment horizontal="center" vertical="center" wrapText="1"/>
    </xf>
    <xf numFmtId="0" fontId="25" fillId="0" borderId="5" xfId="3" applyFont="1" applyBorder="1" applyAlignment="1" applyProtection="1">
      <alignment horizontal="center" vertical="center"/>
      <protection locked="0"/>
    </xf>
    <xf numFmtId="0" fontId="24" fillId="0" borderId="11" xfId="3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>
      <alignment horizontal="center" vertical="center" wrapText="1"/>
    </xf>
    <xf numFmtId="0" fontId="24" fillId="0" borderId="1" xfId="3" applyFont="1" applyBorder="1" applyAlignment="1" applyProtection="1">
      <alignment horizontal="center" vertical="center"/>
      <protection locked="0"/>
    </xf>
    <xf numFmtId="0" fontId="24" fillId="0" borderId="5" xfId="3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0" borderId="31" xfId="3" applyFont="1" applyBorder="1" applyAlignment="1" applyProtection="1">
      <alignment horizontal="center" vertical="center"/>
      <protection locked="0"/>
    </xf>
    <xf numFmtId="0" fontId="26" fillId="0" borderId="31" xfId="0" applyFont="1" applyBorder="1" applyAlignment="1">
      <alignment horizontal="center" vertical="center" wrapText="1"/>
    </xf>
    <xf numFmtId="0" fontId="25" fillId="0" borderId="9" xfId="3" applyFont="1" applyBorder="1" applyAlignment="1" applyProtection="1">
      <alignment horizontal="center" vertical="center"/>
      <protection locked="0"/>
    </xf>
    <xf numFmtId="0" fontId="24" fillId="15" borderId="31" xfId="0" applyFont="1" applyFill="1" applyBorder="1" applyAlignment="1">
      <alignment horizontal="center" vertical="center" wrapText="1"/>
    </xf>
    <xf numFmtId="0" fontId="26" fillId="15" borderId="11" xfId="0" applyFont="1" applyFill="1" applyBorder="1" applyAlignment="1">
      <alignment horizontal="center" vertical="center" wrapText="1"/>
    </xf>
    <xf numFmtId="0" fontId="26" fillId="15" borderId="1" xfId="0" applyFont="1" applyFill="1" applyBorder="1" applyAlignment="1">
      <alignment horizontal="center" vertical="center" wrapText="1"/>
    </xf>
    <xf numFmtId="0" fontId="25" fillId="17" borderId="1" xfId="0" applyFont="1" applyFill="1" applyBorder="1" applyAlignment="1">
      <alignment horizontal="center" vertical="center" wrapText="1"/>
    </xf>
    <xf numFmtId="0" fontId="25" fillId="17" borderId="1" xfId="3" applyFont="1" applyFill="1" applyBorder="1" applyAlignment="1" applyProtection="1">
      <alignment horizontal="center" vertical="center"/>
      <protection locked="0"/>
    </xf>
    <xf numFmtId="0" fontId="26" fillId="15" borderId="1" xfId="0" applyFont="1" applyFill="1" applyBorder="1" applyAlignment="1">
      <alignment horizontal="center" vertical="center"/>
    </xf>
    <xf numFmtId="0" fontId="26" fillId="15" borderId="5" xfId="3" applyFont="1" applyFill="1" applyBorder="1" applyAlignment="1" applyProtection="1">
      <alignment horizontal="center" vertical="center"/>
      <protection locked="0"/>
    </xf>
    <xf numFmtId="0" fontId="25" fillId="17" borderId="9" xfId="0" applyFont="1" applyFill="1" applyBorder="1" applyAlignment="1">
      <alignment horizontal="center" vertical="center" wrapText="1"/>
    </xf>
    <xf numFmtId="0" fontId="25" fillId="15" borderId="9" xfId="3" applyFont="1" applyFill="1" applyBorder="1" applyAlignment="1" applyProtection="1">
      <alignment horizontal="center" vertical="center"/>
      <protection locked="0"/>
    </xf>
    <xf numFmtId="0" fontId="25" fillId="18" borderId="9" xfId="0" applyFont="1" applyFill="1" applyBorder="1" applyAlignment="1">
      <alignment horizontal="center" vertical="center"/>
    </xf>
    <xf numFmtId="0" fontId="25" fillId="17" borderId="15" xfId="0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 wrapText="1"/>
    </xf>
    <xf numFmtId="164" fontId="40" fillId="5" borderId="51" xfId="0" applyNumberFormat="1" applyFont="1" applyFill="1" applyBorder="1" applyAlignment="1">
      <alignment horizontal="center" vertical="center" wrapText="1"/>
    </xf>
    <xf numFmtId="164" fontId="26" fillId="5" borderId="35" xfId="0" applyNumberFormat="1" applyFont="1" applyFill="1" applyBorder="1" applyAlignment="1">
      <alignment horizontal="center" vertical="center" wrapText="1"/>
    </xf>
    <xf numFmtId="0" fontId="25" fillId="11" borderId="5" xfId="0" applyFont="1" applyFill="1" applyBorder="1" applyAlignment="1">
      <alignment horizontal="center" vertical="center"/>
    </xf>
    <xf numFmtId="0" fontId="25" fillId="11" borderId="24" xfId="0" applyFont="1" applyFill="1" applyBorder="1" applyAlignment="1">
      <alignment horizontal="center" vertical="center" wrapText="1"/>
    </xf>
    <xf numFmtId="0" fontId="25" fillId="13" borderId="5" xfId="0" applyFont="1" applyFill="1" applyBorder="1" applyAlignment="1">
      <alignment horizontal="center" vertical="center" wrapText="1"/>
    </xf>
    <xf numFmtId="0" fontId="26" fillId="11" borderId="15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25" fillId="13" borderId="11" xfId="0" applyFont="1" applyFill="1" applyBorder="1" applyAlignment="1">
      <alignment horizontal="center" vertical="center"/>
    </xf>
    <xf numFmtId="0" fontId="25" fillId="13" borderId="1" xfId="0" applyFont="1" applyFill="1" applyBorder="1" applyAlignment="1">
      <alignment horizontal="center" vertical="center" wrapText="1"/>
    </xf>
    <xf numFmtId="0" fontId="25" fillId="13" borderId="15" xfId="0" applyFont="1" applyFill="1" applyBorder="1" applyAlignment="1">
      <alignment horizontal="center" vertical="center"/>
    </xf>
    <xf numFmtId="0" fontId="14" fillId="16" borderId="5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14" fillId="16" borderId="11" xfId="0" applyFont="1" applyFill="1" applyBorder="1" applyAlignment="1">
      <alignment horizontal="center" vertical="center" wrapText="1"/>
    </xf>
    <xf numFmtId="0" fontId="14" fillId="16" borderId="1" xfId="0" applyFont="1" applyFill="1" applyBorder="1" applyAlignment="1">
      <alignment horizontal="center" vertical="center" wrapText="1"/>
    </xf>
    <xf numFmtId="0" fontId="50" fillId="0" borderId="44" xfId="0" applyFont="1" applyBorder="1" applyAlignment="1">
      <alignment wrapText="1"/>
    </xf>
    <xf numFmtId="164" fontId="24" fillId="0" borderId="6" xfId="0" applyNumberFormat="1" applyFont="1" applyBorder="1" applyAlignment="1">
      <alignment horizontal="center" vertical="center"/>
    </xf>
    <xf numFmtId="164" fontId="24" fillId="0" borderId="5" xfId="0" applyNumberFormat="1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164" fontId="25" fillId="0" borderId="20" xfId="0" applyNumberFormat="1" applyFont="1" applyBorder="1" applyAlignment="1">
      <alignment horizontal="center" vertical="center"/>
    </xf>
    <xf numFmtId="164" fontId="25" fillId="0" borderId="5" xfId="0" applyNumberFormat="1" applyFont="1" applyBorder="1" applyAlignment="1">
      <alignment horizontal="center" vertical="center"/>
    </xf>
    <xf numFmtId="164" fontId="25" fillId="0" borderId="6" xfId="0" applyNumberFormat="1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164" fontId="25" fillId="0" borderId="31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14" fillId="0" borderId="11" xfId="3" applyFont="1" applyBorder="1" applyAlignment="1">
      <alignment horizontal="center" vertical="center"/>
    </xf>
    <xf numFmtId="0" fontId="26" fillId="0" borderId="5" xfId="3" applyFont="1" applyBorder="1" applyAlignment="1">
      <alignment horizontal="center" vertical="center"/>
    </xf>
    <xf numFmtId="0" fontId="24" fillId="3" borderId="59" xfId="0" applyFont="1" applyFill="1" applyBorder="1" applyAlignment="1">
      <alignment horizontal="center" vertical="center"/>
    </xf>
    <xf numFmtId="0" fontId="25" fillId="19" borderId="34" xfId="0" applyFont="1" applyFill="1" applyBorder="1" applyAlignment="1">
      <alignment horizontal="center" vertical="top"/>
    </xf>
    <xf numFmtId="0" fontId="25" fillId="19" borderId="35" xfId="0" applyFont="1" applyFill="1" applyBorder="1" applyAlignment="1">
      <alignment horizontal="left" vertical="top" wrapText="1"/>
    </xf>
    <xf numFmtId="0" fontId="25" fillId="19" borderId="61" xfId="0" applyFont="1" applyFill="1" applyBorder="1" applyAlignment="1">
      <alignment horizontal="center" vertical="center"/>
    </xf>
    <xf numFmtId="0" fontId="25" fillId="19" borderId="2" xfId="0" applyFont="1" applyFill="1" applyBorder="1" applyAlignment="1">
      <alignment horizontal="center" vertical="center"/>
    </xf>
    <xf numFmtId="0" fontId="25" fillId="19" borderId="58" xfId="0" applyFont="1" applyFill="1" applyBorder="1" applyAlignment="1">
      <alignment horizontal="center" vertical="center"/>
    </xf>
    <xf numFmtId="0" fontId="25" fillId="19" borderId="35" xfId="0" applyFont="1" applyFill="1" applyBorder="1" applyAlignment="1">
      <alignment horizontal="center" vertical="center"/>
    </xf>
    <xf numFmtId="49" fontId="25" fillId="19" borderId="35" xfId="0" applyNumberFormat="1" applyFont="1" applyFill="1" applyBorder="1" applyAlignment="1">
      <alignment horizontal="center" vertical="center"/>
    </xf>
    <xf numFmtId="3" fontId="25" fillId="19" borderId="35" xfId="0" applyNumberFormat="1" applyFont="1" applyFill="1" applyBorder="1" applyAlignment="1">
      <alignment horizontal="center" vertical="center"/>
    </xf>
    <xf numFmtId="164" fontId="25" fillId="19" borderId="35" xfId="0" applyNumberFormat="1" applyFont="1" applyFill="1" applyBorder="1" applyAlignment="1">
      <alignment horizontal="center" vertical="center"/>
    </xf>
    <xf numFmtId="0" fontId="62" fillId="8" borderId="1" xfId="8" applyFont="1" applyFill="1" applyBorder="1" applyAlignment="1">
      <alignment vertical="center" wrapText="1"/>
    </xf>
    <xf numFmtId="164" fontId="39" fillId="5" borderId="55" xfId="0" applyNumberFormat="1" applyFont="1" applyFill="1" applyBorder="1" applyAlignment="1">
      <alignment horizontal="center" vertical="center" wrapText="1"/>
    </xf>
    <xf numFmtId="164" fontId="6" fillId="5" borderId="55" xfId="0" applyNumberFormat="1" applyFont="1" applyFill="1" applyBorder="1" applyAlignment="1">
      <alignment horizontal="center" vertical="center" wrapText="1"/>
    </xf>
    <xf numFmtId="0" fontId="64" fillId="0" borderId="35" xfId="0" applyFont="1" applyBorder="1" applyAlignment="1">
      <alignment vertical="center" wrapText="1"/>
    </xf>
    <xf numFmtId="0" fontId="65" fillId="0" borderId="13" xfId="0" applyFont="1" applyBorder="1" applyAlignment="1">
      <alignment horizontal="justify" vertical="center" wrapText="1"/>
    </xf>
    <xf numFmtId="0" fontId="64" fillId="0" borderId="44" xfId="0" applyFont="1" applyBorder="1" applyAlignment="1">
      <alignment wrapText="1"/>
    </xf>
    <xf numFmtId="0" fontId="64" fillId="3" borderId="44" xfId="0" applyFont="1" applyFill="1" applyBorder="1" applyAlignment="1">
      <alignment wrapText="1"/>
    </xf>
    <xf numFmtId="0" fontId="65" fillId="0" borderId="0" xfId="0" applyFont="1" applyAlignment="1">
      <alignment horizontal="justify" vertical="center" wrapText="1"/>
    </xf>
    <xf numFmtId="0" fontId="64" fillId="3" borderId="62" xfId="0" applyFont="1" applyFill="1" applyBorder="1" applyAlignment="1">
      <alignment wrapText="1"/>
    </xf>
    <xf numFmtId="49" fontId="7" fillId="2" borderId="18" xfId="3" applyNumberFormat="1" applyFont="1" applyFill="1" applyBorder="1" applyAlignment="1" applyProtection="1">
      <alignment horizontal="left" vertical="center"/>
      <protection locked="0"/>
    </xf>
    <xf numFmtId="0" fontId="37" fillId="2" borderId="0" xfId="3" applyFont="1" applyFill="1" applyAlignment="1" applyProtection="1">
      <alignment horizontal="left" vertical="center"/>
      <protection locked="0"/>
    </xf>
    <xf numFmtId="49" fontId="31" fillId="2" borderId="18" xfId="3" applyNumberFormat="1" applyFont="1" applyFill="1" applyBorder="1" applyAlignment="1" applyProtection="1">
      <alignment horizontal="left" vertical="center"/>
      <protection locked="0"/>
    </xf>
    <xf numFmtId="0" fontId="33" fillId="2" borderId="0" xfId="3" applyFont="1" applyFill="1" applyAlignment="1" applyProtection="1">
      <alignment horizontal="left" vertical="center"/>
      <protection locked="0"/>
    </xf>
    <xf numFmtId="0" fontId="17" fillId="2" borderId="18" xfId="3" applyFont="1" applyFill="1" applyBorder="1" applyAlignment="1" applyProtection="1">
      <alignment horizontal="left" vertical="center" wrapText="1"/>
      <protection locked="0"/>
    </xf>
    <xf numFmtId="0" fontId="35" fillId="0" borderId="0" xfId="3" applyFont="1" applyAlignment="1" applyProtection="1">
      <alignment horizontal="left" vertical="top"/>
      <protection locked="0"/>
    </xf>
    <xf numFmtId="14" fontId="7" fillId="2" borderId="18" xfId="3" applyNumberFormat="1" applyFont="1" applyFill="1" applyBorder="1" applyAlignment="1" applyProtection="1">
      <alignment horizontal="left" vertical="center"/>
      <protection locked="0"/>
    </xf>
    <xf numFmtId="0" fontId="7" fillId="2" borderId="18" xfId="3" applyFont="1" applyFill="1" applyBorder="1" applyAlignment="1" applyProtection="1">
      <alignment horizontal="left" vertical="center"/>
      <protection locked="0"/>
    </xf>
    <xf numFmtId="0" fontId="31" fillId="2" borderId="0" xfId="3" applyFont="1" applyFill="1" applyAlignment="1" applyProtection="1">
      <alignment horizontal="right" vertical="center"/>
      <protection locked="0"/>
    </xf>
    <xf numFmtId="0" fontId="8" fillId="2" borderId="18" xfId="3" applyFont="1" applyFill="1" applyBorder="1" applyAlignment="1" applyProtection="1">
      <alignment horizontal="left" vertical="center"/>
      <protection locked="0"/>
    </xf>
    <xf numFmtId="0" fontId="7" fillId="0" borderId="0" xfId="3" applyFont="1"/>
    <xf numFmtId="0" fontId="0" fillId="0" borderId="0" xfId="0"/>
    <xf numFmtId="0" fontId="35" fillId="2" borderId="0" xfId="3" applyFont="1" applyFill="1" applyAlignment="1" applyProtection="1">
      <alignment horizontal="center" vertical="top"/>
      <protection locked="0"/>
    </xf>
    <xf numFmtId="0" fontId="33" fillId="0" borderId="0" xfId="3" applyFont="1" applyAlignment="1" applyProtection="1">
      <alignment horizontal="center" vertical="center"/>
      <protection locked="0"/>
    </xf>
    <xf numFmtId="0" fontId="31" fillId="0" borderId="0" xfId="3" applyFont="1" applyAlignment="1" applyProtection="1">
      <alignment horizontal="center" vertical="top"/>
      <protection locked="0"/>
    </xf>
    <xf numFmtId="0" fontId="31" fillId="0" borderId="0" xfId="3" applyFont="1" applyAlignment="1" applyProtection="1">
      <alignment horizontal="center" vertical="center"/>
      <protection locked="0"/>
    </xf>
    <xf numFmtId="49" fontId="8" fillId="2" borderId="18" xfId="3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textRotation="90"/>
    </xf>
    <xf numFmtId="0" fontId="10" fillId="0" borderId="10" xfId="0" applyFont="1" applyBorder="1" applyAlignment="1">
      <alignment horizontal="center" vertical="distributed" textRotation="90"/>
    </xf>
    <xf numFmtId="0" fontId="10" fillId="0" borderId="12" xfId="0" applyFont="1" applyBorder="1" applyAlignment="1">
      <alignment horizontal="center" vertical="distributed" textRotation="90"/>
    </xf>
    <xf numFmtId="0" fontId="11" fillId="0" borderId="0" xfId="0" applyFont="1" applyAlignment="1">
      <alignment horizontal="center" textRotation="90"/>
    </xf>
    <xf numFmtId="0" fontId="14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textRotation="90" wrapText="1" shrinkToFi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0" fillId="0" borderId="0" xfId="3" applyFont="1" applyAlignment="1" applyProtection="1">
      <alignment horizontal="left" vertical="top"/>
      <protection locked="0"/>
    </xf>
    <xf numFmtId="0" fontId="18" fillId="0" borderId="0" xfId="3" applyFont="1" applyAlignment="1" applyProtection="1">
      <alignment horizontal="left" vertical="top"/>
      <protection locked="0"/>
    </xf>
    <xf numFmtId="0" fontId="21" fillId="0" borderId="1" xfId="3" applyFont="1" applyBorder="1" applyAlignment="1" applyProtection="1">
      <alignment horizontal="center" vertical="center"/>
      <protection locked="0"/>
    </xf>
    <xf numFmtId="0" fontId="21" fillId="0" borderId="1" xfId="3" applyFont="1" applyBorder="1" applyAlignment="1" applyProtection="1">
      <alignment horizontal="center" vertical="center" wrapText="1"/>
      <protection locked="0"/>
    </xf>
    <xf numFmtId="0" fontId="21" fillId="0" borderId="0" xfId="3" applyFont="1"/>
    <xf numFmtId="0" fontId="26" fillId="0" borderId="1" xfId="3" applyFont="1" applyBorder="1" applyAlignment="1" applyProtection="1">
      <alignment horizontal="center" vertical="center"/>
      <protection locked="0"/>
    </xf>
    <xf numFmtId="0" fontId="26" fillId="0" borderId="1" xfId="3" applyFont="1" applyBorder="1" applyAlignment="1" applyProtection="1">
      <alignment horizontal="center" vertical="center" wrapText="1"/>
      <protection locked="0"/>
    </xf>
    <xf numFmtId="0" fontId="21" fillId="2" borderId="1" xfId="3" applyFont="1" applyFill="1" applyBorder="1" applyAlignment="1" applyProtection="1">
      <alignment horizontal="center" vertical="center"/>
      <protection locked="0"/>
    </xf>
    <xf numFmtId="0" fontId="26" fillId="0" borderId="13" xfId="3" applyFont="1" applyBorder="1" applyAlignment="1" applyProtection="1">
      <alignment horizontal="center" vertical="center"/>
      <protection locked="0"/>
    </xf>
    <xf numFmtId="0" fontId="26" fillId="0" borderId="17" xfId="3" applyFont="1" applyBorder="1" applyAlignment="1" applyProtection="1">
      <alignment horizontal="center" vertical="center"/>
      <protection locked="0"/>
    </xf>
    <xf numFmtId="0" fontId="26" fillId="0" borderId="15" xfId="3" applyFont="1" applyBorder="1" applyAlignment="1" applyProtection="1">
      <alignment horizontal="center" vertical="center"/>
      <protection locked="0"/>
    </xf>
    <xf numFmtId="0" fontId="21" fillId="0" borderId="25" xfId="3" applyFont="1" applyBorder="1" applyAlignment="1" applyProtection="1">
      <alignment horizontal="center" vertical="center" wrapText="1"/>
      <protection locked="0"/>
    </xf>
    <xf numFmtId="0" fontId="21" fillId="0" borderId="26" xfId="3" applyFont="1" applyBorder="1" applyAlignment="1" applyProtection="1">
      <alignment horizontal="center" vertical="center" wrapText="1"/>
      <protection locked="0"/>
    </xf>
    <xf numFmtId="0" fontId="21" fillId="0" borderId="3" xfId="3" applyFont="1" applyBorder="1" applyAlignment="1" applyProtection="1">
      <alignment horizontal="center" vertical="center" wrapText="1"/>
      <protection locked="0"/>
    </xf>
    <xf numFmtId="0" fontId="21" fillId="0" borderId="18" xfId="3" applyFont="1" applyBorder="1" applyAlignment="1" applyProtection="1">
      <alignment horizontal="center" vertical="center" wrapText="1"/>
      <protection locked="0"/>
    </xf>
    <xf numFmtId="0" fontId="11" fillId="2" borderId="1" xfId="3" applyFont="1" applyFill="1" applyBorder="1" applyAlignment="1" applyProtection="1">
      <alignment horizontal="center" vertical="center"/>
      <protection locked="0"/>
    </xf>
    <xf numFmtId="0" fontId="21" fillId="2" borderId="13" xfId="3" applyFont="1" applyFill="1" applyBorder="1" applyAlignment="1" applyProtection="1">
      <alignment horizontal="center" vertical="center"/>
      <protection locked="0"/>
    </xf>
    <xf numFmtId="0" fontId="21" fillId="2" borderId="17" xfId="3" applyFont="1" applyFill="1" applyBorder="1" applyAlignment="1" applyProtection="1">
      <alignment horizontal="center" vertical="center"/>
      <protection locked="0"/>
    </xf>
    <xf numFmtId="0" fontId="21" fillId="2" borderId="15" xfId="3" applyFont="1" applyFill="1" applyBorder="1" applyAlignment="1" applyProtection="1">
      <alignment horizontal="center" vertical="center"/>
      <protection locked="0"/>
    </xf>
    <xf numFmtId="0" fontId="22" fillId="2" borderId="1" xfId="3" applyFont="1" applyFill="1" applyBorder="1" applyAlignment="1" applyProtection="1">
      <alignment horizontal="center" vertical="center"/>
      <protection locked="0"/>
    </xf>
    <xf numFmtId="0" fontId="13" fillId="2" borderId="1" xfId="3" applyFont="1" applyFill="1" applyBorder="1" applyAlignment="1" applyProtection="1">
      <alignment horizontal="center" vertical="center"/>
      <protection locked="0"/>
    </xf>
    <xf numFmtId="0" fontId="22" fillId="2" borderId="13" xfId="3" applyFont="1" applyFill="1" applyBorder="1" applyAlignment="1" applyProtection="1">
      <alignment horizontal="center" vertical="center"/>
      <protection locked="0"/>
    </xf>
    <xf numFmtId="0" fontId="22" fillId="2" borderId="17" xfId="3" applyFont="1" applyFill="1" applyBorder="1" applyAlignment="1" applyProtection="1">
      <alignment horizontal="center" vertical="center"/>
      <protection locked="0"/>
    </xf>
    <xf numFmtId="0" fontId="22" fillId="2" borderId="15" xfId="3" applyFont="1" applyFill="1" applyBorder="1" applyAlignment="1" applyProtection="1">
      <alignment horizontal="center" vertical="center"/>
      <protection locked="0"/>
    </xf>
    <xf numFmtId="0" fontId="1" fillId="0" borderId="0" xfId="3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Alignment="1" applyProtection="1">
      <alignment horizontal="left" vertical="top" wrapText="1"/>
      <protection locked="0"/>
    </xf>
    <xf numFmtId="0" fontId="24" fillId="0" borderId="1" xfId="0" applyFont="1" applyBorder="1" applyAlignment="1">
      <alignment horizontal="center" textRotation="90" wrapText="1"/>
    </xf>
    <xf numFmtId="0" fontId="25" fillId="3" borderId="8" xfId="0" applyFont="1" applyFill="1" applyBorder="1" applyAlignment="1">
      <alignment horizontal="left" vertical="top" wrapText="1"/>
    </xf>
    <xf numFmtId="0" fontId="25" fillId="3" borderId="0" xfId="0" applyFont="1" applyFill="1" applyAlignment="1">
      <alignment horizontal="left" vertical="top" wrapText="1"/>
    </xf>
    <xf numFmtId="0" fontId="25" fillId="3" borderId="48" xfId="0" applyFont="1" applyFill="1" applyBorder="1" applyAlignment="1">
      <alignment horizontal="left" vertical="top" wrapText="1"/>
    </xf>
    <xf numFmtId="0" fontId="25" fillId="3" borderId="3" xfId="0" applyFont="1" applyFill="1" applyBorder="1" applyAlignment="1">
      <alignment horizontal="left" vertical="top" wrapText="1"/>
    </xf>
    <xf numFmtId="0" fontId="25" fillId="3" borderId="18" xfId="0" applyFont="1" applyFill="1" applyBorder="1" applyAlignment="1">
      <alignment horizontal="left" vertical="top" wrapText="1"/>
    </xf>
    <xf numFmtId="0" fontId="25" fillId="3" borderId="49" xfId="0" applyFont="1" applyFill="1" applyBorder="1" applyAlignment="1">
      <alignment horizontal="left" vertical="top" wrapText="1"/>
    </xf>
    <xf numFmtId="0" fontId="25" fillId="3" borderId="12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5" fillId="3" borderId="32" xfId="0" applyFont="1" applyFill="1" applyBorder="1" applyAlignment="1">
      <alignment horizontal="left" vertical="center" wrapText="1"/>
    </xf>
    <xf numFmtId="0" fontId="25" fillId="3" borderId="31" xfId="0" applyFont="1" applyFill="1" applyBorder="1" applyAlignment="1">
      <alignment horizontal="left" vertical="center" wrapText="1"/>
    </xf>
    <xf numFmtId="0" fontId="25" fillId="3" borderId="10" xfId="0" applyFont="1" applyFill="1" applyBorder="1" applyAlignment="1">
      <alignment horizontal="left" vertical="center" wrapText="1"/>
    </xf>
    <xf numFmtId="0" fontId="25" fillId="3" borderId="9" xfId="0" applyFont="1" applyFill="1" applyBorder="1" applyAlignment="1">
      <alignment horizontal="left" vertical="center" wrapText="1"/>
    </xf>
    <xf numFmtId="0" fontId="25" fillId="3" borderId="16" xfId="0" applyFont="1" applyFill="1" applyBorder="1" applyAlignment="1">
      <alignment horizontal="left" vertical="center" wrapText="1"/>
    </xf>
    <xf numFmtId="0" fontId="25" fillId="3" borderId="17" xfId="0" applyFont="1" applyFill="1" applyBorder="1" applyAlignment="1">
      <alignment horizontal="left" vertical="center" wrapText="1"/>
    </xf>
    <xf numFmtId="0" fontId="25" fillId="3" borderId="15" xfId="0" applyFont="1" applyFill="1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 textRotation="90" wrapText="1"/>
    </xf>
    <xf numFmtId="0" fontId="24" fillId="0" borderId="6" xfId="0" applyFont="1" applyBorder="1" applyAlignment="1">
      <alignment horizontal="center" vertical="center" textRotation="90" wrapText="1"/>
    </xf>
    <xf numFmtId="0" fontId="24" fillId="0" borderId="11" xfId="0" applyFont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0" borderId="25" xfId="0" applyFont="1" applyBorder="1" applyAlignment="1">
      <alignment horizontal="center" vertical="top"/>
    </xf>
    <xf numFmtId="0" fontId="24" fillId="0" borderId="26" xfId="0" applyFont="1" applyBorder="1" applyAlignment="1">
      <alignment horizontal="center" vertical="top"/>
    </xf>
    <xf numFmtId="0" fontId="24" fillId="0" borderId="8" xfId="0" applyFont="1" applyBorder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4" fillId="0" borderId="1" xfId="0" applyFont="1" applyBorder="1" applyAlignment="1">
      <alignment horizontal="center" vertical="center" textRotation="90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wrapText="1"/>
    </xf>
  </cellXfs>
  <cellStyles count="9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3" xfId="2" xr:uid="{00000000-0005-0000-0000-000003000000}"/>
    <cellStyle name="Обычный 3 2" xfId="5" xr:uid="{00000000-0005-0000-0000-000004000000}"/>
    <cellStyle name="Обычный 3 2 2" xfId="7" xr:uid="{00000000-0005-0000-0000-000005000000}"/>
    <cellStyle name="Обычный 4" xfId="3" xr:uid="{00000000-0005-0000-0000-000006000000}"/>
    <cellStyle name="Обычный 5" xfId="6" xr:uid="{00000000-0005-0000-0000-000007000000}"/>
    <cellStyle name="Обычный 6" xfId="8" xr:uid="{5730F1A4-AF8E-4327-AFBB-6D055FFE3A67}"/>
  </cellStyles>
  <dxfs count="0"/>
  <tableStyles count="0" defaultTableStyle="TableStyleMedium2" defaultPivotStyle="PivotStyleLight16"/>
  <colors>
    <mruColors>
      <color rgb="FF99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8"/>
  <sheetViews>
    <sheetView view="pageBreakPreview" zoomScaleNormal="70" zoomScaleSheetLayoutView="100" workbookViewId="0">
      <selection activeCell="S31" sqref="S31:W31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7"/>
      <c r="R1" s="57"/>
      <c r="S1" s="57"/>
      <c r="T1" s="57"/>
      <c r="U1" s="57"/>
      <c r="V1" s="57"/>
      <c r="W1" s="57"/>
      <c r="X1" s="57"/>
      <c r="Y1" s="57"/>
      <c r="Z1" s="58" t="s">
        <v>192</v>
      </c>
      <c r="AA1" s="57"/>
      <c r="AB1" s="57"/>
      <c r="AC1" s="57"/>
      <c r="AD1" s="57"/>
      <c r="AE1" s="57"/>
      <c r="AF1" s="57"/>
      <c r="AG1" s="57"/>
      <c r="AH1" s="57"/>
      <c r="AI1" s="59"/>
      <c r="AJ1" s="56"/>
      <c r="AK1" s="56"/>
      <c r="AL1" s="56"/>
      <c r="AM1" s="56"/>
      <c r="AN1" s="56"/>
      <c r="AO1" s="56"/>
      <c r="AP1" s="56"/>
      <c r="AQ1" s="56"/>
      <c r="AR1" s="56"/>
      <c r="AS1" s="40"/>
      <c r="AT1" s="40"/>
      <c r="AU1" s="40"/>
      <c r="AV1" s="40"/>
      <c r="AW1" s="40"/>
    </row>
    <row r="2" spans="1:51" ht="13.5" customHeight="1" x14ac:dyDescent="0.25">
      <c r="A2" s="56"/>
      <c r="B2" s="56"/>
      <c r="C2" s="56"/>
      <c r="E2" s="60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61" t="s">
        <v>30</v>
      </c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40"/>
      <c r="AV2" s="40"/>
      <c r="AW2" s="40"/>
      <c r="AX2" s="40"/>
    </row>
    <row r="3" spans="1:51" ht="13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61" t="s">
        <v>193</v>
      </c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40"/>
      <c r="AT3" s="40"/>
      <c r="AU3" s="40"/>
      <c r="AV3" s="40"/>
      <c r="AW3" s="40"/>
    </row>
    <row r="4" spans="1:51" ht="35.25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</row>
    <row r="5" spans="1:51" ht="13.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</row>
    <row r="6" spans="1:51" ht="13.5" customHeight="1" x14ac:dyDescent="0.25">
      <c r="A6" s="62" t="s">
        <v>194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62" t="s">
        <v>195</v>
      </c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</row>
    <row r="7" spans="1:51" ht="13.5" customHeight="1" x14ac:dyDescent="0.25">
      <c r="A7" s="63" t="s">
        <v>196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63" t="s">
        <v>197</v>
      </c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</row>
    <row r="8" spans="1:51" ht="24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</row>
    <row r="9" spans="1:51" ht="26.25" customHeight="1" x14ac:dyDescent="0.3">
      <c r="A9" s="56" t="s">
        <v>198</v>
      </c>
      <c r="B9" s="56"/>
      <c r="C9" s="56"/>
      <c r="D9" s="56"/>
      <c r="E9" s="56"/>
      <c r="F9" s="56"/>
      <c r="G9" s="56"/>
      <c r="H9" s="63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64" t="s">
        <v>221</v>
      </c>
      <c r="AK9" s="56"/>
      <c r="AL9" s="56"/>
      <c r="AM9" s="56"/>
      <c r="AN9" s="56"/>
      <c r="AO9" s="56"/>
      <c r="AP9" s="56"/>
      <c r="AQ9" s="63"/>
      <c r="AR9" s="56"/>
      <c r="AS9" s="56"/>
      <c r="AT9" s="56"/>
      <c r="AU9" s="56"/>
      <c r="AV9" s="56"/>
      <c r="AX9" s="56"/>
      <c r="AY9" s="56"/>
    </row>
    <row r="10" spans="1:51" ht="3.75" customHeight="1" x14ac:dyDescent="0.2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</row>
    <row r="11" spans="1:51" s="66" customFormat="1" ht="26.25" customHeight="1" x14ac:dyDescent="0.25">
      <c r="A11" s="65" t="s">
        <v>220</v>
      </c>
      <c r="B11" s="57"/>
      <c r="C11" s="57"/>
      <c r="D11" s="57"/>
      <c r="E11" s="57"/>
      <c r="F11" s="584" t="s">
        <v>260</v>
      </c>
      <c r="G11" s="585"/>
      <c r="H11" s="585"/>
      <c r="I11" s="585"/>
      <c r="J11" s="585"/>
      <c r="K11" s="585"/>
      <c r="L11" s="585"/>
      <c r="M11" s="585"/>
      <c r="N11" s="585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65" t="s">
        <v>219</v>
      </c>
      <c r="AK11" s="57"/>
      <c r="AL11" s="57"/>
      <c r="AM11" s="57"/>
      <c r="AN11" s="584" t="s">
        <v>260</v>
      </c>
      <c r="AO11" s="585"/>
      <c r="AP11" s="585"/>
      <c r="AQ11" s="585"/>
      <c r="AR11" s="585"/>
      <c r="AS11" s="585"/>
      <c r="AT11" s="585"/>
      <c r="AU11" s="585"/>
      <c r="AV11" s="585"/>
      <c r="AW11" s="585"/>
      <c r="AX11" s="585"/>
      <c r="AY11" s="585"/>
    </row>
    <row r="12" spans="1:51" ht="23.25" customHeight="1" x14ac:dyDescent="0.2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</row>
    <row r="13" spans="1:51" ht="38.25" customHeight="1" x14ac:dyDescent="0.25">
      <c r="A13" s="587" t="s">
        <v>28</v>
      </c>
      <c r="B13" s="587"/>
      <c r="C13" s="587"/>
      <c r="D13" s="587"/>
      <c r="E13" s="587"/>
      <c r="F13" s="587"/>
      <c r="G13" s="587"/>
      <c r="H13" s="587"/>
      <c r="I13" s="587"/>
      <c r="J13" s="587"/>
      <c r="K13" s="587"/>
      <c r="L13" s="587"/>
      <c r="M13" s="587"/>
      <c r="N13" s="587"/>
      <c r="O13" s="587"/>
      <c r="P13" s="587"/>
      <c r="Q13" s="587"/>
      <c r="R13" s="587"/>
      <c r="S13" s="587"/>
      <c r="T13" s="587"/>
      <c r="U13" s="587"/>
      <c r="V13" s="587"/>
      <c r="W13" s="587"/>
      <c r="X13" s="587"/>
      <c r="Y13" s="587"/>
      <c r="Z13" s="587"/>
      <c r="AA13" s="587"/>
      <c r="AB13" s="587"/>
      <c r="AC13" s="587"/>
      <c r="AD13" s="587"/>
      <c r="AE13" s="587"/>
      <c r="AF13" s="587"/>
      <c r="AG13" s="587"/>
      <c r="AH13" s="587"/>
      <c r="AI13" s="587"/>
      <c r="AJ13" s="587"/>
      <c r="AK13" s="587"/>
      <c r="AL13" s="587"/>
      <c r="AM13" s="587"/>
      <c r="AN13" s="587"/>
      <c r="AO13" s="587"/>
      <c r="AP13" s="587"/>
      <c r="AQ13" s="587"/>
      <c r="AR13" s="587"/>
      <c r="AS13" s="587"/>
      <c r="AT13" s="587"/>
      <c r="AU13" s="587"/>
      <c r="AV13" s="587"/>
      <c r="AW13" s="56"/>
      <c r="AX13" s="56"/>
      <c r="AY13" s="56"/>
    </row>
    <row r="14" spans="1:51" s="66" customFormat="1" ht="13.5" customHeight="1" x14ac:dyDescent="0.25">
      <c r="A14" s="588" t="s">
        <v>29</v>
      </c>
      <c r="B14" s="588"/>
      <c r="C14" s="588"/>
      <c r="D14" s="588"/>
      <c r="E14" s="588"/>
      <c r="F14" s="588"/>
      <c r="G14" s="588"/>
      <c r="H14" s="588"/>
      <c r="I14" s="588"/>
      <c r="J14" s="588"/>
      <c r="K14" s="588"/>
      <c r="L14" s="588"/>
      <c r="M14" s="588"/>
      <c r="N14" s="588"/>
      <c r="O14" s="588"/>
      <c r="P14" s="588"/>
      <c r="Q14" s="588"/>
      <c r="R14" s="588"/>
      <c r="S14" s="588"/>
      <c r="T14" s="588"/>
      <c r="U14" s="588"/>
      <c r="V14" s="588"/>
      <c r="W14" s="588"/>
      <c r="X14" s="588"/>
      <c r="Y14" s="588"/>
      <c r="Z14" s="588"/>
      <c r="AA14" s="588"/>
      <c r="AB14" s="588"/>
      <c r="AC14" s="588"/>
      <c r="AD14" s="588"/>
      <c r="AE14" s="588"/>
      <c r="AF14" s="588"/>
      <c r="AG14" s="588"/>
      <c r="AH14" s="588"/>
      <c r="AI14" s="588"/>
      <c r="AJ14" s="588"/>
      <c r="AK14" s="588"/>
      <c r="AL14" s="588"/>
      <c r="AM14" s="588"/>
      <c r="AN14" s="588"/>
      <c r="AO14" s="588"/>
      <c r="AP14" s="588"/>
      <c r="AQ14" s="588"/>
      <c r="AR14" s="588"/>
      <c r="AS14" s="588"/>
      <c r="AT14" s="588"/>
      <c r="AU14" s="588"/>
      <c r="AV14" s="588"/>
      <c r="AW14" s="57"/>
      <c r="AX14" s="57"/>
      <c r="AY14" s="57"/>
    </row>
    <row r="15" spans="1:51" s="66" customFormat="1" ht="26.25" customHeight="1" x14ac:dyDescent="0.25">
      <c r="A15" s="589" t="s">
        <v>31</v>
      </c>
      <c r="B15" s="589"/>
      <c r="C15" s="589"/>
      <c r="D15" s="589"/>
      <c r="E15" s="589"/>
      <c r="F15" s="589"/>
      <c r="G15" s="589"/>
      <c r="H15" s="589"/>
      <c r="I15" s="589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  <c r="W15" s="589"/>
      <c r="X15" s="589"/>
      <c r="Y15" s="589"/>
      <c r="Z15" s="589"/>
      <c r="AA15" s="589"/>
      <c r="AB15" s="589"/>
      <c r="AC15" s="589"/>
      <c r="AD15" s="589"/>
      <c r="AE15" s="589"/>
      <c r="AF15" s="589"/>
      <c r="AG15" s="589"/>
      <c r="AH15" s="589"/>
      <c r="AI15" s="589"/>
      <c r="AJ15" s="589"/>
      <c r="AK15" s="589"/>
      <c r="AL15" s="589"/>
      <c r="AM15" s="589"/>
      <c r="AN15" s="589"/>
      <c r="AO15" s="589"/>
      <c r="AP15" s="589"/>
      <c r="AQ15" s="589"/>
      <c r="AR15" s="589"/>
      <c r="AS15" s="589"/>
      <c r="AT15" s="589"/>
      <c r="AU15" s="589"/>
      <c r="AV15" s="589"/>
      <c r="AW15" s="57"/>
      <c r="AX15" s="57"/>
      <c r="AY15" s="57"/>
    </row>
    <row r="16" spans="1:51" s="66" customFormat="1" ht="17.25" customHeight="1" x14ac:dyDescent="0.25">
      <c r="A16" s="590" t="s">
        <v>314</v>
      </c>
      <c r="B16" s="590"/>
      <c r="C16" s="590"/>
      <c r="D16" s="590"/>
      <c r="E16" s="590"/>
      <c r="F16" s="68"/>
      <c r="G16" s="583" t="s">
        <v>280</v>
      </c>
      <c r="H16" s="583"/>
      <c r="I16" s="583"/>
      <c r="J16" s="583"/>
      <c r="K16" s="583"/>
      <c r="L16" s="583"/>
      <c r="M16" s="583"/>
      <c r="N16" s="583"/>
      <c r="O16" s="583"/>
      <c r="P16" s="583"/>
      <c r="Q16" s="583"/>
      <c r="R16" s="583"/>
      <c r="S16" s="583"/>
      <c r="T16" s="583"/>
      <c r="U16" s="583"/>
      <c r="V16" s="583"/>
      <c r="W16" s="583"/>
      <c r="X16" s="583"/>
      <c r="Y16" s="583"/>
      <c r="Z16" s="583"/>
      <c r="AA16" s="583"/>
      <c r="AB16" s="583"/>
      <c r="AC16" s="583"/>
      <c r="AD16" s="583"/>
      <c r="AE16" s="583"/>
      <c r="AF16" s="583"/>
      <c r="AG16" s="583"/>
      <c r="AH16" s="583"/>
      <c r="AI16" s="583"/>
      <c r="AJ16" s="583"/>
      <c r="AK16" s="583"/>
      <c r="AL16" s="583"/>
      <c r="AM16" s="583"/>
      <c r="AN16" s="583"/>
      <c r="AO16" s="583"/>
      <c r="AP16" s="583"/>
      <c r="AQ16" s="583"/>
      <c r="AR16" s="583"/>
      <c r="AS16" s="583"/>
      <c r="AT16" s="583"/>
      <c r="AU16" s="583"/>
      <c r="AV16" s="583"/>
      <c r="AW16" s="57"/>
      <c r="AX16" s="57"/>
      <c r="AY16" s="57"/>
    </row>
    <row r="17" spans="1:62" ht="19.5" customHeight="1" x14ac:dyDescent="0.25">
      <c r="A17" s="586"/>
      <c r="B17" s="586"/>
      <c r="C17" s="586"/>
      <c r="D17" s="586"/>
      <c r="E17" s="586"/>
      <c r="F17" s="586"/>
      <c r="G17" s="586"/>
      <c r="H17" s="586"/>
      <c r="I17" s="586"/>
      <c r="J17" s="586"/>
      <c r="K17" s="586"/>
      <c r="L17" s="586"/>
      <c r="M17" s="586"/>
      <c r="N17" s="586"/>
      <c r="O17" s="586"/>
      <c r="P17" s="586"/>
      <c r="Q17" s="586"/>
      <c r="R17" s="586"/>
      <c r="S17" s="586"/>
      <c r="T17" s="586"/>
      <c r="U17" s="586"/>
      <c r="V17" s="586"/>
      <c r="W17" s="586"/>
      <c r="X17" s="586"/>
      <c r="Y17" s="586"/>
      <c r="Z17" s="586"/>
      <c r="AA17" s="586"/>
      <c r="AB17" s="586"/>
      <c r="AC17" s="586"/>
      <c r="AD17" s="586"/>
      <c r="AE17" s="586"/>
      <c r="AF17" s="586"/>
      <c r="AG17" s="586"/>
      <c r="AH17" s="586"/>
      <c r="AI17" s="586"/>
      <c r="AJ17" s="586"/>
      <c r="AK17" s="586"/>
      <c r="AL17" s="586"/>
      <c r="AM17" s="586"/>
      <c r="AN17" s="586"/>
      <c r="AO17" s="586"/>
      <c r="AP17" s="586"/>
      <c r="AQ17" s="586"/>
      <c r="AR17" s="586"/>
      <c r="AS17" s="586"/>
      <c r="AT17" s="586"/>
      <c r="AU17" s="586"/>
      <c r="AV17" s="69"/>
      <c r="AW17" s="56"/>
      <c r="AX17" s="56"/>
      <c r="AY17" s="56"/>
    </row>
    <row r="18" spans="1:62" s="70" customFormat="1" ht="19.5" customHeight="1" x14ac:dyDescent="0.25">
      <c r="O18" s="575" t="s">
        <v>199</v>
      </c>
      <c r="P18" s="575"/>
      <c r="Q18" s="575"/>
      <c r="R18" s="575"/>
      <c r="S18" s="575"/>
      <c r="T18" s="575"/>
      <c r="U18" s="575"/>
      <c r="V18" s="575"/>
      <c r="W18" s="575"/>
      <c r="X18" s="575"/>
      <c r="Y18" s="575"/>
      <c r="Z18" s="575"/>
      <c r="AA18" s="575"/>
      <c r="AB18" s="575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2"/>
      <c r="AW18" s="71"/>
      <c r="AX18" s="71"/>
      <c r="AY18" s="71"/>
    </row>
    <row r="19" spans="1:62" ht="13.5" customHeight="1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</row>
    <row r="20" spans="1:62" s="66" customFormat="1" ht="13.5" customHeight="1" x14ac:dyDescent="0.25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 t="s">
        <v>200</v>
      </c>
      <c r="P20" s="73"/>
      <c r="Q20" s="73"/>
      <c r="R20" s="73"/>
      <c r="S20" s="73"/>
      <c r="T20" s="73"/>
      <c r="U20" s="73"/>
      <c r="V20" s="73"/>
      <c r="W20" s="73" t="s">
        <v>315</v>
      </c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</row>
    <row r="21" spans="1:62" s="66" customFormat="1" ht="13.5" customHeight="1" x14ac:dyDescent="0.2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</row>
    <row r="22" spans="1:62" s="66" customFormat="1" ht="13.5" customHeight="1" x14ac:dyDescent="0.2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 t="s">
        <v>201</v>
      </c>
      <c r="P22" s="73"/>
      <c r="Q22" s="73"/>
      <c r="R22" s="73"/>
      <c r="S22" s="73"/>
      <c r="T22" s="73"/>
      <c r="U22" s="73"/>
      <c r="V22" s="73"/>
      <c r="W22" s="73" t="s">
        <v>202</v>
      </c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</row>
    <row r="23" spans="1:62" ht="13.5" customHeight="1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</row>
    <row r="24" spans="1:62" s="66" customFormat="1" ht="13.5" customHeight="1" x14ac:dyDescent="0.2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 t="s">
        <v>203</v>
      </c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576" t="s">
        <v>316</v>
      </c>
      <c r="AB24" s="576"/>
      <c r="AC24" s="576"/>
      <c r="AD24" s="576"/>
      <c r="AE24" s="576"/>
      <c r="AF24" s="57" t="s">
        <v>204</v>
      </c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</row>
    <row r="25" spans="1:62" ht="13.5" customHeight="1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</row>
    <row r="26" spans="1:62" ht="13.5" customHeight="1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577" t="s">
        <v>205</v>
      </c>
      <c r="P26" s="577"/>
      <c r="Q26" s="577"/>
      <c r="R26" s="577"/>
      <c r="S26" s="577"/>
      <c r="T26" s="577"/>
      <c r="U26" s="577"/>
      <c r="V26" s="577"/>
      <c r="W26" s="577"/>
      <c r="X26" s="577"/>
      <c r="Y26" s="577"/>
      <c r="Z26" s="577"/>
      <c r="AA26" s="577"/>
      <c r="AB26" s="577"/>
      <c r="AC26" s="577"/>
      <c r="AD26" s="577"/>
      <c r="AE26" s="577"/>
      <c r="AF26" s="577"/>
      <c r="AG26" s="577"/>
      <c r="AH26" s="577"/>
      <c r="AI26" s="578" t="s">
        <v>206</v>
      </c>
      <c r="AJ26" s="578"/>
      <c r="AK26" s="578"/>
      <c r="AL26" s="578"/>
      <c r="AM26" s="578"/>
      <c r="AN26" s="578"/>
      <c r="AO26" s="578"/>
      <c r="AP26" s="578"/>
      <c r="AQ26" s="578"/>
      <c r="AR26" s="578"/>
      <c r="AS26" s="578"/>
      <c r="AT26" s="578"/>
      <c r="AU26" s="578"/>
      <c r="AV26" s="578"/>
      <c r="AW26" s="578"/>
      <c r="AX26" s="578"/>
      <c r="AY26" s="578"/>
      <c r="AZ26" s="578"/>
      <c r="BA26" s="578"/>
      <c r="BB26" s="578"/>
      <c r="BC26" s="578"/>
      <c r="BD26" s="578"/>
      <c r="BE26" s="578"/>
      <c r="BF26" s="578"/>
      <c r="BG26" s="578"/>
      <c r="BH26" s="578"/>
      <c r="BI26" s="578"/>
      <c r="BJ26" s="578"/>
    </row>
    <row r="27" spans="1:62" ht="13.5" customHeight="1" x14ac:dyDescent="0.2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579" t="s">
        <v>32</v>
      </c>
      <c r="AJ27" s="579"/>
      <c r="AK27" s="579"/>
      <c r="AL27" s="579"/>
      <c r="AM27" s="579"/>
      <c r="AN27" s="579"/>
      <c r="AO27" s="579"/>
      <c r="AP27" s="579"/>
      <c r="AQ27" s="579"/>
      <c r="AR27" s="579"/>
      <c r="AS27" s="579"/>
      <c r="AT27" s="579"/>
      <c r="AU27" s="579"/>
      <c r="AV27" s="579"/>
      <c r="AW27" s="579"/>
      <c r="AX27" s="579"/>
      <c r="AY27" s="579"/>
      <c r="AZ27" s="579"/>
      <c r="BA27" s="579"/>
      <c r="BB27" s="579"/>
      <c r="BC27" s="579"/>
      <c r="BD27" s="579"/>
      <c r="BE27" s="579"/>
      <c r="BF27" s="579"/>
      <c r="BG27" s="579"/>
      <c r="BH27" s="579"/>
      <c r="BI27" s="579"/>
      <c r="BJ27" s="579"/>
    </row>
    <row r="28" spans="1:62" ht="13.5" customHeight="1" x14ac:dyDescent="0.25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</row>
    <row r="29" spans="1:62" s="66" customFormat="1" ht="13.5" customHeight="1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 t="s">
        <v>207</v>
      </c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580">
        <v>44726</v>
      </c>
      <c r="AD29" s="581"/>
      <c r="AE29" s="581"/>
      <c r="AF29" s="581"/>
      <c r="AG29" s="581"/>
      <c r="AH29" s="73"/>
      <c r="AI29" s="582" t="s">
        <v>33</v>
      </c>
      <c r="AJ29" s="582"/>
      <c r="AK29" s="581">
        <v>444</v>
      </c>
      <c r="AL29" s="581"/>
      <c r="AM29" s="581"/>
      <c r="AN29" s="581"/>
      <c r="AO29" s="581"/>
      <c r="AP29" s="581"/>
      <c r="AQ29" s="73"/>
      <c r="AR29" s="73"/>
      <c r="AS29" s="73"/>
      <c r="AT29" s="73"/>
      <c r="AU29" s="73"/>
      <c r="AV29" s="73"/>
      <c r="AW29" s="73"/>
      <c r="AX29" s="73"/>
      <c r="AY29" s="73"/>
    </row>
    <row r="30" spans="1:62" ht="13.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</row>
    <row r="31" spans="1:62" s="66" customFormat="1" ht="13.5" customHeight="1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 t="s">
        <v>208</v>
      </c>
      <c r="P31" s="73"/>
      <c r="Q31" s="73"/>
      <c r="R31" s="73"/>
      <c r="S31" s="574" t="s">
        <v>317</v>
      </c>
      <c r="T31" s="574"/>
      <c r="U31" s="574"/>
      <c r="V31" s="574"/>
      <c r="W31" s="574"/>
      <c r="X31" s="73"/>
      <c r="Y31" s="73"/>
      <c r="Z31" s="73"/>
      <c r="AA31" s="73" t="s">
        <v>209</v>
      </c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574" t="s">
        <v>261</v>
      </c>
      <c r="AO31" s="574"/>
      <c r="AP31" s="574"/>
      <c r="AQ31" s="574"/>
      <c r="AR31" s="574"/>
      <c r="AS31" s="73"/>
      <c r="AT31" s="73"/>
      <c r="AU31" s="73"/>
      <c r="AV31" s="73"/>
      <c r="AW31" s="73"/>
      <c r="AX31" s="73"/>
      <c r="AY31" s="73"/>
    </row>
    <row r="32" spans="1:62" ht="13.5" customHeight="1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</row>
    <row r="33" spans="1:51" ht="13.5" customHeight="1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</row>
    <row r="34" spans="1:51" ht="13.5" customHeight="1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</row>
    <row r="35" spans="1:51" ht="13.5" customHeight="1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</row>
    <row r="36" spans="1:51" ht="13.5" customHeight="1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</row>
    <row r="37" spans="1:51" ht="13.5" customHeight="1" x14ac:dyDescent="0.2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</row>
    <row r="38" spans="1:51" ht="13.5" customHeight="1" x14ac:dyDescent="0.2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</row>
    <row r="39" spans="1:51" ht="13.5" customHeight="1" x14ac:dyDescent="0.2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</row>
    <row r="40" spans="1:51" ht="13.5" customHeight="1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</row>
    <row r="41" spans="1:51" ht="13.5" customHeight="1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</row>
    <row r="42" spans="1:51" ht="13.5" customHeight="1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</row>
    <row r="43" spans="1:51" ht="13.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</row>
    <row r="44" spans="1:51" ht="13.5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</row>
    <row r="45" spans="1:51" ht="13.5" customHeight="1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</row>
    <row r="46" spans="1:51" ht="13.5" customHeight="1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</row>
    <row r="47" spans="1:51" ht="13.5" customHeight="1" x14ac:dyDescent="0.2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</row>
    <row r="48" spans="1:51" ht="13.5" customHeight="1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</row>
    <row r="49" spans="1:51" ht="13.5" customHeight="1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</row>
    <row r="50" spans="1:51" ht="13.5" customHeight="1" x14ac:dyDescent="0.2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</row>
    <row r="51" spans="1:51" ht="13.5" customHeight="1" x14ac:dyDescent="0.2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</row>
    <row r="52" spans="1:51" ht="13.5" customHeight="1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</row>
    <row r="53" spans="1:51" ht="13.5" customHeight="1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</row>
    <row r="54" spans="1:51" ht="13.5" customHeight="1" x14ac:dyDescent="0.2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</row>
    <row r="55" spans="1:51" ht="13.5" customHeight="1" x14ac:dyDescent="0.2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</row>
    <row r="56" spans="1:51" ht="13.5" customHeight="1" x14ac:dyDescent="0.2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</row>
    <row r="57" spans="1:51" ht="13.5" customHeight="1" x14ac:dyDescent="0.2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</row>
    <row r="58" spans="1:51" ht="13.5" customHeight="1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</row>
  </sheetData>
  <mergeCells count="19">
    <mergeCell ref="G16:AV16"/>
    <mergeCell ref="AN11:AY11"/>
    <mergeCell ref="F11:N11"/>
    <mergeCell ref="A17:F17"/>
    <mergeCell ref="G17:AU17"/>
    <mergeCell ref="A13:AV13"/>
    <mergeCell ref="A14:AV14"/>
    <mergeCell ref="A15:AV15"/>
    <mergeCell ref="A16:E16"/>
    <mergeCell ref="S31:W31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H37"/>
  <sheetViews>
    <sheetView showGridLines="0" tabSelected="1" topLeftCell="A7" zoomScaleNormal="100" workbookViewId="0">
      <selection activeCell="BC35" sqref="BC35"/>
    </sheetView>
  </sheetViews>
  <sheetFormatPr defaultColWidth="14.6640625" defaultRowHeight="13.5" customHeight="1" x14ac:dyDescent="0.15"/>
  <cols>
    <col min="1" max="1" width="6.5" style="1" customWidth="1"/>
    <col min="2" max="51" width="3.33203125" style="1" customWidth="1"/>
    <col min="52" max="53" width="5" style="1" customWidth="1"/>
    <col min="54" max="57" width="3.33203125" style="1" customWidth="1"/>
    <col min="58" max="60" width="5.6640625" style="1" customWidth="1"/>
    <col min="61" max="16384" width="14.6640625" style="1"/>
  </cols>
  <sheetData>
    <row r="1" spans="1:60" ht="13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0" ht="13.5" customHeight="1" thickBot="1" x14ac:dyDescent="0.2">
      <c r="A2" s="593" t="s">
        <v>324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  <c r="Q2" s="593"/>
      <c r="R2" s="593"/>
      <c r="S2" s="593"/>
      <c r="T2" s="593"/>
      <c r="U2" s="593"/>
      <c r="V2" s="593"/>
      <c r="W2" s="593"/>
      <c r="X2" s="593"/>
      <c r="Y2" s="593"/>
      <c r="Z2" s="593"/>
      <c r="AA2" s="593"/>
      <c r="AB2" s="593"/>
      <c r="AC2" s="593"/>
      <c r="AD2" s="593"/>
      <c r="AE2" s="593"/>
      <c r="AF2" s="593"/>
      <c r="AG2" s="593"/>
      <c r="AH2" s="593"/>
      <c r="AI2" s="593"/>
      <c r="AJ2" s="593"/>
      <c r="AK2" s="593"/>
      <c r="AL2" s="593"/>
      <c r="AM2" s="593"/>
      <c r="AN2" s="593"/>
      <c r="AO2" s="593"/>
      <c r="AP2" s="593"/>
      <c r="AQ2" s="593"/>
      <c r="AR2" s="593"/>
      <c r="AS2" s="593"/>
      <c r="AT2" s="594"/>
      <c r="AU2" s="594"/>
      <c r="AV2" s="594"/>
      <c r="AW2" s="594"/>
      <c r="AX2" s="594"/>
      <c r="AY2" s="594"/>
      <c r="AZ2" s="591"/>
      <c r="BA2" s="591"/>
      <c r="BB2" s="591"/>
      <c r="BC2" s="591"/>
      <c r="BD2" s="591"/>
      <c r="BE2" s="591"/>
      <c r="BF2" s="591"/>
      <c r="BG2" s="591"/>
      <c r="BH2" s="592"/>
    </row>
    <row r="3" spans="1:60" ht="13.5" customHeight="1" x14ac:dyDescent="0.15">
      <c r="A3" s="607" t="s">
        <v>94</v>
      </c>
      <c r="B3" s="597" t="s">
        <v>10</v>
      </c>
      <c r="C3" s="598"/>
      <c r="D3" s="598"/>
      <c r="E3" s="599"/>
      <c r="F3" s="595" t="s">
        <v>95</v>
      </c>
      <c r="G3" s="597" t="s">
        <v>11</v>
      </c>
      <c r="H3" s="598"/>
      <c r="I3" s="599"/>
      <c r="J3" s="595" t="s">
        <v>96</v>
      </c>
      <c r="K3" s="597" t="s">
        <v>12</v>
      </c>
      <c r="L3" s="598"/>
      <c r="M3" s="598"/>
      <c r="N3" s="599"/>
      <c r="O3" s="597" t="s">
        <v>13</v>
      </c>
      <c r="P3" s="598"/>
      <c r="Q3" s="598"/>
      <c r="R3" s="599"/>
      <c r="S3" s="595" t="s">
        <v>97</v>
      </c>
      <c r="T3" s="597" t="s">
        <v>14</v>
      </c>
      <c r="U3" s="598"/>
      <c r="V3" s="599"/>
      <c r="W3" s="595" t="s">
        <v>98</v>
      </c>
      <c r="X3" s="597" t="s">
        <v>15</v>
      </c>
      <c r="Y3" s="598"/>
      <c r="Z3" s="599"/>
      <c r="AA3" s="595" t="s">
        <v>99</v>
      </c>
      <c r="AB3" s="597" t="s">
        <v>16</v>
      </c>
      <c r="AC3" s="598"/>
      <c r="AD3" s="598"/>
      <c r="AE3" s="599"/>
      <c r="AF3" s="595" t="s">
        <v>100</v>
      </c>
      <c r="AG3" s="597" t="s">
        <v>17</v>
      </c>
      <c r="AH3" s="598"/>
      <c r="AI3" s="599"/>
      <c r="AJ3" s="595" t="s">
        <v>101</v>
      </c>
      <c r="AK3" s="597" t="s">
        <v>18</v>
      </c>
      <c r="AL3" s="598"/>
      <c r="AM3" s="598"/>
      <c r="AN3" s="599"/>
      <c r="AO3" s="597" t="s">
        <v>19</v>
      </c>
      <c r="AP3" s="598"/>
      <c r="AQ3" s="598"/>
      <c r="AR3" s="599"/>
      <c r="AS3" s="595" t="s">
        <v>102</v>
      </c>
      <c r="AT3" s="603" t="s">
        <v>20</v>
      </c>
      <c r="AU3" s="604"/>
      <c r="AV3" s="605"/>
      <c r="AW3" s="606" t="s">
        <v>103</v>
      </c>
      <c r="AX3" s="603" t="s">
        <v>21</v>
      </c>
      <c r="AY3" s="604"/>
      <c r="AZ3" s="604"/>
      <c r="BA3" s="605"/>
      <c r="BB3" s="612"/>
      <c r="BC3" s="612"/>
      <c r="BD3" s="612"/>
      <c r="BE3" s="609"/>
      <c r="BF3" s="609"/>
      <c r="BG3" s="609"/>
      <c r="BH3" s="609"/>
    </row>
    <row r="4" spans="1:60" ht="13.5" customHeight="1" x14ac:dyDescent="0.15">
      <c r="A4" s="608"/>
      <c r="B4" s="600"/>
      <c r="C4" s="601"/>
      <c r="D4" s="601"/>
      <c r="E4" s="602"/>
      <c r="F4" s="596"/>
      <c r="G4" s="600"/>
      <c r="H4" s="601"/>
      <c r="I4" s="602"/>
      <c r="J4" s="596"/>
      <c r="K4" s="600"/>
      <c r="L4" s="601"/>
      <c r="M4" s="601"/>
      <c r="N4" s="602"/>
      <c r="O4" s="600"/>
      <c r="P4" s="601"/>
      <c r="Q4" s="601"/>
      <c r="R4" s="602"/>
      <c r="S4" s="596"/>
      <c r="T4" s="600"/>
      <c r="U4" s="601"/>
      <c r="V4" s="602"/>
      <c r="W4" s="596"/>
      <c r="X4" s="600"/>
      <c r="Y4" s="601"/>
      <c r="Z4" s="602"/>
      <c r="AA4" s="596"/>
      <c r="AB4" s="600"/>
      <c r="AC4" s="601"/>
      <c r="AD4" s="601"/>
      <c r="AE4" s="602"/>
      <c r="AF4" s="596"/>
      <c r="AG4" s="600"/>
      <c r="AH4" s="601"/>
      <c r="AI4" s="602"/>
      <c r="AJ4" s="596"/>
      <c r="AK4" s="600"/>
      <c r="AL4" s="601"/>
      <c r="AM4" s="601"/>
      <c r="AN4" s="602"/>
      <c r="AO4" s="600"/>
      <c r="AP4" s="601"/>
      <c r="AQ4" s="601"/>
      <c r="AR4" s="602"/>
      <c r="AS4" s="596"/>
      <c r="AT4" s="600"/>
      <c r="AU4" s="601"/>
      <c r="AV4" s="602"/>
      <c r="AW4" s="596"/>
      <c r="AX4" s="600"/>
      <c r="AY4" s="601"/>
      <c r="AZ4" s="601"/>
      <c r="BA4" s="602"/>
      <c r="BB4" s="612"/>
      <c r="BC4" s="612"/>
      <c r="BD4" s="612"/>
      <c r="BE4" s="609"/>
      <c r="BF4" s="609"/>
      <c r="BG4" s="609"/>
      <c r="BH4" s="609"/>
    </row>
    <row r="5" spans="1:60" ht="13.5" customHeight="1" x14ac:dyDescent="0.15">
      <c r="A5" s="608"/>
      <c r="B5" s="3"/>
      <c r="C5" s="3"/>
      <c r="D5" s="3"/>
      <c r="E5" s="4"/>
      <c r="F5" s="596"/>
      <c r="G5" s="3"/>
      <c r="H5" s="3"/>
      <c r="I5" s="4"/>
      <c r="J5" s="596"/>
      <c r="K5" s="3"/>
      <c r="L5" s="3"/>
      <c r="M5" s="3"/>
      <c r="N5" s="3"/>
      <c r="O5" s="3"/>
      <c r="P5" s="3"/>
      <c r="Q5" s="3"/>
      <c r="R5" s="4"/>
      <c r="S5" s="596"/>
      <c r="T5" s="3"/>
      <c r="U5" s="3"/>
      <c r="V5" s="4"/>
      <c r="W5" s="596"/>
      <c r="X5" s="3"/>
      <c r="Y5" s="3"/>
      <c r="Z5" s="4"/>
      <c r="AA5" s="596"/>
      <c r="AB5" s="3"/>
      <c r="AC5" s="3"/>
      <c r="AD5" s="3"/>
      <c r="AE5" s="4"/>
      <c r="AF5" s="596"/>
      <c r="AG5" s="3"/>
      <c r="AH5" s="3"/>
      <c r="AI5" s="4"/>
      <c r="AJ5" s="596"/>
      <c r="AK5" s="3"/>
      <c r="AL5" s="3"/>
      <c r="AM5" s="3"/>
      <c r="AN5" s="3"/>
      <c r="AO5" s="3"/>
      <c r="AP5" s="3"/>
      <c r="AQ5" s="3"/>
      <c r="AR5" s="4"/>
      <c r="AS5" s="596"/>
      <c r="AT5" s="5"/>
      <c r="AU5" s="5"/>
      <c r="AV5" s="5"/>
      <c r="AW5" s="596"/>
      <c r="AX5" s="5"/>
      <c r="AY5" s="5"/>
      <c r="AZ5" s="613" t="s">
        <v>255</v>
      </c>
      <c r="BA5" s="613" t="s">
        <v>256</v>
      </c>
      <c r="BB5" s="612"/>
      <c r="BC5" s="612"/>
      <c r="BD5" s="612"/>
      <c r="BE5" s="609"/>
      <c r="BF5" s="609"/>
      <c r="BG5" s="609"/>
      <c r="BH5" s="609"/>
    </row>
    <row r="6" spans="1:60" ht="13.5" customHeight="1" x14ac:dyDescent="0.15">
      <c r="A6" s="608"/>
      <c r="B6" s="5"/>
      <c r="C6" s="5"/>
      <c r="D6" s="5"/>
      <c r="E6" s="6"/>
      <c r="F6" s="596"/>
      <c r="G6" s="5"/>
      <c r="H6" s="5"/>
      <c r="I6" s="6"/>
      <c r="J6" s="596"/>
      <c r="K6" s="5"/>
      <c r="L6" s="5"/>
      <c r="M6" s="5"/>
      <c r="N6" s="5"/>
      <c r="O6" s="5"/>
      <c r="P6" s="5"/>
      <c r="Q6" s="5"/>
      <c r="R6" s="6"/>
      <c r="S6" s="596"/>
      <c r="T6" s="5"/>
      <c r="U6" s="5"/>
      <c r="V6" s="6"/>
      <c r="W6" s="596"/>
      <c r="X6" s="5"/>
      <c r="Y6" s="5"/>
      <c r="Z6" s="6"/>
      <c r="AA6" s="596"/>
      <c r="AB6" s="5"/>
      <c r="AC6" s="5"/>
      <c r="AD6" s="5"/>
      <c r="AE6" s="6"/>
      <c r="AF6" s="596"/>
      <c r="AG6" s="5"/>
      <c r="AH6" s="5"/>
      <c r="AI6" s="6"/>
      <c r="AJ6" s="596"/>
      <c r="AK6" s="5"/>
      <c r="AL6" s="5"/>
      <c r="AM6" s="5"/>
      <c r="AN6" s="5"/>
      <c r="AO6" s="5"/>
      <c r="AP6" s="5"/>
      <c r="AQ6" s="5"/>
      <c r="AR6" s="6"/>
      <c r="AS6" s="596"/>
      <c r="AT6" s="5"/>
      <c r="AU6" s="5"/>
      <c r="AV6" s="5"/>
      <c r="AW6" s="596"/>
      <c r="AX6" s="5"/>
      <c r="AY6" s="5"/>
      <c r="AZ6" s="614"/>
      <c r="BA6" s="614"/>
      <c r="BB6" s="612"/>
      <c r="BC6" s="612"/>
      <c r="BD6" s="612"/>
      <c r="BE6" s="609"/>
      <c r="BF6" s="609"/>
      <c r="BG6" s="609"/>
      <c r="BH6" s="609"/>
    </row>
    <row r="7" spans="1:60" ht="13.5" customHeight="1" x14ac:dyDescent="0.15">
      <c r="A7" s="608"/>
      <c r="B7" s="5">
        <v>1</v>
      </c>
      <c r="C7" s="5">
        <v>8</v>
      </c>
      <c r="D7" s="5">
        <v>15</v>
      </c>
      <c r="E7" s="5">
        <v>22</v>
      </c>
      <c r="F7" s="596"/>
      <c r="G7" s="5">
        <v>6</v>
      </c>
      <c r="H7" s="5">
        <v>13</v>
      </c>
      <c r="I7" s="5">
        <v>20</v>
      </c>
      <c r="J7" s="596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596"/>
      <c r="T7" s="5">
        <v>5</v>
      </c>
      <c r="U7" s="5">
        <v>12</v>
      </c>
      <c r="V7" s="5">
        <v>19</v>
      </c>
      <c r="W7" s="596"/>
      <c r="X7" s="5">
        <v>2</v>
      </c>
      <c r="Y7" s="5">
        <v>9</v>
      </c>
      <c r="Z7" s="5">
        <v>16</v>
      </c>
      <c r="AA7" s="596"/>
      <c r="AB7" s="5">
        <v>2</v>
      </c>
      <c r="AC7" s="5">
        <v>9</v>
      </c>
      <c r="AD7" s="5">
        <v>16</v>
      </c>
      <c r="AE7" s="5">
        <v>23</v>
      </c>
      <c r="AF7" s="596"/>
      <c r="AG7" s="5">
        <v>6</v>
      </c>
      <c r="AH7" s="5">
        <v>13</v>
      </c>
      <c r="AI7" s="5">
        <v>20</v>
      </c>
      <c r="AJ7" s="596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596"/>
      <c r="AT7" s="5">
        <v>6</v>
      </c>
      <c r="AU7" s="5">
        <v>13</v>
      </c>
      <c r="AV7" s="5">
        <v>20</v>
      </c>
      <c r="AW7" s="596"/>
      <c r="AX7" s="5">
        <v>3</v>
      </c>
      <c r="AY7" s="5">
        <v>10</v>
      </c>
      <c r="AZ7" s="614"/>
      <c r="BA7" s="614"/>
      <c r="BB7" s="612"/>
      <c r="BC7" s="612"/>
      <c r="BD7" s="612"/>
      <c r="BE7" s="609"/>
      <c r="BF7" s="609"/>
      <c r="BG7" s="609"/>
      <c r="BH7" s="609"/>
    </row>
    <row r="8" spans="1:60" ht="13.5" customHeight="1" x14ac:dyDescent="0.15">
      <c r="A8" s="608"/>
      <c r="B8" s="5">
        <v>7</v>
      </c>
      <c r="C8" s="5">
        <v>14</v>
      </c>
      <c r="D8" s="5">
        <v>21</v>
      </c>
      <c r="E8" s="5">
        <v>28</v>
      </c>
      <c r="F8" s="596"/>
      <c r="G8" s="5">
        <v>12</v>
      </c>
      <c r="H8" s="5">
        <v>19</v>
      </c>
      <c r="I8" s="5">
        <v>26</v>
      </c>
      <c r="J8" s="596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596"/>
      <c r="T8" s="5">
        <v>11</v>
      </c>
      <c r="U8" s="5">
        <v>18</v>
      </c>
      <c r="V8" s="5">
        <v>25</v>
      </c>
      <c r="W8" s="596"/>
      <c r="X8" s="5">
        <v>8</v>
      </c>
      <c r="Y8" s="5">
        <v>15</v>
      </c>
      <c r="Z8" s="5">
        <v>22</v>
      </c>
      <c r="AA8" s="596"/>
      <c r="AB8" s="5">
        <v>8</v>
      </c>
      <c r="AC8" s="5">
        <v>15</v>
      </c>
      <c r="AD8" s="5">
        <v>22</v>
      </c>
      <c r="AE8" s="5">
        <v>29</v>
      </c>
      <c r="AF8" s="596"/>
      <c r="AG8" s="5">
        <v>12</v>
      </c>
      <c r="AH8" s="5">
        <v>19</v>
      </c>
      <c r="AI8" s="5">
        <v>26</v>
      </c>
      <c r="AJ8" s="596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596"/>
      <c r="AT8" s="5">
        <v>12</v>
      </c>
      <c r="AU8" s="5">
        <v>19</v>
      </c>
      <c r="AV8" s="5">
        <v>26</v>
      </c>
      <c r="AW8" s="596"/>
      <c r="AX8" s="5">
        <v>9</v>
      </c>
      <c r="AY8" s="5">
        <v>16</v>
      </c>
      <c r="AZ8" s="614"/>
      <c r="BA8" s="614"/>
      <c r="BB8" s="612"/>
      <c r="BC8" s="612"/>
      <c r="BD8" s="612"/>
      <c r="BE8" s="609"/>
      <c r="BF8" s="609"/>
      <c r="BG8" s="609"/>
      <c r="BH8" s="609"/>
    </row>
    <row r="9" spans="1:60" ht="13.5" customHeight="1" x14ac:dyDescent="0.15">
      <c r="A9" s="608"/>
      <c r="B9" s="5"/>
      <c r="C9" s="5"/>
      <c r="D9" s="5"/>
      <c r="E9" s="5"/>
      <c r="F9" s="596"/>
      <c r="G9" s="5"/>
      <c r="H9" s="5"/>
      <c r="I9" s="5"/>
      <c r="J9" s="596"/>
      <c r="K9" s="5"/>
      <c r="L9" s="5"/>
      <c r="M9" s="5"/>
      <c r="N9" s="5"/>
      <c r="O9" s="5"/>
      <c r="P9" s="5"/>
      <c r="Q9" s="5"/>
      <c r="R9" s="5"/>
      <c r="S9" s="596"/>
      <c r="T9" s="5"/>
      <c r="U9" s="5"/>
      <c r="V9" s="5"/>
      <c r="W9" s="596"/>
      <c r="X9" s="5"/>
      <c r="Y9" s="5"/>
      <c r="Z9" s="5"/>
      <c r="AA9" s="596"/>
      <c r="AB9" s="5"/>
      <c r="AC9" s="5"/>
      <c r="AD9" s="5"/>
      <c r="AE9" s="5"/>
      <c r="AF9" s="596"/>
      <c r="AG9" s="5"/>
      <c r="AH9" s="5"/>
      <c r="AI9" s="5"/>
      <c r="AJ9" s="596"/>
      <c r="AK9" s="5"/>
      <c r="AL9" s="5"/>
      <c r="AM9" s="5"/>
      <c r="AN9" s="5"/>
      <c r="AO9" s="5"/>
      <c r="AP9" s="5"/>
      <c r="AQ9" s="5"/>
      <c r="AR9" s="5"/>
      <c r="AS9" s="596"/>
      <c r="AT9" s="5"/>
      <c r="AU9" s="5"/>
      <c r="AV9" s="5"/>
      <c r="AW9" s="596"/>
      <c r="AX9" s="5"/>
      <c r="AY9" s="5"/>
      <c r="AZ9" s="615"/>
      <c r="BA9" s="615"/>
      <c r="BB9" s="612"/>
      <c r="BC9" s="612"/>
      <c r="BD9" s="612"/>
      <c r="BE9" s="609"/>
      <c r="BF9" s="609"/>
      <c r="BG9" s="609"/>
      <c r="BH9" s="609"/>
    </row>
    <row r="10" spans="1:60" ht="1.5" customHeight="1" thickBot="1" x14ac:dyDescent="0.2">
      <c r="A10" s="608"/>
      <c r="B10" s="5"/>
      <c r="C10" s="5"/>
      <c r="D10" s="5"/>
      <c r="E10" s="5"/>
      <c r="F10" s="596"/>
      <c r="G10" s="5"/>
      <c r="H10" s="5"/>
      <c r="I10" s="5"/>
      <c r="J10" s="596"/>
      <c r="K10" s="5"/>
      <c r="L10" s="5"/>
      <c r="M10" s="5"/>
      <c r="N10" s="5"/>
      <c r="O10" s="5"/>
      <c r="P10" s="5"/>
      <c r="Q10" s="5"/>
      <c r="R10" s="5"/>
      <c r="S10" s="596"/>
      <c r="T10" s="5"/>
      <c r="U10" s="5"/>
      <c r="V10" s="5"/>
      <c r="W10" s="596"/>
      <c r="X10" s="5"/>
      <c r="Y10" s="5"/>
      <c r="Z10" s="5"/>
      <c r="AA10" s="596"/>
      <c r="AB10" s="5"/>
      <c r="AC10" s="5"/>
      <c r="AD10" s="5"/>
      <c r="AE10" s="5"/>
      <c r="AF10" s="596"/>
      <c r="AG10" s="5"/>
      <c r="AH10" s="5"/>
      <c r="AI10" s="5"/>
      <c r="AJ10" s="596"/>
      <c r="AK10" s="5"/>
      <c r="AL10" s="5"/>
      <c r="AM10" s="5"/>
      <c r="AN10" s="5"/>
      <c r="AO10" s="5"/>
      <c r="AP10" s="5"/>
      <c r="AQ10" s="5"/>
      <c r="AR10" s="5"/>
      <c r="AS10" s="596"/>
      <c r="AT10" s="7"/>
      <c r="AU10" s="7"/>
      <c r="AV10" s="7"/>
      <c r="AW10" s="596"/>
      <c r="AX10" s="7"/>
      <c r="AY10" s="7"/>
      <c r="AZ10" s="7"/>
      <c r="BA10" s="7"/>
      <c r="BB10" s="612"/>
      <c r="BC10" s="612"/>
      <c r="BD10" s="612"/>
      <c r="BE10" s="609"/>
      <c r="BF10" s="609"/>
      <c r="BG10" s="609"/>
      <c r="BH10" s="609"/>
    </row>
    <row r="11" spans="1:60" ht="13.5" customHeight="1" thickBot="1" x14ac:dyDescent="0.2">
      <c r="A11" s="34"/>
      <c r="B11" s="35" t="s">
        <v>133</v>
      </c>
      <c r="C11" s="35" t="s">
        <v>134</v>
      </c>
      <c r="D11" s="35" t="s">
        <v>135</v>
      </c>
      <c r="E11" s="35" t="s">
        <v>136</v>
      </c>
      <c r="F11" s="35" t="s">
        <v>137</v>
      </c>
      <c r="G11" s="35" t="s">
        <v>138</v>
      </c>
      <c r="H11" s="35" t="s">
        <v>139</v>
      </c>
      <c r="I11" s="35" t="s">
        <v>127</v>
      </c>
      <c r="J11" s="35" t="s">
        <v>140</v>
      </c>
      <c r="K11" s="35" t="s">
        <v>141</v>
      </c>
      <c r="L11" s="35" t="s">
        <v>142</v>
      </c>
      <c r="M11" s="35" t="s">
        <v>143</v>
      </c>
      <c r="N11" s="35" t="s">
        <v>144</v>
      </c>
      <c r="O11" s="35" t="s">
        <v>145</v>
      </c>
      <c r="P11" s="35" t="s">
        <v>146</v>
      </c>
      <c r="Q11" s="35" t="s">
        <v>147</v>
      </c>
      <c r="R11" s="35" t="s">
        <v>148</v>
      </c>
      <c r="S11" s="35" t="s">
        <v>149</v>
      </c>
      <c r="T11" s="35" t="s">
        <v>150</v>
      </c>
      <c r="U11" s="35" t="s">
        <v>151</v>
      </c>
      <c r="V11" s="35" t="s">
        <v>152</v>
      </c>
      <c r="W11" s="35" t="s">
        <v>153</v>
      </c>
      <c r="X11" s="35" t="s">
        <v>154</v>
      </c>
      <c r="Y11" s="35" t="s">
        <v>155</v>
      </c>
      <c r="Z11" s="35" t="s">
        <v>156</v>
      </c>
      <c r="AA11" s="35" t="s">
        <v>157</v>
      </c>
      <c r="AB11" s="35" t="s">
        <v>158</v>
      </c>
      <c r="AC11" s="35" t="s">
        <v>159</v>
      </c>
      <c r="AD11" s="35" t="s">
        <v>160</v>
      </c>
      <c r="AE11" s="35" t="s">
        <v>161</v>
      </c>
      <c r="AF11" s="35" t="s">
        <v>162</v>
      </c>
      <c r="AG11" s="35" t="s">
        <v>163</v>
      </c>
      <c r="AH11" s="35" t="s">
        <v>164</v>
      </c>
      <c r="AI11" s="35" t="s">
        <v>165</v>
      </c>
      <c r="AJ11" s="35" t="s">
        <v>166</v>
      </c>
      <c r="AK11" s="35" t="s">
        <v>167</v>
      </c>
      <c r="AL11" s="35" t="s">
        <v>168</v>
      </c>
      <c r="AM11" s="35" t="s">
        <v>169</v>
      </c>
      <c r="AN11" s="35" t="s">
        <v>170</v>
      </c>
      <c r="AO11" s="35" t="s">
        <v>171</v>
      </c>
      <c r="AP11" s="35" t="s">
        <v>172</v>
      </c>
      <c r="AQ11" s="35" t="s">
        <v>173</v>
      </c>
      <c r="AR11" s="35" t="s">
        <v>174</v>
      </c>
      <c r="AS11" s="35" t="s">
        <v>175</v>
      </c>
      <c r="AT11" s="149" t="s">
        <v>176</v>
      </c>
      <c r="AU11" s="149" t="s">
        <v>177</v>
      </c>
      <c r="AV11" s="149" t="s">
        <v>178</v>
      </c>
      <c r="AW11" s="149" t="s">
        <v>179</v>
      </c>
      <c r="AX11" s="149" t="s">
        <v>180</v>
      </c>
      <c r="AY11" s="149" t="s">
        <v>181</v>
      </c>
      <c r="AZ11" s="150" t="s">
        <v>180</v>
      </c>
      <c r="BA11" s="150" t="s">
        <v>181</v>
      </c>
    </row>
    <row r="12" spans="1:60" ht="13.5" customHeight="1" x14ac:dyDescent="0.15">
      <c r="A12" s="32">
        <v>1</v>
      </c>
      <c r="B12" s="10"/>
      <c r="C12" s="10"/>
      <c r="D12" s="147">
        <v>17</v>
      </c>
      <c r="E12" s="11"/>
      <c r="F12" s="11"/>
      <c r="G12" s="33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2"/>
      <c r="S12" s="12" t="s">
        <v>104</v>
      </c>
      <c r="T12" s="12" t="s">
        <v>104</v>
      </c>
      <c r="U12" s="11"/>
      <c r="V12" s="12">
        <v>22</v>
      </c>
      <c r="W12" s="11"/>
      <c r="X12" s="147"/>
      <c r="Y12" s="12"/>
      <c r="Z12" s="11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2" t="s">
        <v>105</v>
      </c>
      <c r="AR12" s="12" t="s">
        <v>105</v>
      </c>
      <c r="AS12" s="15" t="s">
        <v>104</v>
      </c>
      <c r="AT12" s="15" t="s">
        <v>104</v>
      </c>
      <c r="AU12" s="15" t="s">
        <v>104</v>
      </c>
      <c r="AV12" s="15" t="s">
        <v>104</v>
      </c>
      <c r="AW12" s="15" t="s">
        <v>104</v>
      </c>
      <c r="AX12" s="15" t="s">
        <v>104</v>
      </c>
      <c r="AY12" s="15" t="s">
        <v>104</v>
      </c>
      <c r="AZ12" s="16" t="s">
        <v>104</v>
      </c>
      <c r="BA12" s="16" t="s">
        <v>104</v>
      </c>
      <c r="BB12" s="611"/>
      <c r="BC12" s="611"/>
      <c r="BD12" s="13"/>
      <c r="BE12" s="13"/>
      <c r="BF12" s="13"/>
      <c r="BG12" s="13"/>
      <c r="BH12" s="13"/>
    </row>
    <row r="13" spans="1:60" ht="17.25" customHeight="1" x14ac:dyDescent="0.15">
      <c r="A13" s="25">
        <v>2</v>
      </c>
      <c r="B13" s="10"/>
      <c r="C13" s="10"/>
      <c r="D13" s="45">
        <v>15</v>
      </c>
      <c r="E13" s="11"/>
      <c r="F13" s="11"/>
      <c r="G13" s="8"/>
      <c r="H13" s="11"/>
      <c r="I13" s="9"/>
      <c r="J13" s="9"/>
      <c r="K13" s="9"/>
      <c r="L13" s="9"/>
      <c r="M13" s="9"/>
      <c r="N13" s="9"/>
      <c r="O13" s="9"/>
      <c r="P13" s="12"/>
      <c r="Q13" s="12">
        <v>0</v>
      </c>
      <c r="R13" s="12">
        <v>0</v>
      </c>
      <c r="S13" s="12" t="s">
        <v>104</v>
      </c>
      <c r="T13" s="12" t="s">
        <v>104</v>
      </c>
      <c r="U13" s="13"/>
      <c r="V13" s="12">
        <v>13</v>
      </c>
      <c r="W13" s="11"/>
      <c r="X13" s="147"/>
      <c r="Y13" s="12"/>
      <c r="Z13" s="11"/>
      <c r="AA13" s="12"/>
      <c r="AB13" s="11"/>
      <c r="AC13" s="11"/>
      <c r="AD13" s="11"/>
      <c r="AE13" s="9"/>
      <c r="AF13" s="9"/>
      <c r="AG13" s="9"/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8</v>
      </c>
      <c r="AN13" s="9">
        <v>8</v>
      </c>
      <c r="AO13" s="9">
        <v>8</v>
      </c>
      <c r="AP13" s="9">
        <v>8</v>
      </c>
      <c r="AQ13" s="9">
        <v>8</v>
      </c>
      <c r="AR13" s="16" t="s">
        <v>105</v>
      </c>
      <c r="AS13" s="15" t="s">
        <v>104</v>
      </c>
      <c r="AT13" s="15" t="s">
        <v>104</v>
      </c>
      <c r="AU13" s="15" t="s">
        <v>104</v>
      </c>
      <c r="AV13" s="15" t="s">
        <v>104</v>
      </c>
      <c r="AW13" s="15" t="s">
        <v>104</v>
      </c>
      <c r="AX13" s="15" t="s">
        <v>104</v>
      </c>
      <c r="AY13" s="15" t="s">
        <v>104</v>
      </c>
      <c r="AZ13" s="16" t="s">
        <v>104</v>
      </c>
      <c r="BA13" s="16" t="s">
        <v>104</v>
      </c>
      <c r="BB13" s="13"/>
      <c r="BC13" s="13"/>
      <c r="BD13" s="13"/>
      <c r="BE13" s="13"/>
      <c r="BF13" s="13"/>
      <c r="BG13" s="13"/>
      <c r="BH13" s="13"/>
    </row>
    <row r="14" spans="1:60" ht="13.5" customHeight="1" x14ac:dyDescent="0.15">
      <c r="A14" s="26">
        <v>3</v>
      </c>
      <c r="B14" s="7"/>
      <c r="C14" s="7"/>
      <c r="D14" s="45">
        <v>8</v>
      </c>
      <c r="E14" s="9"/>
      <c r="F14" s="9"/>
      <c r="G14" s="9"/>
      <c r="H14" s="9"/>
      <c r="I14" s="9"/>
      <c r="J14" s="9">
        <v>0</v>
      </c>
      <c r="K14" s="9">
        <v>0</v>
      </c>
      <c r="L14" s="9">
        <v>0</v>
      </c>
      <c r="M14" s="9">
        <v>0</v>
      </c>
      <c r="N14" s="9">
        <v>8</v>
      </c>
      <c r="O14" s="9">
        <v>8</v>
      </c>
      <c r="P14" s="9">
        <v>8</v>
      </c>
      <c r="Q14" s="9">
        <v>8</v>
      </c>
      <c r="R14" s="16" t="s">
        <v>105</v>
      </c>
      <c r="S14" s="12" t="s">
        <v>104</v>
      </c>
      <c r="T14" s="12" t="s">
        <v>104</v>
      </c>
      <c r="U14" s="9"/>
      <c r="V14" s="14">
        <v>14</v>
      </c>
      <c r="W14" s="9"/>
      <c r="X14" s="45"/>
      <c r="Y14" s="14"/>
      <c r="Z14" s="9"/>
      <c r="AA14" s="14"/>
      <c r="AB14" s="9"/>
      <c r="AC14" s="9"/>
      <c r="AD14" s="9"/>
      <c r="AE14" s="9"/>
      <c r="AF14" s="9"/>
      <c r="AG14" s="9"/>
      <c r="AH14" s="9"/>
      <c r="AI14" s="9">
        <v>0</v>
      </c>
      <c r="AJ14" s="9">
        <v>0</v>
      </c>
      <c r="AK14" s="9">
        <v>0</v>
      </c>
      <c r="AL14" s="9">
        <v>0</v>
      </c>
      <c r="AM14" s="9">
        <v>8</v>
      </c>
      <c r="AN14" s="9">
        <v>8</v>
      </c>
      <c r="AO14" s="9">
        <v>8</v>
      </c>
      <c r="AP14" s="9">
        <v>8</v>
      </c>
      <c r="AQ14" s="9">
        <v>8</v>
      </c>
      <c r="AR14" s="9">
        <v>8</v>
      </c>
      <c r="AS14" s="16" t="s">
        <v>105</v>
      </c>
      <c r="AT14" s="15" t="s">
        <v>104</v>
      </c>
      <c r="AU14" s="15" t="s">
        <v>104</v>
      </c>
      <c r="AV14" s="15" t="s">
        <v>104</v>
      </c>
      <c r="AW14" s="15" t="s">
        <v>104</v>
      </c>
      <c r="AX14" s="15" t="s">
        <v>104</v>
      </c>
      <c r="AY14" s="15" t="s">
        <v>104</v>
      </c>
      <c r="AZ14" s="16" t="s">
        <v>104</v>
      </c>
      <c r="BA14" s="16" t="s">
        <v>104</v>
      </c>
      <c r="BB14" s="611"/>
      <c r="BC14" s="611"/>
      <c r="BD14" s="13"/>
      <c r="BE14" s="13"/>
      <c r="BF14" s="13"/>
      <c r="BG14" s="13"/>
      <c r="BH14" s="13"/>
    </row>
    <row r="15" spans="1:60" ht="13.5" customHeight="1" x14ac:dyDescent="0.15">
      <c r="A15" s="26">
        <v>4</v>
      </c>
      <c r="B15" s="7"/>
      <c r="C15" s="45"/>
      <c r="D15" s="45">
        <v>9</v>
      </c>
      <c r="E15" s="9"/>
      <c r="F15" s="9"/>
      <c r="G15" s="9"/>
      <c r="H15" s="9"/>
      <c r="I15" s="9"/>
      <c r="J15" s="9"/>
      <c r="K15" s="9">
        <v>0</v>
      </c>
      <c r="L15" s="9">
        <v>0</v>
      </c>
      <c r="M15" s="9">
        <v>0</v>
      </c>
      <c r="N15" s="9">
        <v>0</v>
      </c>
      <c r="O15" s="9">
        <v>8</v>
      </c>
      <c r="P15" s="9">
        <v>8</v>
      </c>
      <c r="Q15" s="9">
        <v>8</v>
      </c>
      <c r="R15" s="16" t="s">
        <v>105</v>
      </c>
      <c r="S15" s="12" t="s">
        <v>104</v>
      </c>
      <c r="T15" s="12" t="s">
        <v>104</v>
      </c>
      <c r="U15" s="9"/>
      <c r="V15" s="14">
        <v>4</v>
      </c>
      <c r="W15" s="9"/>
      <c r="X15" s="9"/>
      <c r="Y15" s="9">
        <v>0</v>
      </c>
      <c r="Z15" s="9">
        <v>0</v>
      </c>
      <c r="AA15" s="9">
        <v>0</v>
      </c>
      <c r="AB15" s="9">
        <v>8</v>
      </c>
      <c r="AC15" s="9">
        <v>8</v>
      </c>
      <c r="AD15" s="9">
        <v>8</v>
      </c>
      <c r="AE15" s="9">
        <v>8</v>
      </c>
      <c r="AF15" s="9">
        <v>8</v>
      </c>
      <c r="AG15" s="11">
        <v>8</v>
      </c>
      <c r="AH15" s="16" t="s">
        <v>105</v>
      </c>
      <c r="AI15" s="14" t="s">
        <v>106</v>
      </c>
      <c r="AJ15" s="9" t="s">
        <v>106</v>
      </c>
      <c r="AK15" s="9" t="s">
        <v>106</v>
      </c>
      <c r="AL15" s="9" t="s">
        <v>106</v>
      </c>
      <c r="AM15" s="9" t="s">
        <v>107</v>
      </c>
      <c r="AN15" s="9" t="s">
        <v>107</v>
      </c>
      <c r="AO15" s="9" t="s">
        <v>107</v>
      </c>
      <c r="AP15" s="12" t="s">
        <v>107</v>
      </c>
      <c r="AQ15" s="14" t="s">
        <v>22</v>
      </c>
      <c r="AR15" s="14" t="s">
        <v>22</v>
      </c>
      <c r="AS15" s="17" t="s">
        <v>6</v>
      </c>
      <c r="AT15" s="17" t="s">
        <v>6</v>
      </c>
      <c r="AU15" s="17" t="s">
        <v>6</v>
      </c>
      <c r="AV15" s="17" t="s">
        <v>6</v>
      </c>
      <c r="AW15" s="17" t="s">
        <v>6</v>
      </c>
      <c r="AX15" s="17" t="s">
        <v>6</v>
      </c>
      <c r="AY15" s="17" t="s">
        <v>6</v>
      </c>
      <c r="AZ15" s="17" t="s">
        <v>6</v>
      </c>
      <c r="BA15" s="17" t="s">
        <v>6</v>
      </c>
      <c r="BB15" s="611"/>
      <c r="BC15" s="611"/>
      <c r="BD15" s="13"/>
      <c r="BE15" s="13"/>
      <c r="BF15" s="13"/>
      <c r="BG15" s="13"/>
      <c r="BH15" s="13"/>
    </row>
    <row r="16" spans="1:60" ht="13.5" customHeight="1" x14ac:dyDescent="0.15">
      <c r="A16" s="610"/>
      <c r="B16" s="610"/>
      <c r="C16" s="610"/>
      <c r="D16" s="610"/>
      <c r="E16" s="610"/>
      <c r="F16" s="18"/>
      <c r="G16" s="610"/>
      <c r="H16" s="610"/>
      <c r="I16" s="610"/>
      <c r="J16" s="610"/>
      <c r="K16" s="610"/>
      <c r="L16" s="610"/>
      <c r="M16" s="610"/>
      <c r="N16" s="18"/>
      <c r="O16" s="610"/>
      <c r="P16" s="610"/>
      <c r="Q16" s="610"/>
      <c r="R16" s="610"/>
      <c r="S16" s="610"/>
      <c r="T16" s="610"/>
      <c r="U16" s="610"/>
      <c r="V16" s="19"/>
      <c r="W16" s="610"/>
      <c r="X16" s="610"/>
      <c r="Y16" s="610"/>
      <c r="Z16" s="610"/>
      <c r="AA16" s="610"/>
      <c r="AB16" s="610"/>
      <c r="AC16" s="610"/>
      <c r="AD16" s="18"/>
      <c r="AE16" s="610"/>
      <c r="AF16" s="610"/>
      <c r="AG16" s="610"/>
      <c r="AH16" s="610"/>
      <c r="AI16" s="610"/>
      <c r="AJ16" s="610"/>
      <c r="AK16" s="610"/>
      <c r="AL16" s="18"/>
      <c r="AM16" s="610"/>
      <c r="AN16" s="610"/>
      <c r="AO16" s="610"/>
      <c r="AP16" s="610"/>
      <c r="AQ16" s="610"/>
      <c r="AR16" s="610"/>
      <c r="AS16" s="610"/>
      <c r="AT16" s="18"/>
      <c r="AU16" s="610"/>
      <c r="AV16" s="610"/>
      <c r="AW16" s="610"/>
      <c r="AX16" s="610"/>
      <c r="AY16" s="610"/>
      <c r="AZ16" s="610"/>
      <c r="BA16" s="610"/>
      <c r="BB16" s="610"/>
      <c r="BC16" s="610"/>
      <c r="BD16" s="610"/>
      <c r="BE16" s="610"/>
      <c r="BF16" s="610"/>
      <c r="BG16" s="610"/>
      <c r="BH16" s="18"/>
    </row>
    <row r="17" spans="1:60" ht="13.5" customHeight="1" x14ac:dyDescent="0.15">
      <c r="A17" s="641" t="s">
        <v>23</v>
      </c>
      <c r="B17" s="641"/>
      <c r="C17" s="641"/>
      <c r="D17" s="641"/>
      <c r="E17" s="641"/>
      <c r="F17" s="29"/>
      <c r="G17" s="640" t="s">
        <v>120</v>
      </c>
      <c r="H17" s="640"/>
      <c r="I17" s="640"/>
      <c r="J17" s="640"/>
      <c r="K17" s="640"/>
      <c r="L17" s="640"/>
      <c r="M17" s="640"/>
      <c r="N17" s="640"/>
      <c r="O17" s="640"/>
      <c r="P17" s="640"/>
      <c r="Q17" s="640"/>
      <c r="R17" s="640"/>
      <c r="S17" s="640"/>
      <c r="T17" s="640"/>
      <c r="U17" s="640"/>
      <c r="V17" s="640"/>
      <c r="W17" s="2"/>
      <c r="X17" s="29" t="s">
        <v>121</v>
      </c>
      <c r="Y17" s="642" t="s">
        <v>122</v>
      </c>
      <c r="Z17" s="642"/>
      <c r="AA17" s="642"/>
      <c r="AB17" s="642"/>
      <c r="AC17" s="642"/>
      <c r="AD17" s="642"/>
      <c r="AE17" s="642"/>
      <c r="AF17" s="2"/>
      <c r="AG17" s="2"/>
      <c r="AH17" s="2"/>
      <c r="AI17" s="2"/>
      <c r="AJ17" s="2"/>
      <c r="AK17" s="2"/>
      <c r="AL17" s="2"/>
      <c r="AM17" s="2"/>
      <c r="AN17" s="30"/>
      <c r="AO17" s="2"/>
      <c r="AP17" s="2"/>
      <c r="AQ17" s="31" t="s">
        <v>123</v>
      </c>
      <c r="AR17" s="642" t="s">
        <v>124</v>
      </c>
      <c r="AS17" s="642"/>
      <c r="AT17" s="642"/>
      <c r="AU17" s="642"/>
      <c r="AV17" s="642"/>
      <c r="AW17" s="642"/>
      <c r="AX17" s="642"/>
      <c r="AY17" s="642"/>
      <c r="AZ17" s="642"/>
      <c r="BA17" s="642"/>
      <c r="BB17" s="642"/>
      <c r="BC17" s="642"/>
      <c r="BD17" s="642"/>
      <c r="BE17" s="642"/>
      <c r="BF17" s="18"/>
      <c r="BG17" s="18"/>
      <c r="BH17" s="18"/>
    </row>
    <row r="18" spans="1:60" ht="13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30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8"/>
      <c r="BA18" s="28"/>
      <c r="BB18" s="2"/>
      <c r="BC18" s="28"/>
      <c r="BD18" s="28"/>
      <c r="BE18" s="2"/>
    </row>
    <row r="19" spans="1:60" ht="13.5" customHeight="1" x14ac:dyDescent="0.15">
      <c r="A19" s="2"/>
      <c r="B19" s="2"/>
      <c r="C19" s="2"/>
      <c r="D19" s="2"/>
      <c r="E19" s="2"/>
      <c r="F19" s="29" t="s">
        <v>125</v>
      </c>
      <c r="G19" s="640" t="s">
        <v>126</v>
      </c>
      <c r="H19" s="640"/>
      <c r="I19" s="640"/>
      <c r="J19" s="640"/>
      <c r="K19" s="640"/>
      <c r="L19" s="640"/>
      <c r="M19" s="640"/>
      <c r="N19" s="640"/>
      <c r="O19" s="640"/>
      <c r="P19" s="640"/>
      <c r="Q19" s="2"/>
      <c r="R19" s="2"/>
      <c r="S19" s="2"/>
      <c r="T19" s="28"/>
      <c r="U19" s="2"/>
      <c r="V19" s="2"/>
      <c r="W19" s="2"/>
      <c r="X19" s="29" t="s">
        <v>127</v>
      </c>
      <c r="Y19" s="640" t="s">
        <v>128</v>
      </c>
      <c r="Z19" s="640"/>
      <c r="AA19" s="640"/>
      <c r="AB19" s="640"/>
      <c r="AC19" s="640"/>
      <c r="AD19" s="640"/>
      <c r="AE19" s="640"/>
      <c r="AF19" s="640"/>
      <c r="AG19" s="640"/>
      <c r="AH19" s="640"/>
      <c r="AI19" s="640"/>
      <c r="AJ19" s="640"/>
      <c r="AK19" s="640"/>
      <c r="AL19" s="640"/>
      <c r="AM19" s="640"/>
      <c r="AN19" s="640"/>
      <c r="AO19" s="640"/>
      <c r="AP19" s="2"/>
      <c r="AQ19" s="29" t="s">
        <v>22</v>
      </c>
      <c r="AR19" s="642" t="s">
        <v>129</v>
      </c>
      <c r="AS19" s="642"/>
      <c r="AT19" s="642"/>
      <c r="AU19" s="642"/>
      <c r="AV19" s="642"/>
      <c r="AW19" s="642"/>
      <c r="AX19" s="642"/>
      <c r="AY19" s="642"/>
      <c r="AZ19" s="642"/>
      <c r="BA19" s="642"/>
      <c r="BB19" s="642"/>
      <c r="BC19" s="28"/>
      <c r="BD19" s="28"/>
      <c r="BE19" s="2"/>
    </row>
    <row r="20" spans="1:60" ht="13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8"/>
      <c r="BA20" s="28"/>
      <c r="BB20" s="2"/>
      <c r="BC20" s="28"/>
      <c r="BD20" s="28"/>
      <c r="BE20" s="2"/>
    </row>
    <row r="21" spans="1:60" ht="13.5" customHeight="1" x14ac:dyDescent="0.15">
      <c r="A21" s="2"/>
      <c r="B21" s="2"/>
      <c r="C21" s="2"/>
      <c r="D21" s="2"/>
      <c r="E21" s="2"/>
      <c r="F21" s="29" t="s">
        <v>130</v>
      </c>
      <c r="G21" s="640"/>
      <c r="H21" s="640"/>
      <c r="I21" s="640"/>
      <c r="J21" s="640"/>
      <c r="K21" s="640"/>
      <c r="L21" s="640"/>
      <c r="M21" s="640"/>
      <c r="N21" s="640"/>
      <c r="O21" s="640"/>
      <c r="P21" s="640"/>
      <c r="Q21" s="2"/>
      <c r="R21" s="2"/>
      <c r="S21" s="2"/>
      <c r="T21" s="28"/>
      <c r="U21" s="2"/>
      <c r="V21" s="2"/>
      <c r="W21" s="2"/>
      <c r="X21" s="29" t="s">
        <v>119</v>
      </c>
      <c r="Y21" s="640" t="s">
        <v>131</v>
      </c>
      <c r="Z21" s="640"/>
      <c r="AA21" s="640"/>
      <c r="AB21" s="640"/>
      <c r="AC21" s="640"/>
      <c r="AD21" s="640"/>
      <c r="AE21" s="640"/>
      <c r="AF21" s="640"/>
      <c r="AG21" s="640"/>
      <c r="AH21" s="640"/>
      <c r="AI21" s="640"/>
      <c r="AJ21" s="640"/>
      <c r="AK21" s="640"/>
      <c r="AL21" s="640"/>
      <c r="AM21" s="640"/>
      <c r="AN21" s="640"/>
      <c r="AO21" s="640"/>
      <c r="AP21" s="2"/>
      <c r="AQ21" s="29" t="s">
        <v>6</v>
      </c>
      <c r="AR21" s="640" t="s">
        <v>132</v>
      </c>
      <c r="AS21" s="640"/>
      <c r="AT21" s="640"/>
      <c r="AU21" s="640"/>
      <c r="AV21" s="640"/>
      <c r="AW21" s="640"/>
      <c r="AX21" s="640"/>
      <c r="AY21" s="640"/>
      <c r="AZ21" s="28"/>
      <c r="BA21" s="28"/>
      <c r="BB21" s="2"/>
      <c r="BC21" s="28"/>
      <c r="BD21" s="28"/>
      <c r="BE21" s="2"/>
    </row>
    <row r="24" spans="1:60" ht="13.5" customHeight="1" x14ac:dyDescent="0.2">
      <c r="A24" s="616" t="s">
        <v>108</v>
      </c>
      <c r="B24" s="616"/>
      <c r="C24" s="616"/>
      <c r="D24" s="616"/>
      <c r="E24" s="616"/>
      <c r="F24" s="616"/>
      <c r="G24" s="616"/>
      <c r="H24" s="616"/>
      <c r="I24" s="616"/>
      <c r="J24" s="616"/>
      <c r="K24" s="616"/>
      <c r="L24" s="616"/>
      <c r="M24" s="616"/>
      <c r="N24" s="616"/>
      <c r="O24" s="616"/>
      <c r="P24" s="616"/>
      <c r="Q24" s="616"/>
      <c r="R24" s="616"/>
      <c r="S24" s="616"/>
      <c r="T24" s="616"/>
      <c r="U24" s="616"/>
      <c r="V24" s="616"/>
      <c r="W24" s="616"/>
      <c r="X24" s="616"/>
      <c r="Y24" s="616"/>
      <c r="Z24" s="616"/>
      <c r="AA24" s="616"/>
      <c r="AB24" s="616"/>
      <c r="AC24" s="616"/>
      <c r="AD24" s="616"/>
      <c r="AE24" s="616"/>
      <c r="AF24" s="616"/>
      <c r="AG24" s="616"/>
      <c r="AH24" s="616"/>
      <c r="AI24" s="616"/>
      <c r="AJ24" s="616"/>
      <c r="AK24" s="616"/>
      <c r="AL24" s="616"/>
      <c r="AM24" s="616"/>
      <c r="AN24" s="616"/>
      <c r="AO24" s="616"/>
      <c r="AP24" s="616"/>
      <c r="AQ24" s="616"/>
      <c r="AR24" s="616"/>
      <c r="AS24" s="616"/>
      <c r="AT24" s="616"/>
      <c r="AU24" s="616"/>
      <c r="AV24" s="616"/>
      <c r="AW24" s="616"/>
      <c r="AX24" s="616"/>
      <c r="AY24" s="616"/>
      <c r="AZ24" s="38"/>
      <c r="BA24" s="38"/>
      <c r="BB24" s="39"/>
      <c r="BC24" s="38"/>
      <c r="BD24" s="38"/>
      <c r="BE24" s="39"/>
      <c r="BF24" s="40"/>
      <c r="BG24" s="40"/>
      <c r="BH24" s="40"/>
    </row>
    <row r="25" spans="1:60" ht="13.5" customHeight="1" x14ac:dyDescent="0.15">
      <c r="A25" s="617"/>
      <c r="B25" s="617"/>
      <c r="C25" s="617"/>
      <c r="D25" s="617"/>
      <c r="E25" s="617"/>
      <c r="F25" s="617"/>
      <c r="G25" s="617"/>
      <c r="H25" s="617"/>
      <c r="I25" s="617"/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  <c r="W25" s="617"/>
      <c r="X25" s="617"/>
      <c r="Y25" s="617"/>
      <c r="Z25" s="617"/>
      <c r="AA25" s="617"/>
      <c r="AB25" s="617"/>
      <c r="AC25" s="617"/>
      <c r="AD25" s="617"/>
      <c r="AE25" s="617"/>
      <c r="AF25" s="617"/>
      <c r="AG25" s="617"/>
      <c r="AH25" s="617"/>
      <c r="AI25" s="617"/>
      <c r="AJ25" s="617"/>
      <c r="AK25" s="617"/>
      <c r="AL25" s="617"/>
      <c r="AM25" s="617"/>
      <c r="AN25" s="617"/>
      <c r="AO25" s="617"/>
      <c r="AP25" s="617"/>
      <c r="AQ25" s="617"/>
      <c r="AR25" s="617"/>
      <c r="AS25" s="617"/>
      <c r="AT25" s="617"/>
      <c r="AU25" s="617"/>
      <c r="AV25" s="617"/>
      <c r="AW25" s="617"/>
      <c r="AX25" s="617"/>
      <c r="AY25" s="617"/>
      <c r="AZ25" s="617"/>
      <c r="BA25" s="617"/>
      <c r="BB25" s="617"/>
      <c r="BC25" s="617"/>
      <c r="BD25" s="617"/>
      <c r="BE25" s="617"/>
    </row>
    <row r="26" spans="1:60" s="40" customFormat="1" ht="16.5" customHeight="1" x14ac:dyDescent="0.2">
      <c r="A26" s="618" t="s">
        <v>109</v>
      </c>
      <c r="B26" s="619"/>
      <c r="C26" s="619"/>
      <c r="D26" s="619"/>
      <c r="E26" s="619"/>
      <c r="F26" s="619"/>
      <c r="G26" s="619"/>
      <c r="H26" s="619"/>
      <c r="I26" s="619"/>
      <c r="J26" s="619"/>
      <c r="K26" s="619"/>
      <c r="L26" s="619"/>
      <c r="M26" s="619"/>
      <c r="N26" s="619"/>
      <c r="O26" s="619"/>
      <c r="P26" s="619"/>
      <c r="Q26" s="619"/>
      <c r="R26" s="619"/>
      <c r="S26" s="619" t="s">
        <v>25</v>
      </c>
      <c r="T26" s="619"/>
      <c r="U26" s="619"/>
      <c r="V26" s="619"/>
      <c r="W26" s="619"/>
      <c r="X26" s="619"/>
      <c r="Y26" s="619"/>
      <c r="Z26" s="619"/>
      <c r="AA26" s="619"/>
      <c r="AB26" s="619" t="s">
        <v>110</v>
      </c>
      <c r="AC26" s="619"/>
      <c r="AD26" s="619"/>
      <c r="AE26" s="619"/>
      <c r="AF26" s="619"/>
      <c r="AG26" s="619"/>
      <c r="AH26" s="619"/>
      <c r="AI26" s="619"/>
      <c r="AJ26" s="619"/>
      <c r="AK26" s="619"/>
      <c r="AL26" s="619"/>
      <c r="AM26" s="619"/>
      <c r="AN26" s="619"/>
      <c r="AO26" s="619"/>
      <c r="AP26" s="619"/>
      <c r="AQ26" s="619"/>
      <c r="AR26" s="619"/>
      <c r="AS26" s="619"/>
      <c r="AT26" s="619"/>
      <c r="AU26" s="619"/>
      <c r="AV26" s="619"/>
      <c r="AW26" s="618" t="s">
        <v>26</v>
      </c>
      <c r="AX26" s="618"/>
      <c r="AY26" s="618"/>
      <c r="AZ26" s="619" t="s">
        <v>27</v>
      </c>
      <c r="BA26" s="619"/>
      <c r="BB26" s="619"/>
      <c r="BC26" s="619" t="s">
        <v>7</v>
      </c>
      <c r="BD26" s="619"/>
      <c r="BE26" s="619"/>
    </row>
    <row r="27" spans="1:60" ht="33.950000000000003" customHeight="1" x14ac:dyDescent="0.2">
      <c r="A27" s="618"/>
      <c r="B27" s="619"/>
      <c r="C27" s="619"/>
      <c r="D27" s="619"/>
      <c r="E27" s="619"/>
      <c r="F27" s="619"/>
      <c r="G27" s="619"/>
      <c r="H27" s="619"/>
      <c r="I27" s="619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  <c r="W27" s="619"/>
      <c r="X27" s="619"/>
      <c r="Y27" s="619"/>
      <c r="Z27" s="619"/>
      <c r="AA27" s="619"/>
      <c r="AB27" s="619" t="s">
        <v>4</v>
      </c>
      <c r="AC27" s="619"/>
      <c r="AD27" s="619"/>
      <c r="AE27" s="619"/>
      <c r="AF27" s="619"/>
      <c r="AG27" s="619"/>
      <c r="AH27" s="619"/>
      <c r="AI27" s="619" t="s">
        <v>111</v>
      </c>
      <c r="AJ27" s="619"/>
      <c r="AK27" s="619"/>
      <c r="AL27" s="619"/>
      <c r="AM27" s="619"/>
      <c r="AN27" s="619"/>
      <c r="AO27" s="619"/>
      <c r="AP27" s="619" t="s">
        <v>8</v>
      </c>
      <c r="AQ27" s="619"/>
      <c r="AR27" s="619"/>
      <c r="AS27" s="619"/>
      <c r="AT27" s="619"/>
      <c r="AU27" s="619"/>
      <c r="AV27" s="619"/>
      <c r="AW27" s="627"/>
      <c r="AX27" s="628"/>
      <c r="AY27" s="628"/>
      <c r="AZ27" s="619"/>
      <c r="BA27" s="620"/>
      <c r="BB27" s="619"/>
      <c r="BC27" s="619"/>
      <c r="BD27" s="620"/>
      <c r="BE27" s="619"/>
      <c r="BF27" s="40"/>
      <c r="BG27" s="40"/>
      <c r="BH27" s="40"/>
    </row>
    <row r="28" spans="1:60" s="40" customFormat="1" ht="21" customHeight="1" x14ac:dyDescent="0.2">
      <c r="A28" s="618"/>
      <c r="B28" s="619"/>
      <c r="C28" s="619"/>
      <c r="D28" s="619"/>
      <c r="E28" s="619"/>
      <c r="F28" s="619"/>
      <c r="G28" s="619" t="s">
        <v>112</v>
      </c>
      <c r="H28" s="619"/>
      <c r="I28" s="619"/>
      <c r="J28" s="619"/>
      <c r="K28" s="619"/>
      <c r="L28" s="619"/>
      <c r="M28" s="619" t="s">
        <v>113</v>
      </c>
      <c r="N28" s="619"/>
      <c r="O28" s="619"/>
      <c r="P28" s="619"/>
      <c r="Q28" s="619"/>
      <c r="R28" s="619"/>
      <c r="S28" s="619" t="s">
        <v>7</v>
      </c>
      <c r="T28" s="619"/>
      <c r="U28" s="619"/>
      <c r="V28" s="619" t="s">
        <v>112</v>
      </c>
      <c r="W28" s="619"/>
      <c r="X28" s="619"/>
      <c r="Y28" s="619" t="s">
        <v>113</v>
      </c>
      <c r="Z28" s="619"/>
      <c r="AA28" s="619"/>
      <c r="AB28" s="619" t="s">
        <v>7</v>
      </c>
      <c r="AC28" s="619"/>
      <c r="AD28" s="619"/>
      <c r="AE28" s="619" t="s">
        <v>112</v>
      </c>
      <c r="AF28" s="619"/>
      <c r="AG28" s="619" t="s">
        <v>113</v>
      </c>
      <c r="AH28" s="619"/>
      <c r="AI28" s="619" t="s">
        <v>7</v>
      </c>
      <c r="AJ28" s="619"/>
      <c r="AK28" s="619"/>
      <c r="AL28" s="619" t="s">
        <v>112</v>
      </c>
      <c r="AM28" s="619"/>
      <c r="AN28" s="619" t="s">
        <v>113</v>
      </c>
      <c r="AO28" s="619"/>
      <c r="AP28" s="619" t="s">
        <v>7</v>
      </c>
      <c r="AQ28" s="619"/>
      <c r="AR28" s="619"/>
      <c r="AS28" s="619" t="s">
        <v>112</v>
      </c>
      <c r="AT28" s="619"/>
      <c r="AU28" s="619" t="s">
        <v>113</v>
      </c>
      <c r="AV28" s="619"/>
      <c r="AW28" s="629"/>
      <c r="AX28" s="630"/>
      <c r="AY28" s="630"/>
      <c r="AZ28" s="619"/>
      <c r="BA28" s="619"/>
      <c r="BB28" s="619"/>
      <c r="BC28" s="619"/>
      <c r="BD28" s="619"/>
      <c r="BE28" s="619"/>
    </row>
    <row r="29" spans="1:60" s="40" customFormat="1" ht="33" customHeight="1" x14ac:dyDescent="0.2">
      <c r="A29" s="618"/>
      <c r="B29" s="621"/>
      <c r="C29" s="621"/>
      <c r="D29" s="622" t="s">
        <v>115</v>
      </c>
      <c r="E29" s="622"/>
      <c r="F29" s="622"/>
      <c r="G29" s="621" t="s">
        <v>114</v>
      </c>
      <c r="H29" s="621"/>
      <c r="I29" s="621"/>
      <c r="J29" s="622" t="s">
        <v>115</v>
      </c>
      <c r="K29" s="622"/>
      <c r="L29" s="622"/>
      <c r="M29" s="621" t="s">
        <v>114</v>
      </c>
      <c r="N29" s="621"/>
      <c r="O29" s="621"/>
      <c r="P29" s="622" t="s">
        <v>115</v>
      </c>
      <c r="Q29" s="622"/>
      <c r="R29" s="622"/>
      <c r="S29" s="621" t="s">
        <v>114</v>
      </c>
      <c r="T29" s="621"/>
      <c r="U29" s="621"/>
      <c r="V29" s="621" t="s">
        <v>114</v>
      </c>
      <c r="W29" s="621"/>
      <c r="X29" s="621"/>
      <c r="Y29" s="621" t="s">
        <v>114</v>
      </c>
      <c r="Z29" s="621"/>
      <c r="AA29" s="621"/>
      <c r="AB29" s="621" t="s">
        <v>114</v>
      </c>
      <c r="AC29" s="621"/>
      <c r="AD29" s="621"/>
      <c r="AE29" s="621" t="s">
        <v>114</v>
      </c>
      <c r="AF29" s="621"/>
      <c r="AG29" s="621" t="s">
        <v>114</v>
      </c>
      <c r="AH29" s="621"/>
      <c r="AI29" s="621" t="s">
        <v>114</v>
      </c>
      <c r="AJ29" s="621"/>
      <c r="AK29" s="621"/>
      <c r="AL29" s="621" t="s">
        <v>114</v>
      </c>
      <c r="AM29" s="621"/>
      <c r="AN29" s="621" t="s">
        <v>114</v>
      </c>
      <c r="AO29" s="621"/>
      <c r="AP29" s="621" t="s">
        <v>114</v>
      </c>
      <c r="AQ29" s="621"/>
      <c r="AR29" s="621"/>
      <c r="AS29" s="621" t="s">
        <v>114</v>
      </c>
      <c r="AT29" s="621"/>
      <c r="AU29" s="621" t="s">
        <v>114</v>
      </c>
      <c r="AV29" s="621"/>
      <c r="AW29" s="624" t="s">
        <v>114</v>
      </c>
      <c r="AX29" s="625"/>
      <c r="AY29" s="626"/>
      <c r="AZ29" s="621" t="s">
        <v>114</v>
      </c>
      <c r="BA29" s="621"/>
      <c r="BB29" s="621"/>
      <c r="BC29" s="621" t="s">
        <v>114</v>
      </c>
      <c r="BD29" s="621"/>
      <c r="BE29" s="621"/>
    </row>
    <row r="30" spans="1:60" s="40" customFormat="1" ht="14.25" customHeight="1" x14ac:dyDescent="0.2">
      <c r="A30" s="41" t="s">
        <v>116</v>
      </c>
      <c r="B30" s="623">
        <f>G30+M30</f>
        <v>39</v>
      </c>
      <c r="C30" s="623"/>
      <c r="D30" s="631">
        <f>J30+P30</f>
        <v>1404</v>
      </c>
      <c r="E30" s="631"/>
      <c r="F30" s="631"/>
      <c r="G30" s="623">
        <v>17</v>
      </c>
      <c r="H30" s="623"/>
      <c r="I30" s="623"/>
      <c r="J30" s="631">
        <f>G30*36</f>
        <v>612</v>
      </c>
      <c r="K30" s="631"/>
      <c r="L30" s="631"/>
      <c r="M30" s="623">
        <v>22</v>
      </c>
      <c r="N30" s="623"/>
      <c r="O30" s="623"/>
      <c r="P30" s="631">
        <f>M30*36</f>
        <v>792</v>
      </c>
      <c r="Q30" s="631"/>
      <c r="R30" s="631"/>
      <c r="S30" s="623">
        <v>2</v>
      </c>
      <c r="T30" s="623"/>
      <c r="U30" s="623"/>
      <c r="V30" s="623"/>
      <c r="W30" s="623"/>
      <c r="X30" s="623"/>
      <c r="Y30" s="623">
        <v>2</v>
      </c>
      <c r="Z30" s="623"/>
      <c r="AA30" s="623"/>
      <c r="AB30" s="623">
        <f>AE30+AG30</f>
        <v>0</v>
      </c>
      <c r="AC30" s="623"/>
      <c r="AD30" s="623"/>
      <c r="AE30" s="623"/>
      <c r="AF30" s="623"/>
      <c r="AG30" s="623"/>
      <c r="AH30" s="623"/>
      <c r="AI30" s="623">
        <f>AL30+AN30</f>
        <v>0</v>
      </c>
      <c r="AJ30" s="623"/>
      <c r="AK30" s="623"/>
      <c r="AL30" s="623"/>
      <c r="AM30" s="623"/>
      <c r="AN30" s="623"/>
      <c r="AO30" s="623"/>
      <c r="AP30" s="623"/>
      <c r="AQ30" s="623"/>
      <c r="AR30" s="623"/>
      <c r="AS30" s="623"/>
      <c r="AT30" s="623"/>
      <c r="AU30" s="623"/>
      <c r="AV30" s="623"/>
      <c r="AW30" s="632"/>
      <c r="AX30" s="633"/>
      <c r="AY30" s="634"/>
      <c r="AZ30" s="623">
        <v>11</v>
      </c>
      <c r="BA30" s="623"/>
      <c r="BB30" s="623"/>
      <c r="BC30" s="623">
        <f>G30+M30+S30+AB30+AI30+AP30+AW30+AZ30</f>
        <v>52</v>
      </c>
      <c r="BD30" s="623"/>
      <c r="BE30" s="623"/>
    </row>
    <row r="31" spans="1:60" s="40" customFormat="1" ht="14.25" customHeight="1" x14ac:dyDescent="0.2">
      <c r="A31" s="41" t="s">
        <v>117</v>
      </c>
      <c r="B31" s="623">
        <f t="shared" ref="B31:B34" si="0">G31+M31</f>
        <v>28</v>
      </c>
      <c r="C31" s="623"/>
      <c r="D31" s="631">
        <f t="shared" ref="D31:D33" si="1">J31+P31</f>
        <v>1008</v>
      </c>
      <c r="E31" s="631"/>
      <c r="F31" s="631"/>
      <c r="G31" s="623">
        <v>15</v>
      </c>
      <c r="H31" s="623"/>
      <c r="I31" s="623"/>
      <c r="J31" s="631">
        <f t="shared" ref="J31:J34" si="2">G31*36</f>
        <v>540</v>
      </c>
      <c r="K31" s="631"/>
      <c r="L31" s="631"/>
      <c r="M31" s="623">
        <v>13</v>
      </c>
      <c r="N31" s="623"/>
      <c r="O31" s="623"/>
      <c r="P31" s="631">
        <f t="shared" ref="P31:P34" si="3">M31*36</f>
        <v>468</v>
      </c>
      <c r="Q31" s="631"/>
      <c r="R31" s="631"/>
      <c r="S31" s="623">
        <v>1</v>
      </c>
      <c r="T31" s="623"/>
      <c r="U31" s="623"/>
      <c r="V31" s="623"/>
      <c r="W31" s="623"/>
      <c r="X31" s="623"/>
      <c r="Y31" s="623">
        <v>1</v>
      </c>
      <c r="Z31" s="623"/>
      <c r="AA31" s="623"/>
      <c r="AB31" s="623">
        <f t="shared" ref="AB31:AB33" si="4">AE31+AG31</f>
        <v>7</v>
      </c>
      <c r="AC31" s="623"/>
      <c r="AD31" s="623"/>
      <c r="AE31" s="623">
        <v>2</v>
      </c>
      <c r="AF31" s="623"/>
      <c r="AG31" s="623">
        <v>5</v>
      </c>
      <c r="AH31" s="623"/>
      <c r="AI31" s="623">
        <f t="shared" ref="AI31:AI33" si="5">AL31+AN31</f>
        <v>5</v>
      </c>
      <c r="AJ31" s="623"/>
      <c r="AK31" s="623"/>
      <c r="AL31" s="623"/>
      <c r="AM31" s="623"/>
      <c r="AN31" s="623">
        <v>5</v>
      </c>
      <c r="AO31" s="623"/>
      <c r="AP31" s="623"/>
      <c r="AQ31" s="623"/>
      <c r="AR31" s="623"/>
      <c r="AS31" s="623"/>
      <c r="AT31" s="623"/>
      <c r="AU31" s="623"/>
      <c r="AV31" s="623"/>
      <c r="AW31" s="623"/>
      <c r="AX31" s="623"/>
      <c r="AY31" s="623"/>
      <c r="AZ31" s="623">
        <v>11</v>
      </c>
      <c r="BA31" s="623"/>
      <c r="BB31" s="623"/>
      <c r="BC31" s="623">
        <f>G31+M31+S31+AB31+AI31+AP31+AW31+AZ31</f>
        <v>52</v>
      </c>
      <c r="BD31" s="623"/>
      <c r="BE31" s="623"/>
    </row>
    <row r="32" spans="1:60" s="40" customFormat="1" ht="13.5" customHeight="1" x14ac:dyDescent="0.2">
      <c r="A32" s="41" t="s">
        <v>22</v>
      </c>
      <c r="B32" s="623">
        <f t="shared" si="0"/>
        <v>22</v>
      </c>
      <c r="C32" s="623"/>
      <c r="D32" s="631">
        <f t="shared" si="1"/>
        <v>792</v>
      </c>
      <c r="E32" s="631"/>
      <c r="F32" s="631"/>
      <c r="G32" s="623">
        <v>8</v>
      </c>
      <c r="H32" s="623"/>
      <c r="I32" s="623"/>
      <c r="J32" s="631">
        <f t="shared" si="2"/>
        <v>288</v>
      </c>
      <c r="K32" s="631"/>
      <c r="L32" s="631"/>
      <c r="M32" s="623">
        <v>14</v>
      </c>
      <c r="N32" s="623"/>
      <c r="O32" s="623"/>
      <c r="P32" s="631">
        <f t="shared" si="3"/>
        <v>504</v>
      </c>
      <c r="Q32" s="631"/>
      <c r="R32" s="631"/>
      <c r="S32" s="623">
        <v>2</v>
      </c>
      <c r="T32" s="623"/>
      <c r="U32" s="623"/>
      <c r="V32" s="623">
        <v>1</v>
      </c>
      <c r="W32" s="623"/>
      <c r="X32" s="623"/>
      <c r="Y32" s="623">
        <v>1</v>
      </c>
      <c r="Z32" s="623"/>
      <c r="AA32" s="623"/>
      <c r="AB32" s="623">
        <f t="shared" si="4"/>
        <v>8</v>
      </c>
      <c r="AC32" s="623"/>
      <c r="AD32" s="623"/>
      <c r="AE32" s="623">
        <v>4</v>
      </c>
      <c r="AF32" s="623"/>
      <c r="AG32" s="623">
        <v>4</v>
      </c>
      <c r="AH32" s="623"/>
      <c r="AI32" s="623">
        <f t="shared" si="5"/>
        <v>10</v>
      </c>
      <c r="AJ32" s="623"/>
      <c r="AK32" s="623"/>
      <c r="AL32" s="623">
        <v>4</v>
      </c>
      <c r="AM32" s="623"/>
      <c r="AN32" s="623">
        <v>6</v>
      </c>
      <c r="AO32" s="623"/>
      <c r="AP32" s="623"/>
      <c r="AQ32" s="623"/>
      <c r="AR32" s="623"/>
      <c r="AS32" s="623"/>
      <c r="AT32" s="623"/>
      <c r="AU32" s="623"/>
      <c r="AV32" s="623"/>
      <c r="AW32" s="623"/>
      <c r="AX32" s="623"/>
      <c r="AY32" s="623"/>
      <c r="AZ32" s="623">
        <v>10</v>
      </c>
      <c r="BA32" s="623"/>
      <c r="BB32" s="623"/>
      <c r="BC32" s="623">
        <f t="shared" ref="BC32:BC33" si="6">G32+M32+S32+AB32+AI32+AP32+AW32+AZ32</f>
        <v>52</v>
      </c>
      <c r="BD32" s="623"/>
      <c r="BE32" s="623"/>
    </row>
    <row r="33" spans="1:60" s="40" customFormat="1" ht="13.5" customHeight="1" x14ac:dyDescent="0.2">
      <c r="A33" s="41" t="s">
        <v>118</v>
      </c>
      <c r="B33" s="623">
        <f t="shared" si="0"/>
        <v>13</v>
      </c>
      <c r="C33" s="623"/>
      <c r="D33" s="631">
        <f t="shared" si="1"/>
        <v>468</v>
      </c>
      <c r="E33" s="631"/>
      <c r="F33" s="631"/>
      <c r="G33" s="623">
        <v>9</v>
      </c>
      <c r="H33" s="623"/>
      <c r="I33" s="623"/>
      <c r="J33" s="631">
        <f t="shared" si="2"/>
        <v>324</v>
      </c>
      <c r="K33" s="631"/>
      <c r="L33" s="631"/>
      <c r="M33" s="623">
        <v>4</v>
      </c>
      <c r="N33" s="623"/>
      <c r="O33" s="623"/>
      <c r="P33" s="631">
        <f t="shared" si="3"/>
        <v>144</v>
      </c>
      <c r="Q33" s="631"/>
      <c r="R33" s="631"/>
      <c r="S33" s="623">
        <v>2</v>
      </c>
      <c r="T33" s="623"/>
      <c r="U33" s="623"/>
      <c r="V33" s="623">
        <v>1</v>
      </c>
      <c r="W33" s="623"/>
      <c r="X33" s="623"/>
      <c r="Y33" s="623">
        <v>1</v>
      </c>
      <c r="Z33" s="623"/>
      <c r="AA33" s="623"/>
      <c r="AB33" s="623">
        <f t="shared" si="4"/>
        <v>7</v>
      </c>
      <c r="AC33" s="623"/>
      <c r="AD33" s="623"/>
      <c r="AE33" s="623">
        <v>4</v>
      </c>
      <c r="AF33" s="623"/>
      <c r="AG33" s="623">
        <v>3</v>
      </c>
      <c r="AH33" s="623"/>
      <c r="AI33" s="623">
        <f t="shared" si="5"/>
        <v>9</v>
      </c>
      <c r="AJ33" s="623"/>
      <c r="AK33" s="623"/>
      <c r="AL33" s="623">
        <v>3</v>
      </c>
      <c r="AM33" s="623"/>
      <c r="AN33" s="623">
        <v>6</v>
      </c>
      <c r="AO33" s="623"/>
      <c r="AP33" s="623">
        <v>4</v>
      </c>
      <c r="AQ33" s="623"/>
      <c r="AR33" s="623"/>
      <c r="AS33" s="623"/>
      <c r="AT33" s="623"/>
      <c r="AU33" s="623">
        <v>4</v>
      </c>
      <c r="AV33" s="623"/>
      <c r="AW33" s="623">
        <v>6</v>
      </c>
      <c r="AX33" s="623"/>
      <c r="AY33" s="623"/>
      <c r="AZ33" s="623">
        <v>2</v>
      </c>
      <c r="BA33" s="623"/>
      <c r="BB33" s="623"/>
      <c r="BC33" s="623">
        <f t="shared" si="6"/>
        <v>43</v>
      </c>
      <c r="BD33" s="623"/>
      <c r="BE33" s="623"/>
    </row>
    <row r="34" spans="1:60" s="40" customFormat="1" ht="13.5" customHeight="1" x14ac:dyDescent="0.2">
      <c r="A34" s="42" t="s">
        <v>7</v>
      </c>
      <c r="B34" s="623">
        <f t="shared" si="0"/>
        <v>102</v>
      </c>
      <c r="C34" s="623"/>
      <c r="D34" s="631">
        <f>J34+P34</f>
        <v>3672</v>
      </c>
      <c r="E34" s="631"/>
      <c r="F34" s="631"/>
      <c r="G34" s="636">
        <f>G30+G31+G32+G33</f>
        <v>49</v>
      </c>
      <c r="H34" s="636"/>
      <c r="I34" s="636"/>
      <c r="J34" s="631">
        <f t="shared" si="2"/>
        <v>1764</v>
      </c>
      <c r="K34" s="631"/>
      <c r="L34" s="631"/>
      <c r="M34" s="636">
        <f>M30+M31+M32+M33</f>
        <v>53</v>
      </c>
      <c r="N34" s="636"/>
      <c r="O34" s="636"/>
      <c r="P34" s="631">
        <f t="shared" si="3"/>
        <v>1908</v>
      </c>
      <c r="Q34" s="631"/>
      <c r="R34" s="631"/>
      <c r="S34" s="637">
        <f>S30+S31+S32+S33</f>
        <v>7</v>
      </c>
      <c r="T34" s="638"/>
      <c r="U34" s="639"/>
      <c r="V34" s="637">
        <f t="shared" ref="V34" si="7">V30+V31+V32+V33</f>
        <v>2</v>
      </c>
      <c r="W34" s="638"/>
      <c r="X34" s="639"/>
      <c r="Y34" s="637">
        <f t="shared" ref="Y34" si="8">Y30+Y31+Y32+Y33</f>
        <v>5</v>
      </c>
      <c r="Z34" s="638"/>
      <c r="AA34" s="639"/>
      <c r="AB34" s="635">
        <f>AB30+AB31+AB32+AB33</f>
        <v>22</v>
      </c>
      <c r="AC34" s="635"/>
      <c r="AD34" s="635"/>
      <c r="AE34" s="635">
        <f>AE30+AE31+AE32+AE33</f>
        <v>10</v>
      </c>
      <c r="AF34" s="635"/>
      <c r="AG34" s="635">
        <f>AG30+AG31+AG32+AG33</f>
        <v>12</v>
      </c>
      <c r="AH34" s="635"/>
      <c r="AI34" s="623">
        <f>AI30+AI31+AI32+AI33</f>
        <v>24</v>
      </c>
      <c r="AJ34" s="623"/>
      <c r="AK34" s="623"/>
      <c r="AL34" s="635">
        <f>AL30+AL31+AL32+AL33</f>
        <v>7</v>
      </c>
      <c r="AM34" s="635"/>
      <c r="AN34" s="635">
        <f>AN30+AN31+AN32+AN33</f>
        <v>17</v>
      </c>
      <c r="AO34" s="635"/>
      <c r="AP34" s="635">
        <v>4</v>
      </c>
      <c r="AQ34" s="635"/>
      <c r="AR34" s="635"/>
      <c r="AS34" s="635"/>
      <c r="AT34" s="635"/>
      <c r="AU34" s="635">
        <v>4</v>
      </c>
      <c r="AV34" s="635"/>
      <c r="AW34" s="635">
        <v>6</v>
      </c>
      <c r="AX34" s="635"/>
      <c r="AY34" s="635"/>
      <c r="AZ34" s="635">
        <f>SUM(AZ30:BB33)</f>
        <v>34</v>
      </c>
      <c r="BA34" s="635"/>
      <c r="BB34" s="635"/>
      <c r="BC34" s="623">
        <f>G34+M34+S34+AB34+AI34+AP34+AW34+AZ34</f>
        <v>199</v>
      </c>
      <c r="BD34" s="623"/>
      <c r="BE34" s="623"/>
    </row>
    <row r="35" spans="1:60" s="40" customFormat="1" ht="13.5" customHeight="1" x14ac:dyDescent="0.2"/>
    <row r="36" spans="1:60" s="40" customFormat="1" ht="13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spans="1:60" s="40" customFormat="1" ht="13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</row>
  </sheetData>
  <mergeCells count="208">
    <mergeCell ref="G21:P21"/>
    <mergeCell ref="Y21:AO21"/>
    <mergeCell ref="AR21:AY21"/>
    <mergeCell ref="A17:E17"/>
    <mergeCell ref="G17:V17"/>
    <mergeCell ref="Y17:AE17"/>
    <mergeCell ref="AR17:BE17"/>
    <mergeCell ref="G19:P19"/>
    <mergeCell ref="Y19:AO19"/>
    <mergeCell ref="AR19:BB19"/>
    <mergeCell ref="B34:C34"/>
    <mergeCell ref="D34:F34"/>
    <mergeCell ref="G34:I34"/>
    <mergeCell ref="J34:L34"/>
    <mergeCell ref="M34:O34"/>
    <mergeCell ref="P34:R34"/>
    <mergeCell ref="S34:U34"/>
    <mergeCell ref="V34:X34"/>
    <mergeCell ref="Y34:AA34"/>
    <mergeCell ref="AB34:AD34"/>
    <mergeCell ref="AE34:AF34"/>
    <mergeCell ref="AG34:AH34"/>
    <mergeCell ref="AW33:AY33"/>
    <mergeCell ref="AZ33:BB33"/>
    <mergeCell ref="BC33:BE33"/>
    <mergeCell ref="AL33:AM33"/>
    <mergeCell ref="AN33:AO33"/>
    <mergeCell ref="AP33:AR33"/>
    <mergeCell ref="AS33:AT33"/>
    <mergeCell ref="AU33:AV33"/>
    <mergeCell ref="AU34:AV34"/>
    <mergeCell ref="AW34:AY34"/>
    <mergeCell ref="AZ34:BB34"/>
    <mergeCell ref="BC34:BE34"/>
    <mergeCell ref="AI34:AK34"/>
    <mergeCell ref="AL34:AM34"/>
    <mergeCell ref="AN34:AO34"/>
    <mergeCell ref="AP34:AR34"/>
    <mergeCell ref="AS34:AT34"/>
    <mergeCell ref="AZ32:BB32"/>
    <mergeCell ref="BC32:BE32"/>
    <mergeCell ref="B33:C33"/>
    <mergeCell ref="D33:F33"/>
    <mergeCell ref="G33:I33"/>
    <mergeCell ref="J33:L33"/>
    <mergeCell ref="M33:O33"/>
    <mergeCell ref="P33:R33"/>
    <mergeCell ref="S33:U33"/>
    <mergeCell ref="V33:X33"/>
    <mergeCell ref="Y33:AA33"/>
    <mergeCell ref="AB33:AD33"/>
    <mergeCell ref="AE33:AF33"/>
    <mergeCell ref="AG33:AH33"/>
    <mergeCell ref="AI33:AK33"/>
    <mergeCell ref="AN32:AO32"/>
    <mergeCell ref="AP32:AR32"/>
    <mergeCell ref="AS32:AT32"/>
    <mergeCell ref="AU32:AV32"/>
    <mergeCell ref="AW32:AY32"/>
    <mergeCell ref="AB32:AD32"/>
    <mergeCell ref="AE32:AF32"/>
    <mergeCell ref="AG32:AH32"/>
    <mergeCell ref="AI32:AK32"/>
    <mergeCell ref="AL32:AM32"/>
    <mergeCell ref="AP31:AR31"/>
    <mergeCell ref="AS31:AT31"/>
    <mergeCell ref="AU31:AV31"/>
    <mergeCell ref="AW31:AY31"/>
    <mergeCell ref="AE31:AF31"/>
    <mergeCell ref="AG31:AH31"/>
    <mergeCell ref="AI31:AK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P31:R31"/>
    <mergeCell ref="S31:U31"/>
    <mergeCell ref="V31:X31"/>
    <mergeCell ref="Y31:AA31"/>
    <mergeCell ref="AB31:AD31"/>
    <mergeCell ref="B31:C31"/>
    <mergeCell ref="D31:F31"/>
    <mergeCell ref="G31:I31"/>
    <mergeCell ref="J31:L31"/>
    <mergeCell ref="M31:O31"/>
    <mergeCell ref="AI30:AK30"/>
    <mergeCell ref="AL30:AM30"/>
    <mergeCell ref="AN30:AO30"/>
    <mergeCell ref="AP30:AR30"/>
    <mergeCell ref="AS30:AT30"/>
    <mergeCell ref="AL31:AM31"/>
    <mergeCell ref="AN31:AO31"/>
    <mergeCell ref="AZ31:BB31"/>
    <mergeCell ref="BC31:BE31"/>
    <mergeCell ref="AZ29:BB29"/>
    <mergeCell ref="BC29:BE29"/>
    <mergeCell ref="B30:C30"/>
    <mergeCell ref="D30:F30"/>
    <mergeCell ref="G30:I30"/>
    <mergeCell ref="J30:L30"/>
    <mergeCell ref="M30:O30"/>
    <mergeCell ref="P30:R30"/>
    <mergeCell ref="S30:U30"/>
    <mergeCell ref="V30:X30"/>
    <mergeCell ref="Y30:AA30"/>
    <mergeCell ref="AB30:AD30"/>
    <mergeCell ref="AE30:AF30"/>
    <mergeCell ref="AG30:AH30"/>
    <mergeCell ref="AL29:AM29"/>
    <mergeCell ref="AN29:AO29"/>
    <mergeCell ref="AP29:AR29"/>
    <mergeCell ref="AS29:AT29"/>
    <mergeCell ref="AU29:AV29"/>
    <mergeCell ref="AU30:AV30"/>
    <mergeCell ref="AW30:AY30"/>
    <mergeCell ref="AZ30:BB30"/>
    <mergeCell ref="BC30:BE30"/>
    <mergeCell ref="AL28:AM28"/>
    <mergeCell ref="AN28:AO28"/>
    <mergeCell ref="M28:R28"/>
    <mergeCell ref="S28:U28"/>
    <mergeCell ref="V28:X28"/>
    <mergeCell ref="Y28:AA28"/>
    <mergeCell ref="AB28:AD28"/>
    <mergeCell ref="AW29:AY29"/>
    <mergeCell ref="P29:R29"/>
    <mergeCell ref="S29:U29"/>
    <mergeCell ref="V29:X29"/>
    <mergeCell ref="Y29:AA29"/>
    <mergeCell ref="AB29:AD29"/>
    <mergeCell ref="AE29:AF29"/>
    <mergeCell ref="AG29:AH29"/>
    <mergeCell ref="AI29:AK29"/>
    <mergeCell ref="AE28:AF28"/>
    <mergeCell ref="AG28:AH28"/>
    <mergeCell ref="AI28:AK28"/>
    <mergeCell ref="AW27:AY28"/>
    <mergeCell ref="A24:AY24"/>
    <mergeCell ref="A25:BE25"/>
    <mergeCell ref="A26:A29"/>
    <mergeCell ref="B26:R27"/>
    <mergeCell ref="S26:AA27"/>
    <mergeCell ref="AB26:AV26"/>
    <mergeCell ref="AW26:AY26"/>
    <mergeCell ref="AZ26:BB28"/>
    <mergeCell ref="BC26:BE28"/>
    <mergeCell ref="AB27:AH27"/>
    <mergeCell ref="AI27:AO27"/>
    <mergeCell ref="AP27:AV27"/>
    <mergeCell ref="B28:F28"/>
    <mergeCell ref="G28:L28"/>
    <mergeCell ref="AP28:AR28"/>
    <mergeCell ref="AS28:AT28"/>
    <mergeCell ref="AU28:AV28"/>
    <mergeCell ref="B29:C29"/>
    <mergeCell ref="D29:F29"/>
    <mergeCell ref="G29:I29"/>
    <mergeCell ref="J29:L29"/>
    <mergeCell ref="M29:O29"/>
    <mergeCell ref="BB12:BC12"/>
    <mergeCell ref="BE3:BE10"/>
    <mergeCell ref="BF3:BF10"/>
    <mergeCell ref="AO3:AR4"/>
    <mergeCell ref="AS3:AS10"/>
    <mergeCell ref="BB14:BC14"/>
    <mergeCell ref="BB3:BC10"/>
    <mergeCell ref="BD3:BD10"/>
    <mergeCell ref="AZ5:AZ9"/>
    <mergeCell ref="BA5:BA9"/>
    <mergeCell ref="AX3:BA4"/>
    <mergeCell ref="AZ16:BB16"/>
    <mergeCell ref="BC16:BG16"/>
    <mergeCell ref="BB15:BC15"/>
    <mergeCell ref="A16:E16"/>
    <mergeCell ref="G16:M16"/>
    <mergeCell ref="O16:U16"/>
    <mergeCell ref="W16:AC16"/>
    <mergeCell ref="AE16:AK16"/>
    <mergeCell ref="AM16:AS16"/>
    <mergeCell ref="AU16:AY16"/>
    <mergeCell ref="AZ2:BH2"/>
    <mergeCell ref="A2:AY2"/>
    <mergeCell ref="W3:W10"/>
    <mergeCell ref="X3:Z4"/>
    <mergeCell ref="AA3:AA10"/>
    <mergeCell ref="AB3:AE4"/>
    <mergeCell ref="AF3:AF10"/>
    <mergeCell ref="AG3:AI4"/>
    <mergeCell ref="AJ3:AJ10"/>
    <mergeCell ref="AK3:AN4"/>
    <mergeCell ref="AT3:AV4"/>
    <mergeCell ref="AW3:AW10"/>
    <mergeCell ref="A3:A10"/>
    <mergeCell ref="B3:E4"/>
    <mergeCell ref="F3:F10"/>
    <mergeCell ref="G3:I4"/>
    <mergeCell ref="J3:J10"/>
    <mergeCell ref="K3:N4"/>
    <mergeCell ref="O3:R4"/>
    <mergeCell ref="S3:S10"/>
    <mergeCell ref="T3:V4"/>
    <mergeCell ref="BH3:BH10"/>
    <mergeCell ref="BG3:BG10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3"/>
  <sheetViews>
    <sheetView zoomScaleNormal="100" zoomScaleSheetLayoutView="90" workbookViewId="0">
      <pane xSplit="13" ySplit="8" topLeftCell="N27" activePane="bottomRight" state="frozen"/>
      <selection pane="topRight" activeCell="N1" sqref="N1"/>
      <selection pane="bottomLeft" activeCell="A9" sqref="A9"/>
      <selection pane="bottomRight" activeCell="B35" sqref="B35"/>
    </sheetView>
  </sheetViews>
  <sheetFormatPr defaultColWidth="9.33203125" defaultRowHeight="15" x14ac:dyDescent="0.2"/>
  <cols>
    <col min="1" max="1" width="14.1640625" style="21" customWidth="1"/>
    <col min="2" max="2" width="41.6640625" style="55" customWidth="1"/>
    <col min="3" max="3" width="9.33203125" style="43"/>
    <col min="4" max="7" width="9.33203125" style="24"/>
    <col min="8" max="8" width="12" style="27" customWidth="1"/>
    <col min="9" max="9" width="8.83203125" style="21" customWidth="1"/>
    <col min="10" max="10" width="10" style="36" customWidth="1"/>
    <col min="11" max="12" width="9.33203125" style="24"/>
    <col min="13" max="13" width="9.33203125" style="27"/>
    <col min="14" max="14" width="9.33203125" style="21"/>
    <col min="15" max="15" width="11.6640625" style="21" customWidth="1"/>
    <col min="16" max="18" width="9.33203125" style="27"/>
    <col min="19" max="20" width="9.33203125" style="21"/>
    <col min="21" max="21" width="8.83203125" style="22" customWidth="1"/>
    <col min="22" max="22" width="7.33203125" style="23" customWidth="1"/>
    <col min="23" max="23" width="7.6640625" style="37" customWidth="1"/>
    <col min="24" max="24" width="8.1640625" style="24" customWidth="1"/>
    <col min="25" max="25" width="7.83203125" style="24" customWidth="1"/>
    <col min="26" max="26" width="7.6640625" style="24" customWidth="1"/>
    <col min="27" max="27" width="7.33203125" style="24" customWidth="1"/>
    <col min="28" max="28" width="7.83203125" style="24" customWidth="1"/>
    <col min="29" max="29" width="8.5" style="24" customWidth="1"/>
    <col min="30" max="31" width="7.6640625" style="24" customWidth="1"/>
    <col min="32" max="32" width="7.33203125" style="24" customWidth="1"/>
    <col min="33" max="33" width="7.1640625" style="24" customWidth="1"/>
    <col min="34" max="34" width="10" style="24" customWidth="1"/>
    <col min="35" max="16384" width="9.33203125" style="20"/>
  </cols>
  <sheetData>
    <row r="1" spans="1:35" s="47" customFormat="1" ht="12" x14ac:dyDescent="0.2">
      <c r="A1" s="666" t="s">
        <v>41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667"/>
      <c r="O1" s="667"/>
      <c r="P1" s="667"/>
      <c r="Q1" s="667"/>
      <c r="R1" s="667"/>
      <c r="S1" s="667"/>
      <c r="T1" s="667"/>
      <c r="U1" s="667"/>
      <c r="V1" s="667"/>
      <c r="W1" s="667"/>
      <c r="X1" s="667"/>
      <c r="Y1" s="667"/>
      <c r="Z1" s="667"/>
      <c r="AA1" s="667"/>
      <c r="AB1" s="667"/>
      <c r="AC1" s="667"/>
      <c r="AD1" s="667"/>
      <c r="AE1" s="667"/>
      <c r="AF1" s="667"/>
      <c r="AG1" s="667"/>
      <c r="AH1" s="667"/>
    </row>
    <row r="2" spans="1:35" s="48" customFormat="1" ht="5.25" customHeight="1" x14ac:dyDescent="0.2">
      <c r="A2" s="668"/>
      <c r="B2" s="669"/>
      <c r="C2" s="669"/>
      <c r="D2" s="669"/>
      <c r="E2" s="669"/>
      <c r="F2" s="669"/>
      <c r="G2" s="669"/>
      <c r="H2" s="669"/>
      <c r="I2" s="669"/>
      <c r="J2" s="669"/>
      <c r="K2" s="669"/>
      <c r="L2" s="669"/>
      <c r="M2" s="669"/>
      <c r="N2" s="669"/>
      <c r="O2" s="669"/>
      <c r="P2" s="669"/>
      <c r="Q2" s="669"/>
      <c r="R2" s="669"/>
      <c r="S2" s="669"/>
      <c r="T2" s="669"/>
      <c r="U2" s="669"/>
      <c r="V2" s="669"/>
      <c r="W2" s="669"/>
      <c r="X2" s="669"/>
      <c r="Y2" s="669"/>
      <c r="Z2" s="669"/>
      <c r="AA2" s="669"/>
      <c r="AB2" s="669"/>
      <c r="AC2" s="669"/>
      <c r="AD2" s="669"/>
      <c r="AE2" s="669"/>
      <c r="AF2" s="669"/>
      <c r="AG2" s="669"/>
      <c r="AH2" s="669"/>
    </row>
    <row r="3" spans="1:35" s="48" customFormat="1" ht="19.5" customHeight="1" x14ac:dyDescent="0.2">
      <c r="A3" s="670" t="s">
        <v>5</v>
      </c>
      <c r="B3" s="671" t="s">
        <v>61</v>
      </c>
      <c r="C3" s="672" t="s">
        <v>65</v>
      </c>
      <c r="D3" s="672"/>
      <c r="E3" s="672"/>
      <c r="F3" s="672"/>
      <c r="G3" s="672"/>
      <c r="H3" s="643" t="s">
        <v>42</v>
      </c>
      <c r="I3" s="672" t="s">
        <v>34</v>
      </c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 t="s">
        <v>43</v>
      </c>
      <c r="V3" s="672"/>
      <c r="W3" s="672"/>
      <c r="X3" s="672"/>
      <c r="Y3" s="672"/>
      <c r="Z3" s="672"/>
      <c r="AA3" s="672"/>
      <c r="AB3" s="672"/>
      <c r="AC3" s="672"/>
      <c r="AD3" s="672"/>
      <c r="AE3" s="672"/>
      <c r="AF3" s="672"/>
      <c r="AG3" s="672"/>
      <c r="AH3" s="672"/>
    </row>
    <row r="4" spans="1:35" s="48" customFormat="1" ht="39.75" customHeight="1" x14ac:dyDescent="0.2">
      <c r="A4" s="670"/>
      <c r="B4" s="671"/>
      <c r="C4" s="672"/>
      <c r="D4" s="672"/>
      <c r="E4" s="672"/>
      <c r="F4" s="672"/>
      <c r="G4" s="672"/>
      <c r="H4" s="643"/>
      <c r="I4" s="643" t="s">
        <v>63</v>
      </c>
      <c r="J4" s="672" t="s">
        <v>40</v>
      </c>
      <c r="K4" s="672"/>
      <c r="L4" s="672"/>
      <c r="M4" s="672"/>
      <c r="N4" s="672"/>
      <c r="O4" s="672"/>
      <c r="P4" s="672"/>
      <c r="Q4" s="659" t="s">
        <v>222</v>
      </c>
      <c r="R4" s="659" t="s">
        <v>223</v>
      </c>
      <c r="S4" s="643" t="s">
        <v>211</v>
      </c>
      <c r="T4" s="643" t="s">
        <v>26</v>
      </c>
      <c r="U4" s="672"/>
      <c r="V4" s="672"/>
      <c r="W4" s="672"/>
      <c r="X4" s="672"/>
      <c r="Y4" s="672"/>
      <c r="Z4" s="672"/>
      <c r="AA4" s="672"/>
      <c r="AB4" s="672"/>
      <c r="AC4" s="672"/>
      <c r="AD4" s="672"/>
      <c r="AE4" s="672"/>
      <c r="AF4" s="672"/>
      <c r="AG4" s="672"/>
      <c r="AH4" s="672"/>
    </row>
    <row r="5" spans="1:35" s="48" customFormat="1" ht="21" customHeight="1" x14ac:dyDescent="0.2">
      <c r="A5" s="670"/>
      <c r="B5" s="671"/>
      <c r="C5" s="672"/>
      <c r="D5" s="672"/>
      <c r="E5" s="672"/>
      <c r="F5" s="672"/>
      <c r="G5" s="672"/>
      <c r="H5" s="643"/>
      <c r="I5" s="643"/>
      <c r="J5" s="643" t="s">
        <v>68</v>
      </c>
      <c r="K5" s="672" t="s">
        <v>64</v>
      </c>
      <c r="L5" s="672"/>
      <c r="M5" s="672"/>
      <c r="N5" s="672"/>
      <c r="O5" s="673" t="s">
        <v>66</v>
      </c>
      <c r="P5" s="673"/>
      <c r="Q5" s="660"/>
      <c r="R5" s="660"/>
      <c r="S5" s="643"/>
      <c r="T5" s="643"/>
      <c r="U5" s="664" t="s">
        <v>44</v>
      </c>
      <c r="V5" s="664"/>
      <c r="W5" s="662" t="s">
        <v>45</v>
      </c>
      <c r="X5" s="663"/>
      <c r="Y5" s="663"/>
      <c r="Z5" s="663"/>
      <c r="AA5" s="664" t="s">
        <v>46</v>
      </c>
      <c r="AB5" s="665"/>
      <c r="AC5" s="665"/>
      <c r="AD5" s="665"/>
      <c r="AE5" s="664" t="s">
        <v>47</v>
      </c>
      <c r="AF5" s="665"/>
      <c r="AG5" s="665"/>
      <c r="AH5" s="665"/>
    </row>
    <row r="6" spans="1:35" s="48" customFormat="1" ht="60" customHeight="1" x14ac:dyDescent="0.2">
      <c r="A6" s="670"/>
      <c r="B6" s="671"/>
      <c r="C6" s="76" t="s">
        <v>48</v>
      </c>
      <c r="D6" s="76" t="s">
        <v>49</v>
      </c>
      <c r="E6" s="76" t="s">
        <v>62</v>
      </c>
      <c r="F6" s="76" t="s">
        <v>210</v>
      </c>
      <c r="G6" s="76" t="s">
        <v>69</v>
      </c>
      <c r="H6" s="643"/>
      <c r="I6" s="643"/>
      <c r="J6" s="643"/>
      <c r="K6" s="76" t="s">
        <v>228</v>
      </c>
      <c r="L6" s="76" t="s">
        <v>35</v>
      </c>
      <c r="M6" s="76" t="s">
        <v>36</v>
      </c>
      <c r="N6" s="76" t="s">
        <v>37</v>
      </c>
      <c r="O6" s="76" t="s">
        <v>38</v>
      </c>
      <c r="P6" s="76" t="s">
        <v>39</v>
      </c>
      <c r="Q6" s="661"/>
      <c r="R6" s="661"/>
      <c r="S6" s="643"/>
      <c r="T6" s="643"/>
      <c r="U6" s="44" t="s">
        <v>189</v>
      </c>
      <c r="V6" s="44" t="s">
        <v>190</v>
      </c>
      <c r="W6" s="151" t="s">
        <v>212</v>
      </c>
      <c r="X6" s="152" t="s">
        <v>323</v>
      </c>
      <c r="Y6" s="153" t="s">
        <v>213</v>
      </c>
      <c r="Z6" s="152" t="s">
        <v>322</v>
      </c>
      <c r="AA6" s="158" t="s">
        <v>214</v>
      </c>
      <c r="AB6" s="152" t="s">
        <v>327</v>
      </c>
      <c r="AC6" s="153" t="s">
        <v>215</v>
      </c>
      <c r="AD6" s="152" t="s">
        <v>328</v>
      </c>
      <c r="AE6" s="158" t="s">
        <v>216</v>
      </c>
      <c r="AF6" s="152" t="s">
        <v>329</v>
      </c>
      <c r="AG6" s="77" t="s">
        <v>217</v>
      </c>
      <c r="AH6" s="44" t="s">
        <v>330</v>
      </c>
    </row>
    <row r="7" spans="1:35" s="48" customFormat="1" ht="12.75" thickBot="1" x14ac:dyDescent="0.25">
      <c r="A7" s="219">
        <v>1</v>
      </c>
      <c r="B7" s="269">
        <v>2</v>
      </c>
      <c r="C7" s="216">
        <v>3</v>
      </c>
      <c r="D7" s="219">
        <v>4</v>
      </c>
      <c r="E7" s="219">
        <v>5</v>
      </c>
      <c r="F7" s="219">
        <v>6</v>
      </c>
      <c r="G7" s="219">
        <v>7</v>
      </c>
      <c r="H7" s="219">
        <v>8</v>
      </c>
      <c r="I7" s="219">
        <v>9</v>
      </c>
      <c r="J7" s="219">
        <v>10</v>
      </c>
      <c r="K7" s="219">
        <v>11</v>
      </c>
      <c r="L7" s="219"/>
      <c r="M7" s="219">
        <v>12</v>
      </c>
      <c r="N7" s="219">
        <v>13</v>
      </c>
      <c r="O7" s="219">
        <v>14</v>
      </c>
      <c r="P7" s="219">
        <v>15</v>
      </c>
      <c r="Q7" s="219">
        <v>16</v>
      </c>
      <c r="R7" s="219">
        <v>17</v>
      </c>
      <c r="S7" s="219">
        <v>18</v>
      </c>
      <c r="T7" s="219">
        <v>19</v>
      </c>
      <c r="U7" s="219">
        <v>20</v>
      </c>
      <c r="V7" s="219">
        <v>21</v>
      </c>
      <c r="W7" s="218">
        <v>22</v>
      </c>
      <c r="X7" s="218">
        <v>23</v>
      </c>
      <c r="Y7" s="218">
        <v>24</v>
      </c>
      <c r="Z7" s="218">
        <v>25</v>
      </c>
      <c r="AA7" s="218">
        <v>26</v>
      </c>
      <c r="AB7" s="218">
        <v>27</v>
      </c>
      <c r="AC7" s="218">
        <v>28</v>
      </c>
      <c r="AD7" s="218">
        <v>29</v>
      </c>
      <c r="AE7" s="218">
        <v>30</v>
      </c>
      <c r="AF7" s="218">
        <v>31</v>
      </c>
      <c r="AG7" s="219">
        <v>32</v>
      </c>
      <c r="AH7" s="219">
        <v>33</v>
      </c>
    </row>
    <row r="8" spans="1:35" s="48" customFormat="1" ht="48.6" customHeight="1" thickBot="1" x14ac:dyDescent="0.25">
      <c r="A8" s="556"/>
      <c r="B8" s="557" t="s">
        <v>67</v>
      </c>
      <c r="C8" s="558"/>
      <c r="D8" s="559"/>
      <c r="E8" s="559"/>
      <c r="F8" s="559"/>
      <c r="G8" s="560"/>
      <c r="H8" s="562">
        <f>H10+H25+H32+H46+H52+H57+H62+H67+H73+H78+H83+H84</f>
        <v>5940</v>
      </c>
      <c r="I8" s="562">
        <f t="shared" ref="I8:T8" si="0">I10+I25+I32+I46+I52+I57+I62+I67+I73+I78+I83+I84</f>
        <v>246</v>
      </c>
      <c r="J8" s="562">
        <f t="shared" si="0"/>
        <v>3426</v>
      </c>
      <c r="K8" s="562">
        <f t="shared" si="0"/>
        <v>1851</v>
      </c>
      <c r="L8" s="562">
        <f t="shared" si="0"/>
        <v>1547</v>
      </c>
      <c r="M8" s="562">
        <f t="shared" si="0"/>
        <v>1833</v>
      </c>
      <c r="N8" s="562">
        <f t="shared" si="0"/>
        <v>132</v>
      </c>
      <c r="O8" s="562">
        <f t="shared" si="0"/>
        <v>792</v>
      </c>
      <c r="P8" s="562">
        <f t="shared" si="0"/>
        <v>1008</v>
      </c>
      <c r="Q8" s="562">
        <f t="shared" si="0"/>
        <v>70</v>
      </c>
      <c r="R8" s="562">
        <f t="shared" si="0"/>
        <v>68</v>
      </c>
      <c r="S8" s="562">
        <f t="shared" si="0"/>
        <v>114</v>
      </c>
      <c r="T8" s="562">
        <f t="shared" si="0"/>
        <v>216</v>
      </c>
      <c r="U8" s="563">
        <f t="shared" ref="U8:AH8" si="1">U10+U25+U32+U46+U52+U57+U62+U67+U73+U78+U83+U84</f>
        <v>612</v>
      </c>
      <c r="V8" s="563">
        <f t="shared" si="1"/>
        <v>792</v>
      </c>
      <c r="W8" s="563">
        <f>W10+W25+W32+W46+W52+W57+W62+W67+W73+W78+W83+W84</f>
        <v>72</v>
      </c>
      <c r="X8" s="563">
        <f>X10+X25+X32+X46+X52+X57+X62+X67+X73+X78+X83+X84</f>
        <v>540</v>
      </c>
      <c r="Y8" s="563">
        <f t="shared" si="1"/>
        <v>56</v>
      </c>
      <c r="Z8" s="563">
        <f>Z10+Z25+Z32+Z46+Z52+Z57+Z62+Z67+Z73+Z78+Z83+Z84</f>
        <v>772</v>
      </c>
      <c r="AA8" s="563">
        <f t="shared" si="1"/>
        <v>38</v>
      </c>
      <c r="AB8" s="563">
        <f>AB10+AB25+AB32+AB46+AB52+AB57+AB62+AB67+AB73+AB78+AB83+AB84</f>
        <v>538</v>
      </c>
      <c r="AC8" s="563">
        <f t="shared" si="1"/>
        <v>50</v>
      </c>
      <c r="AD8" s="563">
        <f t="shared" si="1"/>
        <v>814</v>
      </c>
      <c r="AE8" s="563">
        <f t="shared" si="1"/>
        <v>20</v>
      </c>
      <c r="AF8" s="563">
        <f t="shared" si="1"/>
        <v>556</v>
      </c>
      <c r="AG8" s="563">
        <f t="shared" si="1"/>
        <v>10</v>
      </c>
      <c r="AH8" s="563">
        <f t="shared" si="1"/>
        <v>818</v>
      </c>
      <c r="AI8" s="455">
        <f>X9+Z9+AB9+AD9+AF9+AH9</f>
        <v>2022</v>
      </c>
    </row>
    <row r="9" spans="1:35" s="49" customFormat="1" ht="26.1" customHeight="1" thickBot="1" x14ac:dyDescent="0.25">
      <c r="A9" s="556"/>
      <c r="B9" s="557" t="s">
        <v>24</v>
      </c>
      <c r="C9" s="558">
        <f>C10+C25+C32+C45+C72</f>
        <v>19</v>
      </c>
      <c r="D9" s="558">
        <f t="shared" ref="D9:G9" si="2">D10+D25+D32+D45+D72</f>
        <v>0</v>
      </c>
      <c r="E9" s="558">
        <f t="shared" si="2"/>
        <v>52</v>
      </c>
      <c r="F9" s="558">
        <f t="shared" si="2"/>
        <v>5</v>
      </c>
      <c r="G9" s="558">
        <f t="shared" si="2"/>
        <v>3</v>
      </c>
      <c r="H9" s="562">
        <f>H10+H25+H32+H46+H52+H57+H62+H67+H73+H78</f>
        <v>5580</v>
      </c>
      <c r="I9" s="561">
        <f>I10+I25+I32+I46+I52+I57+I62+I67+I73+I78</f>
        <v>246</v>
      </c>
      <c r="J9" s="562">
        <f t="shared" ref="J9:T9" si="3">J10+J25+J32+J46+J52+J57+J62+J67+J73+J78</f>
        <v>3426</v>
      </c>
      <c r="K9" s="562">
        <f t="shared" si="3"/>
        <v>1851</v>
      </c>
      <c r="L9" s="562">
        <f t="shared" si="3"/>
        <v>1547</v>
      </c>
      <c r="M9" s="562">
        <f t="shared" si="3"/>
        <v>1833</v>
      </c>
      <c r="N9" s="562">
        <f t="shared" si="3"/>
        <v>132</v>
      </c>
      <c r="O9" s="564">
        <f>O49+O54+O59+O64+O69+O75+O80</f>
        <v>792</v>
      </c>
      <c r="P9" s="564">
        <f>P50+P55+P60+P65+P70+P76+P81</f>
        <v>864</v>
      </c>
      <c r="Q9" s="562">
        <f t="shared" si="3"/>
        <v>70</v>
      </c>
      <c r="R9" s="562">
        <f t="shared" si="3"/>
        <v>68</v>
      </c>
      <c r="S9" s="562">
        <f t="shared" si="3"/>
        <v>114</v>
      </c>
      <c r="T9" s="562">
        <f t="shared" si="3"/>
        <v>0</v>
      </c>
      <c r="U9" s="564">
        <f t="shared" ref="U9:V9" si="4">U10+U25+U32+U46+U52+U57+U62+U67+U73+U78</f>
        <v>612</v>
      </c>
      <c r="V9" s="564">
        <f t="shared" si="4"/>
        <v>792</v>
      </c>
      <c r="W9" s="564">
        <f>W10+W25+W32+W47+W48+W53+W58+W63+W68+W74+W79</f>
        <v>72</v>
      </c>
      <c r="X9" s="564">
        <f>X10+X25+X32+X47+X48+X53+X58+X63+X68+X74+X79</f>
        <v>468</v>
      </c>
      <c r="Y9" s="564">
        <f t="shared" ref="Y9:AH9" si="5">Y10+Y25+Y32+Y47+Y48+Y53+Y58+Y63+Y68+Y74+Y79</f>
        <v>56</v>
      </c>
      <c r="Z9" s="564">
        <f t="shared" si="5"/>
        <v>412</v>
      </c>
      <c r="AA9" s="564">
        <f t="shared" si="5"/>
        <v>38</v>
      </c>
      <c r="AB9" s="564">
        <f>AB10+AB25+AB32+AB47+AB48+AB53+AB58+AB63+AB68+AB74+AB79</f>
        <v>250</v>
      </c>
      <c r="AC9" s="564">
        <f t="shared" si="5"/>
        <v>50</v>
      </c>
      <c r="AD9" s="564">
        <f t="shared" si="5"/>
        <v>454</v>
      </c>
      <c r="AE9" s="564">
        <f t="shared" si="5"/>
        <v>20</v>
      </c>
      <c r="AF9" s="564">
        <f t="shared" si="5"/>
        <v>304</v>
      </c>
      <c r="AG9" s="564">
        <f t="shared" si="5"/>
        <v>10</v>
      </c>
      <c r="AH9" s="564">
        <f t="shared" si="5"/>
        <v>134</v>
      </c>
      <c r="AI9" s="454">
        <f>W9+Y9+AA9+AC9+AE9+AG9</f>
        <v>246</v>
      </c>
    </row>
    <row r="10" spans="1:35" s="48" customFormat="1" ht="20.25" customHeight="1" thickBot="1" x14ac:dyDescent="0.25">
      <c r="A10" s="346" t="s">
        <v>262</v>
      </c>
      <c r="B10" s="377" t="s">
        <v>276</v>
      </c>
      <c r="C10" s="408">
        <v>4</v>
      </c>
      <c r="D10" s="409">
        <v>0</v>
      </c>
      <c r="E10" s="409">
        <v>8</v>
      </c>
      <c r="F10" s="409">
        <v>1</v>
      </c>
      <c r="G10" s="410">
        <v>2</v>
      </c>
      <c r="H10" s="462">
        <f>H11+H12+H13+H14+H15+H16+H17+H18+H19+H20+H21+H22+H23+H24</f>
        <v>1476</v>
      </c>
      <c r="I10" s="411">
        <f>I11+I12+I13+I14+I15+I16+I17+I18+I19+I20+I21+I22+I23+I24</f>
        <v>0</v>
      </c>
      <c r="J10" s="412">
        <f t="shared" ref="J10:AH10" si="6">J11+J12+J13+J14+J15+J16+J17+J18+J19+J20+J21+J22+J23+J24</f>
        <v>1404</v>
      </c>
      <c r="K10" s="412">
        <f t="shared" si="6"/>
        <v>662</v>
      </c>
      <c r="L10" s="412">
        <f t="shared" si="6"/>
        <v>710</v>
      </c>
      <c r="M10" s="413">
        <f t="shared" si="6"/>
        <v>662</v>
      </c>
      <c r="N10" s="414">
        <f t="shared" si="6"/>
        <v>32</v>
      </c>
      <c r="O10" s="412">
        <f t="shared" si="6"/>
        <v>0</v>
      </c>
      <c r="P10" s="412">
        <f t="shared" si="6"/>
        <v>0</v>
      </c>
      <c r="Q10" s="412">
        <f t="shared" si="6"/>
        <v>40</v>
      </c>
      <c r="R10" s="412">
        <f t="shared" si="6"/>
        <v>8</v>
      </c>
      <c r="S10" s="412">
        <f t="shared" si="6"/>
        <v>24</v>
      </c>
      <c r="T10" s="412">
        <f t="shared" si="6"/>
        <v>0</v>
      </c>
      <c r="U10" s="412">
        <f t="shared" si="6"/>
        <v>578</v>
      </c>
      <c r="V10" s="412">
        <f t="shared" si="6"/>
        <v>754</v>
      </c>
      <c r="W10" s="412">
        <f>W11+W12+W13+W14+W15+W16+W17+W18+W19+W20+W21+W22+W23+W24</f>
        <v>0</v>
      </c>
      <c r="X10" s="412">
        <f t="shared" si="6"/>
        <v>34</v>
      </c>
      <c r="Y10" s="412">
        <f t="shared" si="6"/>
        <v>0</v>
      </c>
      <c r="Z10" s="412">
        <f t="shared" si="6"/>
        <v>38</v>
      </c>
      <c r="AA10" s="412">
        <f t="shared" si="6"/>
        <v>0</v>
      </c>
      <c r="AB10" s="412">
        <f t="shared" si="6"/>
        <v>0</v>
      </c>
      <c r="AC10" s="412">
        <f t="shared" si="6"/>
        <v>0</v>
      </c>
      <c r="AD10" s="412">
        <f t="shared" si="6"/>
        <v>0</v>
      </c>
      <c r="AE10" s="412">
        <f t="shared" si="6"/>
        <v>0</v>
      </c>
      <c r="AF10" s="412">
        <f t="shared" si="6"/>
        <v>0</v>
      </c>
      <c r="AG10" s="412">
        <f t="shared" si="6"/>
        <v>0</v>
      </c>
      <c r="AH10" s="413">
        <f t="shared" si="6"/>
        <v>0</v>
      </c>
    </row>
    <row r="11" spans="1:35" s="49" customFormat="1" ht="13.5" thickBot="1" x14ac:dyDescent="0.25">
      <c r="A11" s="371" t="s">
        <v>263</v>
      </c>
      <c r="B11" s="378" t="s">
        <v>50</v>
      </c>
      <c r="C11" s="393">
        <v>2</v>
      </c>
      <c r="D11" s="394"/>
      <c r="E11" s="395"/>
      <c r="F11" s="396"/>
      <c r="G11" s="397"/>
      <c r="H11" s="470">
        <v>72</v>
      </c>
      <c r="I11" s="398"/>
      <c r="J11" s="399">
        <v>54</v>
      </c>
      <c r="K11" s="400">
        <v>36</v>
      </c>
      <c r="L11" s="399">
        <v>18</v>
      </c>
      <c r="M11" s="401">
        <v>36</v>
      </c>
      <c r="N11" s="402"/>
      <c r="O11" s="403"/>
      <c r="P11" s="403"/>
      <c r="Q11" s="404">
        <v>10</v>
      </c>
      <c r="R11" s="404">
        <v>2</v>
      </c>
      <c r="S11" s="404">
        <v>6</v>
      </c>
      <c r="T11" s="405"/>
      <c r="U11" s="394">
        <v>34</v>
      </c>
      <c r="V11" s="394">
        <v>20</v>
      </c>
      <c r="W11" s="406"/>
      <c r="X11" s="127"/>
      <c r="Y11" s="127"/>
      <c r="Z11" s="199"/>
      <c r="AA11" s="127"/>
      <c r="AB11" s="127"/>
      <c r="AC11" s="127"/>
      <c r="AD11" s="127"/>
      <c r="AE11" s="131"/>
      <c r="AF11" s="131"/>
      <c r="AG11" s="131"/>
      <c r="AH11" s="407"/>
    </row>
    <row r="12" spans="1:35" s="48" customFormat="1" ht="13.5" thickBot="1" x14ac:dyDescent="0.25">
      <c r="A12" s="370" t="s">
        <v>264</v>
      </c>
      <c r="B12" s="378" t="s">
        <v>51</v>
      </c>
      <c r="C12" s="169"/>
      <c r="D12" s="99"/>
      <c r="E12" s="99">
        <v>2</v>
      </c>
      <c r="F12" s="100"/>
      <c r="G12" s="261"/>
      <c r="H12" s="471">
        <v>108</v>
      </c>
      <c r="I12" s="365"/>
      <c r="J12" s="163">
        <v>108</v>
      </c>
      <c r="K12" s="164">
        <v>97</v>
      </c>
      <c r="L12" s="163">
        <v>11</v>
      </c>
      <c r="M12" s="366">
        <v>97</v>
      </c>
      <c r="N12" s="363"/>
      <c r="O12" s="165"/>
      <c r="P12" s="165"/>
      <c r="Q12" s="165"/>
      <c r="R12" s="165"/>
      <c r="S12" s="165"/>
      <c r="T12" s="168"/>
      <c r="U12" s="99">
        <v>44</v>
      </c>
      <c r="V12" s="99">
        <v>64</v>
      </c>
      <c r="W12" s="96"/>
      <c r="X12" s="79"/>
      <c r="Y12" s="79"/>
      <c r="Z12" s="83"/>
      <c r="AA12" s="79"/>
      <c r="AB12" s="79"/>
      <c r="AC12" s="79"/>
      <c r="AD12" s="79"/>
      <c r="AE12" s="84"/>
      <c r="AF12" s="84"/>
      <c r="AG12" s="84"/>
      <c r="AH12" s="85"/>
    </row>
    <row r="13" spans="1:35" s="48" customFormat="1" ht="15.75" thickBot="1" x14ac:dyDescent="0.3">
      <c r="A13" s="370" t="s">
        <v>265</v>
      </c>
      <c r="B13" s="378" t="s">
        <v>0</v>
      </c>
      <c r="C13" s="169"/>
      <c r="D13" s="99" t="s">
        <v>229</v>
      </c>
      <c r="E13" s="99">
        <v>2</v>
      </c>
      <c r="F13" s="100"/>
      <c r="G13" s="262"/>
      <c r="H13" s="472">
        <v>136</v>
      </c>
      <c r="I13" s="365"/>
      <c r="J13" s="101">
        <v>136</v>
      </c>
      <c r="K13" s="99">
        <v>16</v>
      </c>
      <c r="L13" s="99">
        <v>120</v>
      </c>
      <c r="M13" s="367">
        <v>16</v>
      </c>
      <c r="N13" s="169"/>
      <c r="O13" s="165"/>
      <c r="P13" s="165"/>
      <c r="Q13" s="165"/>
      <c r="R13" s="165"/>
      <c r="S13" s="165"/>
      <c r="T13" s="168"/>
      <c r="U13" s="99">
        <v>68</v>
      </c>
      <c r="V13" s="99">
        <v>68</v>
      </c>
      <c r="W13" s="96"/>
      <c r="X13" s="79"/>
      <c r="Y13" s="79"/>
      <c r="Z13" s="83"/>
      <c r="AA13" s="79"/>
      <c r="AB13" s="79"/>
      <c r="AC13" s="79"/>
      <c r="AD13" s="79"/>
      <c r="AE13" s="84"/>
      <c r="AF13" s="84"/>
      <c r="AG13" s="84"/>
      <c r="AH13" s="85"/>
    </row>
    <row r="14" spans="1:35" s="48" customFormat="1" ht="13.5" thickBot="1" x14ac:dyDescent="0.25">
      <c r="A14" s="370" t="s">
        <v>266</v>
      </c>
      <c r="B14" s="379" t="s">
        <v>225</v>
      </c>
      <c r="C14" s="169"/>
      <c r="D14" s="99"/>
      <c r="E14" s="99">
        <v>2</v>
      </c>
      <c r="F14" s="100"/>
      <c r="G14" s="263"/>
      <c r="H14" s="472">
        <v>72</v>
      </c>
      <c r="I14" s="365"/>
      <c r="J14" s="101">
        <v>72</v>
      </c>
      <c r="K14" s="99">
        <v>34</v>
      </c>
      <c r="L14" s="99">
        <v>38</v>
      </c>
      <c r="M14" s="367">
        <v>34</v>
      </c>
      <c r="N14" s="169"/>
      <c r="O14" s="165"/>
      <c r="P14" s="165"/>
      <c r="Q14" s="165"/>
      <c r="R14" s="165"/>
      <c r="S14" s="165"/>
      <c r="T14" s="168"/>
      <c r="U14" s="99">
        <v>34</v>
      </c>
      <c r="V14" s="99">
        <v>38</v>
      </c>
      <c r="W14" s="96"/>
      <c r="X14" s="79"/>
      <c r="Y14" s="79"/>
      <c r="Z14" s="83"/>
      <c r="AA14" s="79"/>
      <c r="AB14" s="79"/>
      <c r="AC14" s="79"/>
      <c r="AD14" s="79"/>
      <c r="AE14" s="84"/>
      <c r="AF14" s="84"/>
      <c r="AG14" s="84"/>
      <c r="AH14" s="85"/>
    </row>
    <row r="15" spans="1:35" s="48" customFormat="1" ht="13.5" thickBot="1" x14ac:dyDescent="0.25">
      <c r="A15" s="370" t="s">
        <v>267</v>
      </c>
      <c r="B15" s="378" t="s">
        <v>226</v>
      </c>
      <c r="C15" s="169"/>
      <c r="D15" s="99"/>
      <c r="E15" s="99">
        <v>4</v>
      </c>
      <c r="F15" s="100"/>
      <c r="G15" s="263"/>
      <c r="H15" s="472">
        <v>72</v>
      </c>
      <c r="I15" s="365"/>
      <c r="J15" s="101">
        <v>72</v>
      </c>
      <c r="K15" s="99">
        <v>34</v>
      </c>
      <c r="L15" s="99">
        <v>38</v>
      </c>
      <c r="M15" s="367">
        <v>34</v>
      </c>
      <c r="N15" s="169"/>
      <c r="O15" s="165"/>
      <c r="P15" s="165"/>
      <c r="Q15" s="165"/>
      <c r="R15" s="165"/>
      <c r="S15" s="165"/>
      <c r="T15" s="168"/>
      <c r="U15" s="99"/>
      <c r="V15" s="99"/>
      <c r="W15" s="96"/>
      <c r="X15" s="79">
        <v>34</v>
      </c>
      <c r="Y15" s="79"/>
      <c r="Z15" s="83">
        <v>38</v>
      </c>
      <c r="AA15" s="79"/>
      <c r="AB15" s="79"/>
      <c r="AC15" s="79"/>
      <c r="AD15" s="79"/>
      <c r="AE15" s="84"/>
      <c r="AF15" s="84"/>
      <c r="AG15" s="84"/>
      <c r="AH15" s="85"/>
    </row>
    <row r="16" spans="1:35" s="48" customFormat="1" ht="13.5" thickBot="1" x14ac:dyDescent="0.25">
      <c r="A16" s="370" t="s">
        <v>268</v>
      </c>
      <c r="B16" s="378" t="s">
        <v>230</v>
      </c>
      <c r="C16" s="169"/>
      <c r="D16" s="99"/>
      <c r="E16" s="104">
        <v>2</v>
      </c>
      <c r="F16" s="100"/>
      <c r="G16" s="263"/>
      <c r="H16" s="472">
        <v>72</v>
      </c>
      <c r="I16" s="365"/>
      <c r="J16" s="101">
        <v>72</v>
      </c>
      <c r="K16" s="99">
        <v>70</v>
      </c>
      <c r="L16" s="99">
        <v>2</v>
      </c>
      <c r="M16" s="367">
        <v>70</v>
      </c>
      <c r="N16" s="169"/>
      <c r="O16" s="165"/>
      <c r="P16" s="165"/>
      <c r="Q16" s="165"/>
      <c r="R16" s="165"/>
      <c r="S16" s="165"/>
      <c r="T16" s="168"/>
      <c r="U16" s="99">
        <v>34</v>
      </c>
      <c r="V16" s="99">
        <v>38</v>
      </c>
      <c r="W16" s="96"/>
      <c r="X16" s="79"/>
      <c r="Y16" s="79"/>
      <c r="Z16" s="83"/>
      <c r="AA16" s="79"/>
      <c r="AB16" s="79"/>
      <c r="AC16" s="79"/>
      <c r="AD16" s="79"/>
      <c r="AE16" s="84"/>
      <c r="AF16" s="84"/>
      <c r="AG16" s="84"/>
      <c r="AH16" s="85"/>
    </row>
    <row r="17" spans="1:34" s="48" customFormat="1" ht="13.5" thickBot="1" x14ac:dyDescent="0.25">
      <c r="A17" s="370" t="s">
        <v>269</v>
      </c>
      <c r="B17" s="378" t="s">
        <v>2</v>
      </c>
      <c r="C17" s="169">
        <v>2</v>
      </c>
      <c r="D17" s="99" t="s">
        <v>229</v>
      </c>
      <c r="E17" s="99"/>
      <c r="F17" s="100"/>
      <c r="G17" s="263">
        <v>1</v>
      </c>
      <c r="H17" s="472">
        <v>340</v>
      </c>
      <c r="I17" s="365"/>
      <c r="J17" s="493">
        <v>322</v>
      </c>
      <c r="K17" s="494">
        <v>94</v>
      </c>
      <c r="L17" s="493">
        <v>228</v>
      </c>
      <c r="M17" s="366">
        <v>94</v>
      </c>
      <c r="N17" s="364"/>
      <c r="O17" s="171"/>
      <c r="P17" s="171"/>
      <c r="Q17" s="172">
        <v>10</v>
      </c>
      <c r="R17" s="172">
        <v>2</v>
      </c>
      <c r="S17" s="172">
        <v>6</v>
      </c>
      <c r="T17" s="169"/>
      <c r="U17" s="154">
        <v>126</v>
      </c>
      <c r="V17" s="154">
        <v>196</v>
      </c>
      <c r="W17" s="96"/>
      <c r="X17" s="79"/>
      <c r="Y17" s="79"/>
      <c r="Z17" s="83"/>
      <c r="AA17" s="79"/>
      <c r="AB17" s="79"/>
      <c r="AC17" s="79"/>
      <c r="AD17" s="79"/>
      <c r="AE17" s="84"/>
      <c r="AF17" s="84"/>
      <c r="AG17" s="84"/>
      <c r="AH17" s="85"/>
    </row>
    <row r="18" spans="1:34" s="48" customFormat="1" ht="15.75" customHeight="1" thickBot="1" x14ac:dyDescent="0.3">
      <c r="A18" s="370" t="s">
        <v>270</v>
      </c>
      <c r="B18" s="380" t="s">
        <v>52</v>
      </c>
      <c r="C18" s="169">
        <v>2</v>
      </c>
      <c r="D18" s="103"/>
      <c r="E18" s="103"/>
      <c r="F18" s="103"/>
      <c r="G18" s="263"/>
      <c r="H18" s="471">
        <v>108</v>
      </c>
      <c r="I18" s="365"/>
      <c r="J18" s="101">
        <v>90</v>
      </c>
      <c r="K18" s="101">
        <v>80</v>
      </c>
      <c r="L18" s="101">
        <v>10</v>
      </c>
      <c r="M18" s="495">
        <v>80</v>
      </c>
      <c r="N18" s="169"/>
      <c r="O18" s="165"/>
      <c r="P18" s="165"/>
      <c r="Q18" s="102">
        <v>10</v>
      </c>
      <c r="R18" s="102">
        <v>2</v>
      </c>
      <c r="S18" s="102">
        <v>6</v>
      </c>
      <c r="T18" s="168"/>
      <c r="U18" s="99">
        <v>34</v>
      </c>
      <c r="V18" s="99">
        <v>56</v>
      </c>
      <c r="W18" s="96"/>
      <c r="X18" s="79"/>
      <c r="Y18" s="79"/>
      <c r="Z18" s="83"/>
      <c r="AA18" s="79"/>
      <c r="AB18" s="79"/>
      <c r="AC18" s="79"/>
      <c r="AD18" s="79"/>
      <c r="AE18" s="84"/>
      <c r="AF18" s="84"/>
      <c r="AG18" s="84"/>
      <c r="AH18" s="85"/>
    </row>
    <row r="19" spans="1:34" s="48" customFormat="1" ht="15.75" customHeight="1" thickBot="1" x14ac:dyDescent="0.3">
      <c r="A19" s="370" t="s">
        <v>271</v>
      </c>
      <c r="B19" s="381" t="s">
        <v>1</v>
      </c>
      <c r="C19" s="374"/>
      <c r="D19" s="99"/>
      <c r="E19" s="99">
        <v>1.2</v>
      </c>
      <c r="F19" s="100"/>
      <c r="G19" s="263"/>
      <c r="H19" s="472">
        <v>72</v>
      </c>
      <c r="I19" s="365"/>
      <c r="J19" s="101">
        <v>72</v>
      </c>
      <c r="K19" s="101">
        <v>66</v>
      </c>
      <c r="L19" s="101">
        <v>6</v>
      </c>
      <c r="M19" s="495">
        <v>66</v>
      </c>
      <c r="N19" s="169"/>
      <c r="O19" s="166"/>
      <c r="P19" s="166"/>
      <c r="Q19" s="166"/>
      <c r="R19" s="166"/>
      <c r="S19" s="166"/>
      <c r="T19" s="168"/>
      <c r="U19" s="99">
        <v>34</v>
      </c>
      <c r="V19" s="99">
        <v>38</v>
      </c>
      <c r="W19" s="97"/>
      <c r="X19" s="80"/>
      <c r="Y19" s="80"/>
      <c r="Z19" s="83"/>
      <c r="AA19" s="80"/>
      <c r="AB19" s="80"/>
      <c r="AC19" s="80"/>
      <c r="AD19" s="80"/>
      <c r="AE19" s="81"/>
      <c r="AF19" s="81"/>
      <c r="AG19" s="81"/>
      <c r="AH19" s="86"/>
    </row>
    <row r="20" spans="1:34" s="49" customFormat="1" ht="13.5" thickBot="1" x14ac:dyDescent="0.25">
      <c r="A20" s="370" t="s">
        <v>272</v>
      </c>
      <c r="B20" s="379" t="s">
        <v>257</v>
      </c>
      <c r="C20" s="169"/>
      <c r="D20" s="99"/>
      <c r="E20" s="99">
        <v>2</v>
      </c>
      <c r="F20" s="99"/>
      <c r="G20" s="263"/>
      <c r="H20" s="471">
        <v>68</v>
      </c>
      <c r="I20" s="365"/>
      <c r="J20" s="101">
        <v>68</v>
      </c>
      <c r="K20" s="101">
        <v>46</v>
      </c>
      <c r="L20" s="101">
        <v>22</v>
      </c>
      <c r="M20" s="495">
        <v>46</v>
      </c>
      <c r="N20" s="169"/>
      <c r="O20" s="167"/>
      <c r="P20" s="167"/>
      <c r="Q20" s="167"/>
      <c r="R20" s="167"/>
      <c r="S20" s="167"/>
      <c r="T20" s="168"/>
      <c r="U20" s="99">
        <v>34</v>
      </c>
      <c r="V20" s="99">
        <v>34</v>
      </c>
      <c r="W20" s="95"/>
      <c r="X20" s="79"/>
      <c r="Y20" s="79"/>
      <c r="Z20" s="83"/>
      <c r="AA20" s="79"/>
      <c r="AB20" s="79"/>
      <c r="AC20" s="79"/>
      <c r="AD20" s="79"/>
      <c r="AE20" s="84"/>
      <c r="AF20" s="84"/>
      <c r="AG20" s="84"/>
      <c r="AH20" s="85"/>
    </row>
    <row r="21" spans="1:34" s="50" customFormat="1" ht="15.75" thickBot="1" x14ac:dyDescent="0.3">
      <c r="A21" s="370" t="s">
        <v>273</v>
      </c>
      <c r="B21" s="382" t="s">
        <v>71</v>
      </c>
      <c r="C21" s="169">
        <v>2</v>
      </c>
      <c r="D21" s="103"/>
      <c r="E21" s="99"/>
      <c r="F21" s="100"/>
      <c r="G21" s="263">
        <v>1</v>
      </c>
      <c r="H21" s="471">
        <v>180</v>
      </c>
      <c r="I21" s="365"/>
      <c r="J21" s="101">
        <v>162</v>
      </c>
      <c r="K21" s="101">
        <v>36</v>
      </c>
      <c r="L21" s="101">
        <v>126</v>
      </c>
      <c r="M21" s="495">
        <v>36</v>
      </c>
      <c r="N21" s="169"/>
      <c r="O21" s="165"/>
      <c r="P21" s="165"/>
      <c r="Q21" s="102">
        <v>10</v>
      </c>
      <c r="R21" s="102">
        <v>2</v>
      </c>
      <c r="S21" s="102">
        <v>6</v>
      </c>
      <c r="T21" s="168"/>
      <c r="U21" s="99">
        <v>68</v>
      </c>
      <c r="V21" s="99">
        <v>94</v>
      </c>
      <c r="W21" s="98"/>
      <c r="X21" s="79"/>
      <c r="Y21" s="79"/>
      <c r="Z21" s="83"/>
      <c r="AA21" s="79"/>
      <c r="AB21" s="79"/>
      <c r="AC21" s="79"/>
      <c r="AD21" s="79"/>
      <c r="AE21" s="84"/>
      <c r="AF21" s="84"/>
      <c r="AG21" s="84"/>
      <c r="AH21" s="85"/>
    </row>
    <row r="22" spans="1:34" s="48" customFormat="1" ht="13.5" thickBot="1" x14ac:dyDescent="0.25">
      <c r="A22" s="370" t="s">
        <v>274</v>
      </c>
      <c r="B22" s="383" t="s">
        <v>72</v>
      </c>
      <c r="C22" s="169"/>
      <c r="D22" s="99"/>
      <c r="E22" s="99">
        <v>2</v>
      </c>
      <c r="F22" s="100"/>
      <c r="G22" s="261"/>
      <c r="H22" s="472">
        <v>72</v>
      </c>
      <c r="I22" s="368"/>
      <c r="J22" s="101">
        <v>72</v>
      </c>
      <c r="K22" s="101">
        <v>28</v>
      </c>
      <c r="L22" s="101">
        <v>44</v>
      </c>
      <c r="M22" s="495">
        <v>28</v>
      </c>
      <c r="N22" s="169"/>
      <c r="O22" s="165"/>
      <c r="P22" s="165"/>
      <c r="Q22" s="165"/>
      <c r="R22" s="165"/>
      <c r="S22" s="165"/>
      <c r="T22" s="170"/>
      <c r="U22" s="99">
        <v>34</v>
      </c>
      <c r="V22" s="99">
        <v>38</v>
      </c>
      <c r="W22" s="97"/>
      <c r="X22" s="79"/>
      <c r="Y22" s="79"/>
      <c r="Z22" s="83"/>
      <c r="AA22" s="79"/>
      <c r="AB22" s="79"/>
      <c r="AC22" s="79"/>
      <c r="AD22" s="79"/>
      <c r="AE22" s="84"/>
      <c r="AF22" s="84"/>
      <c r="AG22" s="84"/>
      <c r="AH22" s="85"/>
    </row>
    <row r="23" spans="1:34" s="48" customFormat="1" ht="13.5" thickBot="1" x14ac:dyDescent="0.25">
      <c r="A23" s="371" t="s">
        <v>275</v>
      </c>
      <c r="B23" s="382" t="s">
        <v>73</v>
      </c>
      <c r="C23" s="375"/>
      <c r="D23" s="105"/>
      <c r="E23" s="101">
        <v>2</v>
      </c>
      <c r="F23" s="106"/>
      <c r="G23" s="264"/>
      <c r="H23" s="472">
        <v>72</v>
      </c>
      <c r="I23" s="369"/>
      <c r="J23" s="101">
        <v>72</v>
      </c>
      <c r="K23" s="101">
        <v>25</v>
      </c>
      <c r="L23" s="101">
        <v>47</v>
      </c>
      <c r="M23" s="495">
        <v>25</v>
      </c>
      <c r="N23" s="267"/>
      <c r="O23" s="106"/>
      <c r="P23" s="106"/>
      <c r="Q23" s="106"/>
      <c r="R23" s="106"/>
      <c r="S23" s="106"/>
      <c r="T23" s="106"/>
      <c r="U23" s="101">
        <v>34</v>
      </c>
      <c r="V23" s="101">
        <v>38</v>
      </c>
      <c r="W23" s="96"/>
      <c r="X23" s="79"/>
      <c r="Y23" s="79"/>
      <c r="Z23" s="83"/>
      <c r="AA23" s="79"/>
      <c r="AB23" s="79"/>
      <c r="AC23" s="79"/>
      <c r="AD23" s="79"/>
      <c r="AE23" s="84"/>
      <c r="AF23" s="84"/>
      <c r="AG23" s="84"/>
      <c r="AH23" s="85"/>
    </row>
    <row r="24" spans="1:34" s="51" customFormat="1" ht="13.5" thickBot="1" x14ac:dyDescent="0.25">
      <c r="A24" s="372"/>
      <c r="B24" s="384" t="s">
        <v>227</v>
      </c>
      <c r="C24" s="268"/>
      <c r="D24" s="126"/>
      <c r="E24" s="126"/>
      <c r="F24" s="126" t="s">
        <v>231</v>
      </c>
      <c r="G24" s="265"/>
      <c r="H24" s="473">
        <v>32</v>
      </c>
      <c r="I24" s="385"/>
      <c r="J24" s="386">
        <v>32</v>
      </c>
      <c r="K24" s="387"/>
      <c r="L24" s="387"/>
      <c r="M24" s="388"/>
      <c r="N24" s="389">
        <v>32</v>
      </c>
      <c r="O24" s="387"/>
      <c r="P24" s="387"/>
      <c r="Q24" s="387"/>
      <c r="R24" s="387"/>
      <c r="S24" s="387"/>
      <c r="T24" s="387"/>
      <c r="U24" s="386"/>
      <c r="V24" s="386">
        <v>32</v>
      </c>
      <c r="W24" s="390"/>
      <c r="X24" s="354"/>
      <c r="Y24" s="354"/>
      <c r="Z24" s="355"/>
      <c r="AA24" s="354"/>
      <c r="AB24" s="354"/>
      <c r="AC24" s="354"/>
      <c r="AD24" s="354"/>
      <c r="AE24" s="391"/>
      <c r="AF24" s="391"/>
      <c r="AG24" s="391"/>
      <c r="AH24" s="392"/>
    </row>
    <row r="25" spans="1:34" s="52" customFormat="1" ht="18.75" customHeight="1" thickBot="1" x14ac:dyDescent="0.25">
      <c r="A25" s="373" t="s">
        <v>232</v>
      </c>
      <c r="B25" s="160" t="s">
        <v>233</v>
      </c>
      <c r="C25" s="376"/>
      <c r="D25" s="129"/>
      <c r="E25" s="130">
        <v>8</v>
      </c>
      <c r="F25" s="129"/>
      <c r="G25" s="266"/>
      <c r="H25" s="463">
        <f>H26+H27+H28+H29+H30+H31</f>
        <v>486</v>
      </c>
      <c r="I25" s="463">
        <f t="shared" ref="I25:T25" si="7">I26+I27+I28+I29+I30+I31</f>
        <v>108</v>
      </c>
      <c r="J25" s="463">
        <f t="shared" si="7"/>
        <v>378</v>
      </c>
      <c r="K25" s="463">
        <f t="shared" si="7"/>
        <v>271</v>
      </c>
      <c r="L25" s="463">
        <f t="shared" si="7"/>
        <v>107</v>
      </c>
      <c r="M25" s="463">
        <f t="shared" si="7"/>
        <v>271</v>
      </c>
      <c r="N25" s="463">
        <f t="shared" si="7"/>
        <v>0</v>
      </c>
      <c r="O25" s="463">
        <f t="shared" si="7"/>
        <v>0</v>
      </c>
      <c r="P25" s="463">
        <f t="shared" si="7"/>
        <v>0</v>
      </c>
      <c r="Q25" s="463">
        <f t="shared" si="7"/>
        <v>0</v>
      </c>
      <c r="R25" s="463">
        <f t="shared" si="7"/>
        <v>0</v>
      </c>
      <c r="S25" s="463">
        <f t="shared" si="7"/>
        <v>0</v>
      </c>
      <c r="T25" s="463">
        <f t="shared" si="7"/>
        <v>0</v>
      </c>
      <c r="U25" s="130">
        <f>U26+U27+U28+U29+U30+U31</f>
        <v>0</v>
      </c>
      <c r="V25" s="130">
        <f t="shared" ref="V25:AH25" si="8">V26+V27+V28+V29+V30+V31</f>
        <v>0</v>
      </c>
      <c r="W25" s="130">
        <f>W26+W27+W28+W29+W30+W31</f>
        <v>28</v>
      </c>
      <c r="X25" s="130">
        <f t="shared" si="8"/>
        <v>110</v>
      </c>
      <c r="Y25" s="130">
        <f t="shared" si="8"/>
        <v>32</v>
      </c>
      <c r="Z25" s="130">
        <f t="shared" si="8"/>
        <v>112</v>
      </c>
      <c r="AA25" s="130">
        <f t="shared" si="8"/>
        <v>22</v>
      </c>
      <c r="AB25" s="130">
        <f t="shared" si="8"/>
        <v>72</v>
      </c>
      <c r="AC25" s="130">
        <f t="shared" si="8"/>
        <v>26</v>
      </c>
      <c r="AD25" s="130">
        <f t="shared" si="8"/>
        <v>84</v>
      </c>
      <c r="AE25" s="130">
        <f t="shared" si="8"/>
        <v>0</v>
      </c>
      <c r="AF25" s="130">
        <f t="shared" si="8"/>
        <v>0</v>
      </c>
      <c r="AG25" s="130">
        <f t="shared" si="8"/>
        <v>0</v>
      </c>
      <c r="AH25" s="130">
        <f t="shared" si="8"/>
        <v>0</v>
      </c>
    </row>
    <row r="26" spans="1:34" s="48" customFormat="1" ht="15.75" customHeight="1" thickBot="1" x14ac:dyDescent="0.25">
      <c r="A26" s="173" t="s">
        <v>234</v>
      </c>
      <c r="B26" s="108" t="s">
        <v>235</v>
      </c>
      <c r="C26" s="270"/>
      <c r="D26" s="271"/>
      <c r="E26" s="434">
        <v>3</v>
      </c>
      <c r="F26" s="271"/>
      <c r="G26" s="272"/>
      <c r="H26" s="566">
        <f>I26+J26</f>
        <v>54</v>
      </c>
      <c r="I26" s="417">
        <f>W26+Y26+AA26+AC26+AE26+AG26</f>
        <v>8</v>
      </c>
      <c r="J26" s="210">
        <f>U26+V26+X26+Z26+AB26+AD26+AF26+AH26</f>
        <v>46</v>
      </c>
      <c r="K26" s="418">
        <f>J26-L26</f>
        <v>12</v>
      </c>
      <c r="L26" s="211">
        <v>34</v>
      </c>
      <c r="M26" s="419">
        <f>K26</f>
        <v>12</v>
      </c>
      <c r="N26" s="415"/>
      <c r="O26" s="147"/>
      <c r="P26" s="147"/>
      <c r="Q26" s="147"/>
      <c r="R26" s="147"/>
      <c r="S26" s="147"/>
      <c r="T26" s="147"/>
      <c r="U26" s="147"/>
      <c r="V26" s="147"/>
      <c r="W26" s="273">
        <v>8</v>
      </c>
      <c r="X26" s="274">
        <v>46</v>
      </c>
      <c r="Y26" s="274"/>
      <c r="Z26" s="228"/>
      <c r="AA26" s="275"/>
      <c r="AB26" s="275"/>
      <c r="AC26" s="274"/>
      <c r="AD26" s="276"/>
      <c r="AE26" s="277"/>
      <c r="AF26" s="194"/>
      <c r="AG26" s="194"/>
      <c r="AH26" s="204"/>
    </row>
    <row r="27" spans="1:34" s="48" customFormat="1" ht="30.75" customHeight="1" thickBot="1" x14ac:dyDescent="0.25">
      <c r="A27" s="107" t="s">
        <v>236</v>
      </c>
      <c r="B27" s="108" t="s">
        <v>237</v>
      </c>
      <c r="C27" s="205"/>
      <c r="D27" s="81"/>
      <c r="E27" s="79" t="s">
        <v>254</v>
      </c>
      <c r="F27" s="81"/>
      <c r="G27" s="134"/>
      <c r="H27" s="488">
        <f>I27+J27</f>
        <v>144</v>
      </c>
      <c r="I27" s="420">
        <f t="shared" ref="I27:I31" si="9">W27+Y27+AA27+AC27+AE27+AG27</f>
        <v>38</v>
      </c>
      <c r="J27" s="259">
        <f>U27+V27+X27+Z27+AB27+AD27+AF27+AH27</f>
        <v>106</v>
      </c>
      <c r="K27" s="260">
        <f t="shared" ref="K27:K31" si="10">J27-L27</f>
        <v>106</v>
      </c>
      <c r="L27" s="213">
        <v>0</v>
      </c>
      <c r="M27" s="421">
        <f t="shared" ref="M27:M31" si="11">K27</f>
        <v>106</v>
      </c>
      <c r="N27" s="416"/>
      <c r="O27" s="45"/>
      <c r="P27" s="45"/>
      <c r="Q27" s="45"/>
      <c r="R27" s="45"/>
      <c r="S27" s="45"/>
      <c r="T27" s="45"/>
      <c r="U27" s="45"/>
      <c r="V27" s="45"/>
      <c r="W27" s="214">
        <v>10</v>
      </c>
      <c r="X27" s="203">
        <v>32</v>
      </c>
      <c r="Y27" s="203">
        <v>10</v>
      </c>
      <c r="Z27" s="215">
        <v>26</v>
      </c>
      <c r="AA27" s="203">
        <v>8</v>
      </c>
      <c r="AB27" s="203">
        <v>24</v>
      </c>
      <c r="AC27" s="203">
        <v>10</v>
      </c>
      <c r="AD27" s="203">
        <v>24</v>
      </c>
      <c r="AE27" s="202"/>
      <c r="AF27" s="175"/>
      <c r="AG27" s="175"/>
      <c r="AH27" s="176"/>
    </row>
    <row r="28" spans="1:34" s="48" customFormat="1" ht="15.75" thickBot="1" x14ac:dyDescent="0.25">
      <c r="A28" s="107" t="s">
        <v>238</v>
      </c>
      <c r="B28" s="108" t="s">
        <v>3</v>
      </c>
      <c r="C28" s="196"/>
      <c r="D28" s="81"/>
      <c r="E28" s="439">
        <v>6</v>
      </c>
      <c r="F28" s="81"/>
      <c r="G28" s="135"/>
      <c r="H28" s="474">
        <f>I28+J28</f>
        <v>72</v>
      </c>
      <c r="I28" s="420">
        <f t="shared" si="9"/>
        <v>12</v>
      </c>
      <c r="J28" s="259">
        <f>U28+V28+X28+Z28+AB28+AD28+AF28+AH28</f>
        <v>60</v>
      </c>
      <c r="K28" s="260">
        <f t="shared" si="10"/>
        <v>20</v>
      </c>
      <c r="L28" s="213">
        <v>40</v>
      </c>
      <c r="M28" s="421">
        <f t="shared" si="11"/>
        <v>20</v>
      </c>
      <c r="N28" s="416"/>
      <c r="O28" s="45"/>
      <c r="P28" s="45"/>
      <c r="Q28" s="45"/>
      <c r="R28" s="45"/>
      <c r="S28" s="202"/>
      <c r="T28" s="45"/>
      <c r="U28" s="45"/>
      <c r="V28" s="45"/>
      <c r="W28" s="214"/>
      <c r="X28" s="203"/>
      <c r="Y28" s="203"/>
      <c r="Z28" s="215"/>
      <c r="AA28" s="203">
        <v>6</v>
      </c>
      <c r="AB28" s="203">
        <v>24</v>
      </c>
      <c r="AC28" s="203">
        <v>6</v>
      </c>
      <c r="AD28" s="203">
        <v>36</v>
      </c>
      <c r="AE28" s="202"/>
      <c r="AF28" s="175"/>
      <c r="AG28" s="175"/>
      <c r="AH28" s="177"/>
    </row>
    <row r="29" spans="1:34" s="52" customFormat="1" ht="18" customHeight="1" thickBot="1" x14ac:dyDescent="0.25">
      <c r="A29" s="107" t="s">
        <v>239</v>
      </c>
      <c r="B29" s="108" t="s">
        <v>1</v>
      </c>
      <c r="C29" s="206"/>
      <c r="D29" s="82"/>
      <c r="E29" s="79" t="s">
        <v>254</v>
      </c>
      <c r="F29" s="82"/>
      <c r="G29" s="136"/>
      <c r="H29" s="475">
        <f>I29+J29</f>
        <v>144</v>
      </c>
      <c r="I29" s="420">
        <f t="shared" si="9"/>
        <v>38</v>
      </c>
      <c r="J29" s="259">
        <f t="shared" ref="J29:J31" si="12">U29+V29+X29+Z29+AB29+AD29+AF29+AH29</f>
        <v>106</v>
      </c>
      <c r="K29" s="492">
        <f t="shared" si="10"/>
        <v>98</v>
      </c>
      <c r="L29" s="213">
        <v>8</v>
      </c>
      <c r="M29" s="421">
        <f t="shared" si="11"/>
        <v>98</v>
      </c>
      <c r="N29" s="416"/>
      <c r="O29" s="216"/>
      <c r="P29" s="216"/>
      <c r="Q29" s="216"/>
      <c r="R29" s="216"/>
      <c r="S29" s="216"/>
      <c r="T29" s="216"/>
      <c r="U29" s="216"/>
      <c r="V29" s="216"/>
      <c r="W29" s="217">
        <v>10</v>
      </c>
      <c r="X29" s="218">
        <v>32</v>
      </c>
      <c r="Y29" s="218">
        <v>10</v>
      </c>
      <c r="Z29" s="215">
        <v>26</v>
      </c>
      <c r="AA29" s="218">
        <v>8</v>
      </c>
      <c r="AB29" s="218">
        <v>24</v>
      </c>
      <c r="AC29" s="218">
        <v>10</v>
      </c>
      <c r="AD29" s="218">
        <v>24</v>
      </c>
      <c r="AE29" s="219"/>
      <c r="AF29" s="219"/>
      <c r="AG29" s="178"/>
      <c r="AH29" s="179"/>
    </row>
    <row r="30" spans="1:34" s="52" customFormat="1" ht="18" customHeight="1" thickBot="1" x14ac:dyDescent="0.25">
      <c r="A30" s="107" t="s">
        <v>240</v>
      </c>
      <c r="B30" s="108" t="s">
        <v>277</v>
      </c>
      <c r="C30" s="206"/>
      <c r="D30" s="82"/>
      <c r="E30" s="520">
        <v>4</v>
      </c>
      <c r="F30" s="82"/>
      <c r="G30" s="136"/>
      <c r="H30" s="474">
        <f t="shared" ref="H30:H31" si="13">I30+J30</f>
        <v>36</v>
      </c>
      <c r="I30" s="420">
        <f t="shared" si="9"/>
        <v>6</v>
      </c>
      <c r="J30" s="490">
        <f t="shared" si="12"/>
        <v>30</v>
      </c>
      <c r="K30" s="492">
        <f t="shared" si="10"/>
        <v>20</v>
      </c>
      <c r="L30" s="491">
        <v>10</v>
      </c>
      <c r="M30" s="421">
        <f t="shared" si="11"/>
        <v>20</v>
      </c>
      <c r="N30" s="416"/>
      <c r="O30" s="216"/>
      <c r="P30" s="216"/>
      <c r="Q30" s="216"/>
      <c r="R30" s="216"/>
      <c r="S30" s="216"/>
      <c r="T30" s="216"/>
      <c r="U30" s="216"/>
      <c r="V30" s="216"/>
      <c r="W30" s="217"/>
      <c r="X30" s="218"/>
      <c r="Y30" s="218">
        <v>6</v>
      </c>
      <c r="Z30" s="218">
        <v>30</v>
      </c>
      <c r="AA30" s="218"/>
      <c r="AB30" s="218"/>
      <c r="AC30" s="218"/>
      <c r="AD30" s="218"/>
      <c r="AE30" s="219"/>
      <c r="AF30" s="219"/>
      <c r="AG30" s="219"/>
      <c r="AH30" s="220"/>
    </row>
    <row r="31" spans="1:34" s="52" customFormat="1" ht="20.25" customHeight="1" thickBot="1" x14ac:dyDescent="0.25">
      <c r="A31" s="107" t="s">
        <v>286</v>
      </c>
      <c r="B31" s="568" t="s">
        <v>287</v>
      </c>
      <c r="C31" s="207"/>
      <c r="D31" s="208"/>
      <c r="E31" s="521">
        <v>4</v>
      </c>
      <c r="F31" s="208"/>
      <c r="G31" s="209"/>
      <c r="H31" s="476">
        <f t="shared" si="13"/>
        <v>36</v>
      </c>
      <c r="I31" s="422">
        <f t="shared" si="9"/>
        <v>6</v>
      </c>
      <c r="J31" s="289">
        <f t="shared" si="12"/>
        <v>30</v>
      </c>
      <c r="K31" s="492">
        <f t="shared" si="10"/>
        <v>15</v>
      </c>
      <c r="L31" s="221">
        <v>15</v>
      </c>
      <c r="M31" s="423">
        <f t="shared" si="11"/>
        <v>15</v>
      </c>
      <c r="N31" s="305"/>
      <c r="O31" s="222"/>
      <c r="P31" s="222"/>
      <c r="Q31" s="221"/>
      <c r="R31" s="221"/>
      <c r="S31" s="221"/>
      <c r="T31" s="221"/>
      <c r="U31" s="221"/>
      <c r="V31" s="221"/>
      <c r="W31" s="221"/>
      <c r="X31" s="221"/>
      <c r="Y31" s="221">
        <v>6</v>
      </c>
      <c r="Z31" s="221">
        <v>30</v>
      </c>
      <c r="AA31" s="221"/>
      <c r="AB31" s="221"/>
      <c r="AC31" s="221"/>
      <c r="AD31" s="221"/>
      <c r="AE31" s="221"/>
      <c r="AF31" s="221"/>
      <c r="AG31" s="221"/>
      <c r="AH31" s="223"/>
    </row>
    <row r="32" spans="1:34" s="48" customFormat="1" ht="18" customHeight="1" thickBot="1" x14ac:dyDescent="0.25">
      <c r="A32" s="174" t="s">
        <v>53</v>
      </c>
      <c r="B32" s="159" t="s">
        <v>184</v>
      </c>
      <c r="C32" s="132">
        <v>5</v>
      </c>
      <c r="D32" s="133"/>
      <c r="E32" s="132">
        <v>8</v>
      </c>
      <c r="F32" s="132"/>
      <c r="G32" s="278"/>
      <c r="H32" s="464">
        <f>H33+H34+H35+H36+H37+H38+H39+H40+H41+H42+H43+H44</f>
        <v>798</v>
      </c>
      <c r="I32" s="226">
        <f t="shared" ref="I32:T32" si="14">I33+I34+I35+I36+I37+I38+I39+I40+I41+I42+I43+I44</f>
        <v>70</v>
      </c>
      <c r="J32" s="226">
        <f t="shared" si="14"/>
        <v>668</v>
      </c>
      <c r="K32" s="226">
        <f t="shared" si="14"/>
        <v>356</v>
      </c>
      <c r="L32" s="226">
        <f t="shared" si="14"/>
        <v>316</v>
      </c>
      <c r="M32" s="446">
        <f t="shared" si="14"/>
        <v>356</v>
      </c>
      <c r="N32" s="446">
        <f t="shared" si="14"/>
        <v>0</v>
      </c>
      <c r="O32" s="226">
        <f t="shared" si="14"/>
        <v>0</v>
      </c>
      <c r="P32" s="226">
        <f t="shared" si="14"/>
        <v>0</v>
      </c>
      <c r="Q32" s="226">
        <f t="shared" si="14"/>
        <v>10</v>
      </c>
      <c r="R32" s="226">
        <f t="shared" si="14"/>
        <v>20</v>
      </c>
      <c r="S32" s="226">
        <f t="shared" si="14"/>
        <v>30</v>
      </c>
      <c r="T32" s="226">
        <f t="shared" si="14"/>
        <v>0</v>
      </c>
      <c r="U32" s="226">
        <f>U33+U34+U35+U36+U37+U38+U39+U40+U41+U42+U43+U44</f>
        <v>34</v>
      </c>
      <c r="V32" s="226">
        <f t="shared" ref="V32:AH32" si="15">V33+V34+V35+V36+V37+V38+V39+V40+V41+V42+V43+V44</f>
        <v>38</v>
      </c>
      <c r="W32" s="226">
        <f t="shared" si="15"/>
        <v>40</v>
      </c>
      <c r="X32" s="226">
        <f t="shared" si="15"/>
        <v>296</v>
      </c>
      <c r="Y32" s="226">
        <f t="shared" si="15"/>
        <v>12</v>
      </c>
      <c r="Z32" s="226">
        <f t="shared" si="15"/>
        <v>88</v>
      </c>
      <c r="AA32" s="226">
        <f t="shared" si="15"/>
        <v>8</v>
      </c>
      <c r="AB32" s="226">
        <f t="shared" si="15"/>
        <v>82</v>
      </c>
      <c r="AC32" s="226">
        <f t="shared" si="15"/>
        <v>6</v>
      </c>
      <c r="AD32" s="226">
        <f t="shared" si="15"/>
        <v>92</v>
      </c>
      <c r="AE32" s="226">
        <f t="shared" si="15"/>
        <v>4</v>
      </c>
      <c r="AF32" s="226">
        <f t="shared" si="15"/>
        <v>38</v>
      </c>
      <c r="AG32" s="226">
        <f t="shared" si="15"/>
        <v>0</v>
      </c>
      <c r="AH32" s="226">
        <f t="shared" si="15"/>
        <v>0</v>
      </c>
    </row>
    <row r="33" spans="1:34" s="54" customFormat="1" ht="18" customHeight="1" thickBot="1" x14ac:dyDescent="0.3">
      <c r="A33" s="180" t="s">
        <v>54</v>
      </c>
      <c r="B33" s="183" t="s">
        <v>186</v>
      </c>
      <c r="C33" s="466"/>
      <c r="D33" s="190"/>
      <c r="E33" s="191">
        <v>2</v>
      </c>
      <c r="F33" s="192"/>
      <c r="G33" s="193"/>
      <c r="H33" s="477">
        <f>I33+J33+Q33+R33+S33</f>
        <v>72</v>
      </c>
      <c r="I33" s="327">
        <f>W33+Y33+AA33+AC33+AE33+AG33</f>
        <v>0</v>
      </c>
      <c r="J33" s="447">
        <f>U33+V33+X33+Z33+AB33+AD33+AF33+AH33</f>
        <v>72</v>
      </c>
      <c r="K33" s="448">
        <f>J33-L33</f>
        <v>32</v>
      </c>
      <c r="L33" s="489">
        <v>40</v>
      </c>
      <c r="M33" s="281">
        <f>K33</f>
        <v>32</v>
      </c>
      <c r="N33" s="202"/>
      <c r="O33" s="297"/>
      <c r="P33" s="297"/>
      <c r="Q33" s="297"/>
      <c r="R33" s="297"/>
      <c r="S33" s="298"/>
      <c r="T33" s="297"/>
      <c r="U33" s="297">
        <v>34</v>
      </c>
      <c r="V33" s="297">
        <v>38</v>
      </c>
      <c r="W33" s="298"/>
      <c r="X33" s="298"/>
      <c r="Y33" s="298"/>
      <c r="Z33" s="212"/>
      <c r="AA33" s="298"/>
      <c r="AB33" s="298"/>
      <c r="AC33" s="298"/>
      <c r="AD33" s="299"/>
      <c r="AE33" s="300"/>
      <c r="AF33" s="300"/>
      <c r="AG33" s="192"/>
      <c r="AH33" s="195"/>
    </row>
    <row r="34" spans="1:34" s="48" customFormat="1" ht="18" customHeight="1" thickBot="1" x14ac:dyDescent="0.3">
      <c r="A34" s="180" t="s">
        <v>74</v>
      </c>
      <c r="B34" s="184" t="s">
        <v>188</v>
      </c>
      <c r="C34" s="467"/>
      <c r="D34" s="128"/>
      <c r="E34" s="434">
        <v>3</v>
      </c>
      <c r="F34" s="131"/>
      <c r="G34" s="137"/>
      <c r="H34" s="477">
        <f t="shared" ref="H34:H44" si="16">I34+J34+Q34+R34+S34</f>
        <v>72</v>
      </c>
      <c r="I34" s="301">
        <f t="shared" ref="I34:I44" si="17">W34+Y34+AA34+AC34+AE34+AG34</f>
        <v>8</v>
      </c>
      <c r="J34" s="447">
        <f t="shared" ref="J34:J44" si="18">U34+V34+X34+Z34+AB34+AD34+AF34+AH34</f>
        <v>64</v>
      </c>
      <c r="K34" s="281">
        <v>36</v>
      </c>
      <c r="L34" s="213">
        <v>28</v>
      </c>
      <c r="M34" s="281">
        <f>K34</f>
        <v>36</v>
      </c>
      <c r="N34" s="202"/>
      <c r="O34" s="202"/>
      <c r="P34" s="202"/>
      <c r="Q34" s="203"/>
      <c r="R34" s="203"/>
      <c r="S34" s="203"/>
      <c r="T34" s="202"/>
      <c r="U34" s="202"/>
      <c r="V34" s="202"/>
      <c r="W34" s="203">
        <v>8</v>
      </c>
      <c r="X34" s="203">
        <v>64</v>
      </c>
      <c r="Y34" s="203"/>
      <c r="Z34" s="227"/>
      <c r="AA34" s="203"/>
      <c r="AB34" s="143"/>
      <c r="AC34" s="143"/>
      <c r="AD34" s="143"/>
      <c r="AE34" s="84"/>
      <c r="AF34" s="84"/>
      <c r="AG34" s="131"/>
      <c r="AH34" s="85"/>
    </row>
    <row r="35" spans="1:34" s="48" customFormat="1" ht="15.75" customHeight="1" thickBot="1" x14ac:dyDescent="0.3">
      <c r="A35" s="181" t="s">
        <v>75</v>
      </c>
      <c r="B35" s="184" t="s">
        <v>187</v>
      </c>
      <c r="C35" s="468"/>
      <c r="D35" s="87"/>
      <c r="E35" s="440">
        <v>3</v>
      </c>
      <c r="F35" s="84"/>
      <c r="G35" s="135"/>
      <c r="H35" s="477">
        <f t="shared" si="16"/>
        <v>54</v>
      </c>
      <c r="I35" s="301">
        <f t="shared" si="17"/>
        <v>6</v>
      </c>
      <c r="J35" s="447">
        <f t="shared" si="18"/>
        <v>48</v>
      </c>
      <c r="K35" s="281">
        <v>8</v>
      </c>
      <c r="L35" s="213">
        <v>40</v>
      </c>
      <c r="M35" s="281">
        <f t="shared" ref="M35:M44" si="19">K35</f>
        <v>8</v>
      </c>
      <c r="N35" s="202"/>
      <c r="O35" s="202"/>
      <c r="P35" s="202"/>
      <c r="Q35" s="202"/>
      <c r="R35" s="202"/>
      <c r="S35" s="202"/>
      <c r="T35" s="202"/>
      <c r="U35" s="202"/>
      <c r="V35" s="202"/>
      <c r="W35" s="203">
        <v>6</v>
      </c>
      <c r="X35" s="203">
        <v>48</v>
      </c>
      <c r="Y35" s="203"/>
      <c r="Z35" s="227"/>
      <c r="AA35" s="143"/>
      <c r="AB35" s="143"/>
      <c r="AC35" s="143"/>
      <c r="AD35" s="143"/>
      <c r="AE35" s="84"/>
      <c r="AF35" s="84"/>
      <c r="AG35" s="84"/>
      <c r="AH35" s="85"/>
    </row>
    <row r="36" spans="1:34" s="48" customFormat="1" ht="30" customHeight="1" thickBot="1" x14ac:dyDescent="0.3">
      <c r="A36" s="182" t="s">
        <v>76</v>
      </c>
      <c r="B36" s="185" t="s">
        <v>278</v>
      </c>
      <c r="C36" s="468"/>
      <c r="D36" s="87"/>
      <c r="E36" s="440">
        <v>3</v>
      </c>
      <c r="F36" s="84"/>
      <c r="G36" s="135"/>
      <c r="H36" s="477">
        <f t="shared" si="16"/>
        <v>54</v>
      </c>
      <c r="I36" s="301">
        <f t="shared" si="17"/>
        <v>6</v>
      </c>
      <c r="J36" s="447">
        <f t="shared" si="18"/>
        <v>48</v>
      </c>
      <c r="K36" s="281">
        <v>16</v>
      </c>
      <c r="L36" s="213">
        <v>32</v>
      </c>
      <c r="M36" s="281">
        <f t="shared" si="19"/>
        <v>16</v>
      </c>
      <c r="N36" s="175"/>
      <c r="O36" s="175"/>
      <c r="P36" s="175"/>
      <c r="Q36" s="175"/>
      <c r="R36" s="175"/>
      <c r="S36" s="175"/>
      <c r="T36" s="175"/>
      <c r="U36" s="175"/>
      <c r="V36" s="175"/>
      <c r="W36" s="203">
        <v>6</v>
      </c>
      <c r="X36" s="203">
        <v>48</v>
      </c>
      <c r="Y36" s="203"/>
      <c r="Z36" s="227"/>
      <c r="AA36" s="203"/>
      <c r="AB36" s="203"/>
      <c r="AC36" s="143"/>
      <c r="AD36" s="143"/>
      <c r="AE36" s="84"/>
      <c r="AF36" s="84"/>
      <c r="AG36" s="84"/>
      <c r="AH36" s="445"/>
    </row>
    <row r="37" spans="1:34" s="48" customFormat="1" ht="31.5" customHeight="1" thickBot="1" x14ac:dyDescent="0.3">
      <c r="A37" s="181" t="s">
        <v>77</v>
      </c>
      <c r="B37" s="185" t="s">
        <v>279</v>
      </c>
      <c r="C37" s="468"/>
      <c r="D37" s="79"/>
      <c r="E37" s="440">
        <v>3</v>
      </c>
      <c r="F37" s="79"/>
      <c r="G37" s="139"/>
      <c r="H37" s="477">
        <f t="shared" si="16"/>
        <v>68</v>
      </c>
      <c r="I37" s="301">
        <f t="shared" si="17"/>
        <v>8</v>
      </c>
      <c r="J37" s="447">
        <f t="shared" si="18"/>
        <v>60</v>
      </c>
      <c r="K37" s="281">
        <v>40</v>
      </c>
      <c r="L37" s="225">
        <v>24</v>
      </c>
      <c r="M37" s="281">
        <f t="shared" si="19"/>
        <v>40</v>
      </c>
      <c r="N37" s="203"/>
      <c r="O37" s="203"/>
      <c r="P37" s="203"/>
      <c r="Q37" s="202"/>
      <c r="R37" s="202"/>
      <c r="S37" s="202"/>
      <c r="T37" s="203"/>
      <c r="U37" s="203"/>
      <c r="V37" s="203"/>
      <c r="W37" s="202">
        <v>8</v>
      </c>
      <c r="X37" s="202">
        <v>60</v>
      </c>
      <c r="Y37" s="203"/>
      <c r="Z37" s="303"/>
      <c r="AA37" s="203"/>
      <c r="AB37" s="203"/>
      <c r="AC37" s="203"/>
      <c r="AD37" s="203"/>
      <c r="AE37" s="79"/>
      <c r="AF37" s="79"/>
      <c r="AG37" s="127"/>
      <c r="AH37" s="444"/>
    </row>
    <row r="38" spans="1:34" s="48" customFormat="1" ht="21.75" customHeight="1" thickBot="1" x14ac:dyDescent="0.3">
      <c r="A38" s="181" t="s">
        <v>78</v>
      </c>
      <c r="B38" s="185" t="s">
        <v>280</v>
      </c>
      <c r="C38" s="469">
        <v>4</v>
      </c>
      <c r="D38" s="79"/>
      <c r="E38" s="79"/>
      <c r="F38" s="79"/>
      <c r="G38" s="139"/>
      <c r="H38" s="477">
        <f t="shared" si="16"/>
        <v>104</v>
      </c>
      <c r="I38" s="301">
        <f t="shared" si="17"/>
        <v>12</v>
      </c>
      <c r="J38" s="447">
        <f t="shared" si="18"/>
        <v>80</v>
      </c>
      <c r="K38" s="448">
        <v>54</v>
      </c>
      <c r="L38" s="275">
        <v>26</v>
      </c>
      <c r="M38" s="281">
        <f>K38</f>
        <v>54</v>
      </c>
      <c r="N38" s="203"/>
      <c r="O38" s="203"/>
      <c r="P38" s="203"/>
      <c r="Q38" s="431">
        <v>2</v>
      </c>
      <c r="R38" s="431">
        <v>4</v>
      </c>
      <c r="S38" s="431">
        <v>6</v>
      </c>
      <c r="T38" s="203"/>
      <c r="U38" s="203"/>
      <c r="V38" s="203"/>
      <c r="W38" s="202">
        <v>4</v>
      </c>
      <c r="X38" s="202">
        <v>18</v>
      </c>
      <c r="Y38" s="203">
        <v>8</v>
      </c>
      <c r="Z38" s="496">
        <v>62</v>
      </c>
      <c r="AA38" s="203"/>
      <c r="AB38" s="203"/>
      <c r="AC38" s="143"/>
      <c r="AD38" s="143"/>
      <c r="AE38" s="79"/>
      <c r="AF38" s="79"/>
      <c r="AG38" s="79"/>
      <c r="AH38" s="88"/>
    </row>
    <row r="39" spans="1:34" s="48" customFormat="1" ht="21.75" customHeight="1" thickBot="1" x14ac:dyDescent="0.3">
      <c r="A39" s="181" t="s">
        <v>79</v>
      </c>
      <c r="B39" s="542" t="s">
        <v>281</v>
      </c>
      <c r="C39" s="532">
        <v>6</v>
      </c>
      <c r="D39" s="79"/>
      <c r="E39" s="79"/>
      <c r="F39" s="79"/>
      <c r="G39" s="139"/>
      <c r="H39" s="477">
        <f t="shared" si="16"/>
        <v>48</v>
      </c>
      <c r="I39" s="301">
        <f t="shared" si="17"/>
        <v>2</v>
      </c>
      <c r="J39" s="447">
        <f t="shared" si="18"/>
        <v>34</v>
      </c>
      <c r="K39" s="281">
        <f t="shared" ref="K39:K44" si="20">J39-L39</f>
        <v>10</v>
      </c>
      <c r="L39" s="225">
        <v>24</v>
      </c>
      <c r="M39" s="281">
        <f t="shared" si="19"/>
        <v>10</v>
      </c>
      <c r="N39" s="203"/>
      <c r="O39" s="203"/>
      <c r="P39" s="203"/>
      <c r="Q39" s="431">
        <v>2</v>
      </c>
      <c r="R39" s="431">
        <v>4</v>
      </c>
      <c r="S39" s="431">
        <v>6</v>
      </c>
      <c r="T39" s="203"/>
      <c r="U39" s="203"/>
      <c r="V39" s="203"/>
      <c r="W39" s="203"/>
      <c r="X39" s="203"/>
      <c r="Y39" s="203"/>
      <c r="Z39" s="496"/>
      <c r="AA39" s="203"/>
      <c r="AB39" s="203"/>
      <c r="AC39" s="203">
        <v>2</v>
      </c>
      <c r="AD39" s="203">
        <v>34</v>
      </c>
      <c r="AE39" s="79"/>
      <c r="AF39" s="79"/>
      <c r="AG39" s="79"/>
      <c r="AH39" s="88"/>
    </row>
    <row r="40" spans="1:34" s="48" customFormat="1" ht="30" customHeight="1" thickBot="1" x14ac:dyDescent="0.3">
      <c r="A40" s="181" t="s">
        <v>80</v>
      </c>
      <c r="B40" s="185" t="s">
        <v>282</v>
      </c>
      <c r="C40" s="469">
        <v>4</v>
      </c>
      <c r="D40" s="79"/>
      <c r="E40" s="79"/>
      <c r="F40" s="79"/>
      <c r="G40" s="139"/>
      <c r="H40" s="477">
        <f t="shared" si="16"/>
        <v>72</v>
      </c>
      <c r="I40" s="301">
        <f t="shared" si="17"/>
        <v>8</v>
      </c>
      <c r="J40" s="447">
        <f t="shared" si="18"/>
        <v>52</v>
      </c>
      <c r="K40" s="281">
        <v>36</v>
      </c>
      <c r="L40" s="225">
        <v>16</v>
      </c>
      <c r="M40" s="281">
        <f t="shared" si="19"/>
        <v>36</v>
      </c>
      <c r="N40" s="203"/>
      <c r="O40" s="203"/>
      <c r="P40" s="203"/>
      <c r="Q40" s="431">
        <v>2</v>
      </c>
      <c r="R40" s="431">
        <v>4</v>
      </c>
      <c r="S40" s="431">
        <v>6</v>
      </c>
      <c r="T40" s="203"/>
      <c r="U40" s="203"/>
      <c r="V40" s="203"/>
      <c r="W40" s="203">
        <v>4</v>
      </c>
      <c r="X40" s="203">
        <v>26</v>
      </c>
      <c r="Y40" s="203">
        <v>4</v>
      </c>
      <c r="Z40" s="496">
        <v>26</v>
      </c>
      <c r="AA40" s="203"/>
      <c r="AB40" s="203"/>
      <c r="AC40" s="143"/>
      <c r="AD40" s="143"/>
      <c r="AE40" s="79"/>
      <c r="AF40" s="79"/>
      <c r="AG40" s="79"/>
      <c r="AH40" s="89"/>
    </row>
    <row r="41" spans="1:34" s="48" customFormat="1" ht="21.75" customHeight="1" thickBot="1" x14ac:dyDescent="0.3">
      <c r="A41" s="569" t="s">
        <v>313</v>
      </c>
      <c r="B41" s="570" t="s">
        <v>290</v>
      </c>
      <c r="C41" s="525">
        <v>5</v>
      </c>
      <c r="D41" s="79"/>
      <c r="E41" s="84"/>
      <c r="F41" s="79"/>
      <c r="G41" s="139"/>
      <c r="H41" s="477">
        <f t="shared" si="16"/>
        <v>78</v>
      </c>
      <c r="I41" s="301">
        <f t="shared" si="17"/>
        <v>4</v>
      </c>
      <c r="J41" s="447">
        <f t="shared" si="18"/>
        <v>62</v>
      </c>
      <c r="K41" s="281">
        <f>J41-L41</f>
        <v>36</v>
      </c>
      <c r="L41" s="225">
        <v>26</v>
      </c>
      <c r="M41" s="281">
        <f t="shared" si="19"/>
        <v>36</v>
      </c>
      <c r="N41" s="203"/>
      <c r="O41" s="203"/>
      <c r="P41" s="203"/>
      <c r="Q41" s="431">
        <v>2</v>
      </c>
      <c r="R41" s="431">
        <v>4</v>
      </c>
      <c r="S41" s="526">
        <v>6</v>
      </c>
      <c r="T41" s="203"/>
      <c r="U41" s="203"/>
      <c r="V41" s="203"/>
      <c r="W41" s="203"/>
      <c r="X41" s="203"/>
      <c r="Y41" s="203"/>
      <c r="Z41" s="227"/>
      <c r="AA41" s="202">
        <v>4</v>
      </c>
      <c r="AB41" s="202">
        <v>62</v>
      </c>
      <c r="AC41" s="203"/>
      <c r="AD41" s="203"/>
      <c r="AE41" s="203"/>
      <c r="AF41" s="79"/>
      <c r="AG41" s="79"/>
      <c r="AH41" s="89"/>
    </row>
    <row r="42" spans="1:34" s="48" customFormat="1" ht="44.45" customHeight="1" thickBot="1" x14ac:dyDescent="0.3">
      <c r="A42" s="569" t="s">
        <v>291</v>
      </c>
      <c r="B42" s="571" t="s">
        <v>292</v>
      </c>
      <c r="C42" s="140"/>
      <c r="D42" s="79"/>
      <c r="E42" s="84">
        <v>5.6</v>
      </c>
      <c r="F42" s="79"/>
      <c r="G42" s="139"/>
      <c r="H42" s="477">
        <f t="shared" si="16"/>
        <v>86</v>
      </c>
      <c r="I42" s="301">
        <f t="shared" si="17"/>
        <v>8</v>
      </c>
      <c r="J42" s="447">
        <f t="shared" si="18"/>
        <v>78</v>
      </c>
      <c r="K42" s="281">
        <f t="shared" si="20"/>
        <v>56</v>
      </c>
      <c r="L42" s="225">
        <v>22</v>
      </c>
      <c r="M42" s="281">
        <f t="shared" si="19"/>
        <v>56</v>
      </c>
      <c r="N42" s="203"/>
      <c r="O42" s="203"/>
      <c r="P42" s="203"/>
      <c r="Q42" s="203"/>
      <c r="R42" s="203"/>
      <c r="S42" s="152"/>
      <c r="T42" s="203"/>
      <c r="U42" s="203"/>
      <c r="V42" s="203"/>
      <c r="W42" s="203"/>
      <c r="X42" s="203"/>
      <c r="Y42" s="203"/>
      <c r="Z42" s="227"/>
      <c r="AA42" s="203">
        <v>4</v>
      </c>
      <c r="AB42" s="203">
        <v>20</v>
      </c>
      <c r="AC42" s="203">
        <v>4</v>
      </c>
      <c r="AD42" s="203">
        <v>58</v>
      </c>
      <c r="AE42" s="79"/>
      <c r="AF42" s="79"/>
      <c r="AG42" s="79"/>
      <c r="AH42" s="89"/>
    </row>
    <row r="43" spans="1:34" s="48" customFormat="1" ht="32.1" customHeight="1" thickBot="1" x14ac:dyDescent="0.3">
      <c r="A43" s="569" t="s">
        <v>293</v>
      </c>
      <c r="B43" s="571" t="s">
        <v>294</v>
      </c>
      <c r="C43" s="537">
        <v>7</v>
      </c>
      <c r="D43" s="79"/>
      <c r="E43" s="84"/>
      <c r="F43" s="79"/>
      <c r="G43" s="139"/>
      <c r="H43" s="477">
        <f t="shared" si="16"/>
        <v>54</v>
      </c>
      <c r="I43" s="301">
        <f t="shared" si="17"/>
        <v>4</v>
      </c>
      <c r="J43" s="447">
        <f t="shared" si="18"/>
        <v>38</v>
      </c>
      <c r="K43" s="281">
        <f t="shared" si="20"/>
        <v>22</v>
      </c>
      <c r="L43" s="225">
        <v>16</v>
      </c>
      <c r="M43" s="281">
        <f t="shared" si="19"/>
        <v>22</v>
      </c>
      <c r="N43" s="203"/>
      <c r="O43" s="203"/>
      <c r="P43" s="203"/>
      <c r="Q43" s="431">
        <v>2</v>
      </c>
      <c r="R43" s="431">
        <v>4</v>
      </c>
      <c r="S43" s="526">
        <v>6</v>
      </c>
      <c r="T43" s="203"/>
      <c r="U43" s="203"/>
      <c r="V43" s="203"/>
      <c r="W43" s="203"/>
      <c r="X43" s="203"/>
      <c r="Y43" s="203"/>
      <c r="Z43" s="227"/>
      <c r="AA43" s="203"/>
      <c r="AB43" s="203"/>
      <c r="AC43" s="203"/>
      <c r="AD43" s="203"/>
      <c r="AE43" s="203">
        <v>4</v>
      </c>
      <c r="AF43" s="203">
        <v>38</v>
      </c>
      <c r="AG43" s="79"/>
      <c r="AH43" s="89"/>
    </row>
    <row r="44" spans="1:34" s="48" customFormat="1" ht="18" customHeight="1" thickBot="1" x14ac:dyDescent="0.3">
      <c r="A44" s="572" t="s">
        <v>295</v>
      </c>
      <c r="B44" s="573" t="s">
        <v>331</v>
      </c>
      <c r="C44" s="201"/>
      <c r="D44" s="200"/>
      <c r="E44" s="435">
        <v>3</v>
      </c>
      <c r="F44" s="200"/>
      <c r="G44" s="279"/>
      <c r="H44" s="477">
        <f t="shared" si="16"/>
        <v>36</v>
      </c>
      <c r="I44" s="449">
        <f t="shared" si="17"/>
        <v>4</v>
      </c>
      <c r="J44" s="447">
        <f t="shared" si="18"/>
        <v>32</v>
      </c>
      <c r="K44" s="290">
        <f t="shared" si="20"/>
        <v>10</v>
      </c>
      <c r="L44" s="291">
        <v>22</v>
      </c>
      <c r="M44" s="498">
        <f t="shared" si="19"/>
        <v>10</v>
      </c>
      <c r="N44" s="218"/>
      <c r="O44" s="292"/>
      <c r="P44" s="292"/>
      <c r="Q44" s="292"/>
      <c r="R44" s="292"/>
      <c r="S44" s="293"/>
      <c r="T44" s="292"/>
      <c r="U44" s="292"/>
      <c r="V44" s="292"/>
      <c r="W44" s="292">
        <v>4</v>
      </c>
      <c r="X44" s="292">
        <v>32</v>
      </c>
      <c r="Y44" s="292"/>
      <c r="Z44" s="294"/>
      <c r="AA44" s="292"/>
      <c r="AB44" s="295"/>
      <c r="AC44" s="295"/>
      <c r="AD44" s="295"/>
      <c r="AE44" s="295"/>
      <c r="AF44" s="292"/>
      <c r="AG44" s="292"/>
      <c r="AH44" s="296"/>
    </row>
    <row r="45" spans="1:34" s="48" customFormat="1" ht="21" customHeight="1" thickBot="1" x14ac:dyDescent="0.25">
      <c r="A45" s="284" t="s">
        <v>55</v>
      </c>
      <c r="B45" s="285" t="s">
        <v>185</v>
      </c>
      <c r="C45" s="286">
        <f>C46+C52+C57+C62+C67</f>
        <v>7</v>
      </c>
      <c r="D45" s="286">
        <f t="shared" ref="D45:G45" si="21">D46+D52+D57+D62+D67</f>
        <v>0</v>
      </c>
      <c r="E45" s="286">
        <f t="shared" si="21"/>
        <v>20</v>
      </c>
      <c r="F45" s="286">
        <f t="shared" si="21"/>
        <v>4</v>
      </c>
      <c r="G45" s="286">
        <f t="shared" si="21"/>
        <v>1</v>
      </c>
      <c r="H45" s="497">
        <f>H46+H52+H57+H62+H67+H73+H78+H83</f>
        <v>2964</v>
      </c>
      <c r="I45" s="287">
        <f t="shared" ref="I45:AH45" si="22">I46+I52+I57+I62+I67+I73+I78+I83</f>
        <v>68</v>
      </c>
      <c r="J45" s="287">
        <f t="shared" si="22"/>
        <v>976</v>
      </c>
      <c r="K45" s="287">
        <f t="shared" si="22"/>
        <v>562</v>
      </c>
      <c r="L45" s="458">
        <f t="shared" si="22"/>
        <v>414</v>
      </c>
      <c r="M45" s="460">
        <f t="shared" si="22"/>
        <v>544</v>
      </c>
      <c r="N45" s="460">
        <f t="shared" si="22"/>
        <v>100</v>
      </c>
      <c r="O45" s="459">
        <f t="shared" si="22"/>
        <v>792</v>
      </c>
      <c r="P45" s="287">
        <f t="shared" si="22"/>
        <v>1008</v>
      </c>
      <c r="Q45" s="287">
        <f t="shared" si="22"/>
        <v>20</v>
      </c>
      <c r="R45" s="287">
        <f t="shared" si="22"/>
        <v>40</v>
      </c>
      <c r="S45" s="287">
        <f t="shared" si="22"/>
        <v>60</v>
      </c>
      <c r="T45" s="287">
        <f t="shared" si="22"/>
        <v>0</v>
      </c>
      <c r="U45" s="287">
        <f t="shared" si="22"/>
        <v>0</v>
      </c>
      <c r="V45" s="287">
        <f>V46+V52+V57+V62+V67+V73+V78+V83</f>
        <v>0</v>
      </c>
      <c r="W45" s="287">
        <f t="shared" si="22"/>
        <v>4</v>
      </c>
      <c r="X45" s="287">
        <f t="shared" si="22"/>
        <v>100</v>
      </c>
      <c r="Y45" s="287">
        <f t="shared" si="22"/>
        <v>12</v>
      </c>
      <c r="Z45" s="461">
        <f>Z46+Z52+Z57+Z62+Z67+Z73+Z78+Z83</f>
        <v>534</v>
      </c>
      <c r="AA45" s="287">
        <f t="shared" si="22"/>
        <v>8</v>
      </c>
      <c r="AB45" s="287">
        <f t="shared" si="22"/>
        <v>384</v>
      </c>
      <c r="AC45" s="287">
        <f t="shared" si="22"/>
        <v>18</v>
      </c>
      <c r="AD45" s="287">
        <f t="shared" si="22"/>
        <v>638</v>
      </c>
      <c r="AE45" s="287">
        <f t="shared" si="22"/>
        <v>16</v>
      </c>
      <c r="AF45" s="287">
        <f t="shared" si="22"/>
        <v>518</v>
      </c>
      <c r="AG45" s="287">
        <f t="shared" si="22"/>
        <v>10</v>
      </c>
      <c r="AH45" s="288">
        <f t="shared" si="22"/>
        <v>602</v>
      </c>
    </row>
    <row r="46" spans="1:34" s="48" customFormat="1" ht="46.5" customHeight="1" thickBot="1" x14ac:dyDescent="0.3">
      <c r="A46" s="282" t="s">
        <v>81</v>
      </c>
      <c r="B46" s="283" t="s">
        <v>283</v>
      </c>
      <c r="C46" s="186">
        <v>1</v>
      </c>
      <c r="D46" s="187"/>
      <c r="E46" s="187">
        <v>4</v>
      </c>
      <c r="F46" s="187">
        <v>2</v>
      </c>
      <c r="G46" s="188">
        <v>1</v>
      </c>
      <c r="H46" s="465">
        <f>H47+H48+H49+H50+H51</f>
        <v>522</v>
      </c>
      <c r="I46" s="280">
        <f t="shared" ref="I46:AH46" si="23">I47+I48+I49+I50+I51</f>
        <v>16</v>
      </c>
      <c r="J46" s="189">
        <f t="shared" si="23"/>
        <v>242</v>
      </c>
      <c r="K46" s="189">
        <f t="shared" si="23"/>
        <v>140</v>
      </c>
      <c r="L46" s="189">
        <f t="shared" si="23"/>
        <v>102</v>
      </c>
      <c r="M46" s="189">
        <f>M47+M48+M49+M50+M51</f>
        <v>140</v>
      </c>
      <c r="N46" s="189">
        <f t="shared" si="23"/>
        <v>40</v>
      </c>
      <c r="O46" s="189">
        <f t="shared" si="23"/>
        <v>108</v>
      </c>
      <c r="P46" s="189">
        <f t="shared" si="23"/>
        <v>144</v>
      </c>
      <c r="Q46" s="189">
        <f t="shared" si="23"/>
        <v>2</v>
      </c>
      <c r="R46" s="189">
        <f t="shared" si="23"/>
        <v>4</v>
      </c>
      <c r="S46" s="189">
        <f t="shared" si="23"/>
        <v>6</v>
      </c>
      <c r="T46" s="189">
        <f t="shared" si="23"/>
        <v>0</v>
      </c>
      <c r="U46" s="189">
        <f>U47+U48+U49+U50+U51</f>
        <v>0</v>
      </c>
      <c r="V46" s="189">
        <f t="shared" si="23"/>
        <v>0</v>
      </c>
      <c r="W46" s="189">
        <f t="shared" si="23"/>
        <v>0</v>
      </c>
      <c r="X46" s="189">
        <f t="shared" si="23"/>
        <v>0</v>
      </c>
      <c r="Y46" s="189">
        <f t="shared" si="23"/>
        <v>0</v>
      </c>
      <c r="Z46" s="189">
        <f t="shared" si="23"/>
        <v>0</v>
      </c>
      <c r="AA46" s="189">
        <f t="shared" si="23"/>
        <v>0</v>
      </c>
      <c r="AB46" s="189">
        <f t="shared" si="23"/>
        <v>0</v>
      </c>
      <c r="AC46" s="189">
        <f t="shared" si="23"/>
        <v>16</v>
      </c>
      <c r="AD46" s="189">
        <f t="shared" si="23"/>
        <v>494</v>
      </c>
      <c r="AE46" s="189">
        <f t="shared" si="23"/>
        <v>0</v>
      </c>
      <c r="AF46" s="189">
        <f t="shared" si="23"/>
        <v>0</v>
      </c>
      <c r="AG46" s="189">
        <f t="shared" si="23"/>
        <v>0</v>
      </c>
      <c r="AH46" s="189">
        <f t="shared" si="23"/>
        <v>0</v>
      </c>
    </row>
    <row r="47" spans="1:34" s="48" customFormat="1" ht="66" customHeight="1" thickBot="1" x14ac:dyDescent="0.3">
      <c r="A47" s="109" t="s">
        <v>82</v>
      </c>
      <c r="B47" s="161" t="s">
        <v>284</v>
      </c>
      <c r="C47" s="80"/>
      <c r="D47" s="79"/>
      <c r="E47" s="534">
        <v>6</v>
      </c>
      <c r="F47" s="79">
        <v>6</v>
      </c>
      <c r="G47" s="139"/>
      <c r="H47" s="478">
        <f>I47+J47+Q47+R47+S47</f>
        <v>132</v>
      </c>
      <c r="I47" s="301">
        <f>W47+Y47+AA47+AC47+AE47+AG47</f>
        <v>8</v>
      </c>
      <c r="J47" s="302">
        <f>X47+Z47+AB47+AD47+AF47+AH47</f>
        <v>124</v>
      </c>
      <c r="K47" s="303">
        <v>70</v>
      </c>
      <c r="L47" s="304">
        <v>54</v>
      </c>
      <c r="M47" s="203">
        <v>70</v>
      </c>
      <c r="N47" s="203">
        <v>24</v>
      </c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15"/>
      <c r="AA47" s="143"/>
      <c r="AB47" s="79"/>
      <c r="AC47" s="84">
        <v>8</v>
      </c>
      <c r="AD47" s="84">
        <v>124</v>
      </c>
      <c r="AE47" s="79"/>
      <c r="AF47" s="79"/>
      <c r="AG47" s="79"/>
      <c r="AH47" s="88"/>
    </row>
    <row r="48" spans="1:34" s="48" customFormat="1" ht="51.75" customHeight="1" thickBot="1" x14ac:dyDescent="0.3">
      <c r="A48" s="111" t="s">
        <v>83</v>
      </c>
      <c r="B48" s="161" t="s">
        <v>285</v>
      </c>
      <c r="C48" s="155"/>
      <c r="D48" s="79"/>
      <c r="E48" s="534">
        <v>6</v>
      </c>
      <c r="F48" s="79">
        <v>6</v>
      </c>
      <c r="G48" s="139"/>
      <c r="H48" s="479">
        <f>I48+J48+Q48+R48+S48</f>
        <v>126</v>
      </c>
      <c r="I48" s="301">
        <f>W48+Y48+AA48+AC48+AE48+AG48</f>
        <v>8</v>
      </c>
      <c r="J48" s="302">
        <f>X48+Z48+AB48+AD48+AF48+AH48</f>
        <v>118</v>
      </c>
      <c r="K48" s="303">
        <v>70</v>
      </c>
      <c r="L48" s="304">
        <v>48</v>
      </c>
      <c r="M48" s="203">
        <v>70</v>
      </c>
      <c r="N48" s="203">
        <v>16</v>
      </c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15"/>
      <c r="AA48" s="143"/>
      <c r="AB48" s="79"/>
      <c r="AC48" s="84">
        <v>8</v>
      </c>
      <c r="AD48" s="84">
        <v>118</v>
      </c>
      <c r="AE48" s="79"/>
      <c r="AF48" s="79"/>
      <c r="AG48" s="79"/>
      <c r="AH48" s="88"/>
    </row>
    <row r="49" spans="1:34" s="48" customFormat="1" ht="19.5" customHeight="1" thickBot="1" x14ac:dyDescent="0.25">
      <c r="A49" s="111" t="s">
        <v>241</v>
      </c>
      <c r="B49" s="156" t="s">
        <v>84</v>
      </c>
      <c r="C49" s="140"/>
      <c r="D49" s="79"/>
      <c r="E49" s="534">
        <v>6</v>
      </c>
      <c r="F49" s="79"/>
      <c r="G49" s="139"/>
      <c r="H49" s="479">
        <f>O49</f>
        <v>108</v>
      </c>
      <c r="I49" s="301"/>
      <c r="J49" s="152"/>
      <c r="K49" s="225"/>
      <c r="L49" s="225"/>
      <c r="M49" s="203"/>
      <c r="N49" s="203"/>
      <c r="O49" s="227">
        <f>X49+Z49+AB49+AD49+AF49+AH49</f>
        <v>108</v>
      </c>
      <c r="P49" s="214"/>
      <c r="Q49" s="203"/>
      <c r="R49" s="203"/>
      <c r="S49" s="203"/>
      <c r="T49" s="203"/>
      <c r="U49" s="203"/>
      <c r="V49" s="203"/>
      <c r="W49" s="203"/>
      <c r="X49" s="214"/>
      <c r="Y49" s="203"/>
      <c r="Z49" s="215"/>
      <c r="AA49" s="143"/>
      <c r="AB49" s="79"/>
      <c r="AC49" s="84"/>
      <c r="AD49" s="84">
        <v>108</v>
      </c>
      <c r="AE49" s="79"/>
      <c r="AF49" s="79"/>
      <c r="AG49" s="79"/>
      <c r="AH49" s="88"/>
    </row>
    <row r="50" spans="1:34" s="48" customFormat="1" ht="17.25" customHeight="1" thickBot="1" x14ac:dyDescent="0.25">
      <c r="A50" s="109" t="s">
        <v>85</v>
      </c>
      <c r="B50" s="110" t="s">
        <v>242</v>
      </c>
      <c r="C50" s="80"/>
      <c r="D50" s="79"/>
      <c r="E50" s="534">
        <v>6</v>
      </c>
      <c r="F50" s="79"/>
      <c r="G50" s="139"/>
      <c r="H50" s="479">
        <f>P50</f>
        <v>144</v>
      </c>
      <c r="I50" s="301"/>
      <c r="J50" s="152"/>
      <c r="K50" s="225"/>
      <c r="L50" s="225"/>
      <c r="M50" s="203"/>
      <c r="N50" s="203"/>
      <c r="O50" s="214"/>
      <c r="P50" s="227">
        <f>X50+Z50+AB50+AD50+AF50+AH50</f>
        <v>144</v>
      </c>
      <c r="Q50" s="203"/>
      <c r="R50" s="203"/>
      <c r="S50" s="203"/>
      <c r="T50" s="203"/>
      <c r="U50" s="203"/>
      <c r="V50" s="203"/>
      <c r="W50" s="203"/>
      <c r="X50" s="203"/>
      <c r="Y50" s="203"/>
      <c r="Z50" s="215"/>
      <c r="AA50" s="143"/>
      <c r="AB50" s="79"/>
      <c r="AC50" s="84"/>
      <c r="AD50" s="84">
        <v>144</v>
      </c>
      <c r="AE50" s="79"/>
      <c r="AF50" s="79"/>
      <c r="AG50" s="79"/>
      <c r="AH50" s="88"/>
    </row>
    <row r="51" spans="1:34" s="48" customFormat="1" ht="36.75" customHeight="1" thickBot="1" x14ac:dyDescent="0.25">
      <c r="A51" s="114" t="s">
        <v>243</v>
      </c>
      <c r="B51" s="115" t="s">
        <v>218</v>
      </c>
      <c r="C51" s="529">
        <v>6</v>
      </c>
      <c r="D51" s="90"/>
      <c r="E51" s="90"/>
      <c r="F51" s="90"/>
      <c r="G51" s="231"/>
      <c r="H51" s="480">
        <f>Q51+R51+S51</f>
        <v>12</v>
      </c>
      <c r="I51" s="305"/>
      <c r="J51" s="306"/>
      <c r="K51" s="222"/>
      <c r="L51" s="222"/>
      <c r="M51" s="307"/>
      <c r="N51" s="218"/>
      <c r="O51" s="218"/>
      <c r="P51" s="218"/>
      <c r="Q51" s="432">
        <v>2</v>
      </c>
      <c r="R51" s="432">
        <v>4</v>
      </c>
      <c r="S51" s="432">
        <v>6</v>
      </c>
      <c r="T51" s="218"/>
      <c r="U51" s="218"/>
      <c r="V51" s="218"/>
      <c r="W51" s="218"/>
      <c r="X51" s="308"/>
      <c r="Y51" s="308"/>
      <c r="Z51" s="215"/>
      <c r="AA51" s="232"/>
      <c r="AB51" s="233"/>
      <c r="AC51" s="554"/>
      <c r="AD51" s="554"/>
      <c r="AE51" s="233"/>
      <c r="AF51" s="233"/>
      <c r="AG51" s="233"/>
      <c r="AH51" s="234"/>
    </row>
    <row r="52" spans="1:34" s="50" customFormat="1" ht="76.5" customHeight="1" thickBot="1" x14ac:dyDescent="0.25">
      <c r="A52" s="123" t="s">
        <v>86</v>
      </c>
      <c r="B52" s="238" t="s">
        <v>288</v>
      </c>
      <c r="C52" s="239">
        <v>2</v>
      </c>
      <c r="D52" s="240"/>
      <c r="E52" s="240">
        <v>2</v>
      </c>
      <c r="F52" s="240"/>
      <c r="G52" s="241"/>
      <c r="H52" s="456">
        <f>H53+H54+H55+H56</f>
        <v>360</v>
      </c>
      <c r="I52" s="326">
        <f t="shared" ref="I52:AH52" si="24">I53+I54+I55+I56</f>
        <v>8</v>
      </c>
      <c r="J52" s="242">
        <f t="shared" si="24"/>
        <v>148</v>
      </c>
      <c r="K52" s="242">
        <f t="shared" si="24"/>
        <v>78</v>
      </c>
      <c r="L52" s="242">
        <f t="shared" si="24"/>
        <v>70</v>
      </c>
      <c r="M52" s="242">
        <f t="shared" si="24"/>
        <v>78</v>
      </c>
      <c r="N52" s="242">
        <f t="shared" si="24"/>
        <v>0</v>
      </c>
      <c r="O52" s="242">
        <f t="shared" si="24"/>
        <v>72</v>
      </c>
      <c r="P52" s="242">
        <f t="shared" si="24"/>
        <v>108</v>
      </c>
      <c r="Q52" s="242">
        <f t="shared" si="24"/>
        <v>4</v>
      </c>
      <c r="R52" s="242">
        <f t="shared" si="24"/>
        <v>8</v>
      </c>
      <c r="S52" s="242">
        <f t="shared" si="24"/>
        <v>12</v>
      </c>
      <c r="T52" s="242">
        <f t="shared" si="24"/>
        <v>0</v>
      </c>
      <c r="U52" s="242">
        <f>U53+U54+U55+U56</f>
        <v>0</v>
      </c>
      <c r="V52" s="242">
        <f t="shared" si="24"/>
        <v>0</v>
      </c>
      <c r="W52" s="242">
        <f t="shared" si="24"/>
        <v>0</v>
      </c>
      <c r="X52" s="242">
        <f t="shared" si="24"/>
        <v>0</v>
      </c>
      <c r="Y52" s="242">
        <f t="shared" si="24"/>
        <v>0</v>
      </c>
      <c r="Z52" s="242">
        <f t="shared" si="24"/>
        <v>0</v>
      </c>
      <c r="AA52" s="242">
        <f t="shared" si="24"/>
        <v>0</v>
      </c>
      <c r="AB52" s="242">
        <f t="shared" si="24"/>
        <v>0</v>
      </c>
      <c r="AC52" s="242">
        <f t="shared" si="24"/>
        <v>0</v>
      </c>
      <c r="AD52" s="242">
        <f t="shared" si="24"/>
        <v>0</v>
      </c>
      <c r="AE52" s="242">
        <f t="shared" si="24"/>
        <v>8</v>
      </c>
      <c r="AF52" s="242">
        <f t="shared" si="24"/>
        <v>328</v>
      </c>
      <c r="AG52" s="242">
        <f t="shared" si="24"/>
        <v>0</v>
      </c>
      <c r="AH52" s="243">
        <f t="shared" si="24"/>
        <v>0</v>
      </c>
    </row>
    <row r="53" spans="1:34" s="48" customFormat="1" ht="52.5" customHeight="1" x14ac:dyDescent="0.25">
      <c r="A53" s="235" t="s">
        <v>87</v>
      </c>
      <c r="B53" s="236" t="s">
        <v>289</v>
      </c>
      <c r="C53" s="535">
        <v>7</v>
      </c>
      <c r="D53" s="131"/>
      <c r="E53" s="131"/>
      <c r="F53" s="127"/>
      <c r="G53" s="325"/>
      <c r="H53" s="567">
        <f>I53+J53+Q53+R53+S53</f>
        <v>168</v>
      </c>
      <c r="I53" s="327">
        <f>W53+Y53+AA53+AC53+AE53+AG53</f>
        <v>8</v>
      </c>
      <c r="J53" s="312">
        <f>X53+Z53+AB53+AD53+AF53+AH53</f>
        <v>148</v>
      </c>
      <c r="K53" s="313">
        <v>78</v>
      </c>
      <c r="L53" s="275">
        <v>70</v>
      </c>
      <c r="M53" s="313">
        <v>78</v>
      </c>
      <c r="N53" s="276"/>
      <c r="O53" s="276"/>
      <c r="P53" s="276"/>
      <c r="Q53" s="443">
        <v>2</v>
      </c>
      <c r="R53" s="443">
        <v>4</v>
      </c>
      <c r="S53" s="443">
        <v>6</v>
      </c>
      <c r="T53" s="276"/>
      <c r="U53" s="276"/>
      <c r="V53" s="276"/>
      <c r="W53" s="276"/>
      <c r="X53" s="313"/>
      <c r="Y53" s="313"/>
      <c r="Z53" s="314"/>
      <c r="AA53" s="313"/>
      <c r="AB53" s="313"/>
      <c r="AC53" s="313"/>
      <c r="AD53" s="313"/>
      <c r="AE53" s="553">
        <v>8</v>
      </c>
      <c r="AF53" s="553">
        <v>148</v>
      </c>
      <c r="AG53" s="237"/>
      <c r="AH53" s="237"/>
    </row>
    <row r="54" spans="1:34" s="46" customFormat="1" ht="17.25" customHeight="1" x14ac:dyDescent="0.2">
      <c r="A54" s="197" t="s">
        <v>88</v>
      </c>
      <c r="B54" s="198" t="s">
        <v>4</v>
      </c>
      <c r="C54" s="271"/>
      <c r="D54" s="500"/>
      <c r="E54" s="535">
        <v>7</v>
      </c>
      <c r="F54" s="121"/>
      <c r="G54" s="141"/>
      <c r="H54" s="481">
        <f>O54</f>
        <v>72</v>
      </c>
      <c r="I54" s="327">
        <f t="shared" ref="I54:I55" si="25">W54+Y54+AA54+AC54+AE54+AG54</f>
        <v>0</v>
      </c>
      <c r="J54" s="312"/>
      <c r="K54" s="274"/>
      <c r="L54" s="274"/>
      <c r="M54" s="274"/>
      <c r="N54" s="274"/>
      <c r="O54" s="452">
        <f>X54+Z54+AB54+AD54+AF54+AH54</f>
        <v>72</v>
      </c>
      <c r="P54" s="452">
        <f>Y54+AA54+AC54+AE54+AG54+AI54</f>
        <v>0</v>
      </c>
      <c r="Q54" s="274"/>
      <c r="R54" s="274"/>
      <c r="S54" s="274"/>
      <c r="T54" s="274"/>
      <c r="U54" s="274"/>
      <c r="V54" s="274"/>
      <c r="W54" s="274"/>
      <c r="X54" s="274"/>
      <c r="Y54" s="274"/>
      <c r="Z54" s="228"/>
      <c r="AA54" s="274"/>
      <c r="AB54" s="274"/>
      <c r="AC54" s="274"/>
      <c r="AD54" s="274"/>
      <c r="AE54" s="505"/>
      <c r="AF54" s="505">
        <v>72</v>
      </c>
      <c r="AG54" s="122"/>
      <c r="AH54" s="122"/>
    </row>
    <row r="55" spans="1:34" s="46" customFormat="1" ht="15" customHeight="1" x14ac:dyDescent="0.2">
      <c r="A55" s="112" t="s">
        <v>89</v>
      </c>
      <c r="B55" s="113" t="s">
        <v>242</v>
      </c>
      <c r="C55" s="501"/>
      <c r="D55" s="502"/>
      <c r="E55" s="536">
        <v>7</v>
      </c>
      <c r="F55" s="80"/>
      <c r="G55" s="138"/>
      <c r="H55" s="481">
        <f>P55</f>
        <v>108</v>
      </c>
      <c r="I55" s="327">
        <f t="shared" si="25"/>
        <v>0</v>
      </c>
      <c r="J55" s="312"/>
      <c r="K55" s="316"/>
      <c r="L55" s="316"/>
      <c r="M55" s="316"/>
      <c r="N55" s="316"/>
      <c r="O55" s="452"/>
      <c r="P55" s="452">
        <f>X55+Z55+AB55+AD55+AF55+AH55</f>
        <v>108</v>
      </c>
      <c r="Q55" s="316"/>
      <c r="R55" s="316"/>
      <c r="S55" s="316"/>
      <c r="T55" s="316"/>
      <c r="U55" s="316"/>
      <c r="V55" s="316"/>
      <c r="W55" s="316"/>
      <c r="X55" s="316"/>
      <c r="Y55" s="316"/>
      <c r="Z55" s="215"/>
      <c r="AA55" s="316"/>
      <c r="AB55" s="316"/>
      <c r="AC55" s="316"/>
      <c r="AD55" s="316"/>
      <c r="AE55" s="507"/>
      <c r="AF55" s="507">
        <v>108</v>
      </c>
      <c r="AG55" s="92"/>
      <c r="AH55" s="92"/>
    </row>
    <row r="56" spans="1:34" s="52" customFormat="1" ht="26.25" customHeight="1" thickBot="1" x14ac:dyDescent="0.25">
      <c r="A56" s="114" t="s">
        <v>244</v>
      </c>
      <c r="B56" s="115" t="s">
        <v>218</v>
      </c>
      <c r="C56" s="531">
        <v>7</v>
      </c>
      <c r="D56" s="504"/>
      <c r="E56" s="503"/>
      <c r="F56" s="230"/>
      <c r="G56" s="244"/>
      <c r="H56" s="482">
        <v>12</v>
      </c>
      <c r="I56" s="317"/>
      <c r="J56" s="217"/>
      <c r="K56" s="217"/>
      <c r="L56" s="217"/>
      <c r="M56" s="217"/>
      <c r="N56" s="217"/>
      <c r="O56" s="217"/>
      <c r="P56" s="217"/>
      <c r="Q56" s="433">
        <v>2</v>
      </c>
      <c r="R56" s="433">
        <v>4</v>
      </c>
      <c r="S56" s="433">
        <v>6</v>
      </c>
      <c r="T56" s="217"/>
      <c r="U56" s="217"/>
      <c r="V56" s="217"/>
      <c r="W56" s="217"/>
      <c r="X56" s="217"/>
      <c r="Y56" s="217"/>
      <c r="Z56" s="215"/>
      <c r="AA56" s="217"/>
      <c r="AB56" s="217"/>
      <c r="AC56" s="217"/>
      <c r="AD56" s="217"/>
      <c r="AE56" s="216"/>
      <c r="AF56" s="216"/>
      <c r="AG56" s="230"/>
      <c r="AH56" s="230"/>
    </row>
    <row r="57" spans="1:34" s="48" customFormat="1" ht="47.25" customHeight="1" thickBot="1" x14ac:dyDescent="0.3">
      <c r="A57" s="124" t="s">
        <v>245</v>
      </c>
      <c r="B57" s="229" t="s">
        <v>296</v>
      </c>
      <c r="C57" s="246">
        <v>1</v>
      </c>
      <c r="D57" s="247"/>
      <c r="E57" s="242">
        <v>7</v>
      </c>
      <c r="F57" s="239">
        <v>1</v>
      </c>
      <c r="G57" s="248"/>
      <c r="H57" s="456">
        <f>H58+H59+H60+H61</f>
        <v>374</v>
      </c>
      <c r="I57" s="326">
        <f>SUM(I58:I61)</f>
        <v>10</v>
      </c>
      <c r="J57" s="457">
        <f>SUM(J58:J61)</f>
        <v>172</v>
      </c>
      <c r="K57" s="457">
        <f>SUM(K58:K61)</f>
        <v>78</v>
      </c>
      <c r="L57" s="242">
        <f t="shared" ref="L57:AH57" si="26">SUM(L58:L61)</f>
        <v>94</v>
      </c>
      <c r="M57" s="242">
        <f t="shared" si="26"/>
        <v>78</v>
      </c>
      <c r="N57" s="242">
        <f t="shared" si="26"/>
        <v>30</v>
      </c>
      <c r="O57" s="242">
        <f t="shared" si="26"/>
        <v>108</v>
      </c>
      <c r="P57" s="242">
        <f t="shared" si="26"/>
        <v>72</v>
      </c>
      <c r="Q57" s="242">
        <f t="shared" si="26"/>
        <v>2</v>
      </c>
      <c r="R57" s="242">
        <f t="shared" si="26"/>
        <v>4</v>
      </c>
      <c r="S57" s="242">
        <f t="shared" si="26"/>
        <v>6</v>
      </c>
      <c r="T57" s="242">
        <f t="shared" si="26"/>
        <v>0</v>
      </c>
      <c r="U57" s="242">
        <f>SUM(U58:U61)</f>
        <v>0</v>
      </c>
      <c r="V57" s="242">
        <f t="shared" si="26"/>
        <v>0</v>
      </c>
      <c r="W57" s="242">
        <f t="shared" si="26"/>
        <v>0</v>
      </c>
      <c r="X57" s="242">
        <f t="shared" si="26"/>
        <v>0</v>
      </c>
      <c r="Y57" s="242">
        <f t="shared" si="26"/>
        <v>4</v>
      </c>
      <c r="Z57" s="242">
        <f t="shared" si="26"/>
        <v>136</v>
      </c>
      <c r="AA57" s="242">
        <f t="shared" si="26"/>
        <v>4</v>
      </c>
      <c r="AB57" s="424">
        <f t="shared" si="26"/>
        <v>72</v>
      </c>
      <c r="AC57" s="328">
        <f t="shared" si="26"/>
        <v>2</v>
      </c>
      <c r="AD57" s="326">
        <f t="shared" si="26"/>
        <v>144</v>
      </c>
      <c r="AE57" s="242">
        <f t="shared" si="26"/>
        <v>0</v>
      </c>
      <c r="AF57" s="242">
        <f t="shared" si="26"/>
        <v>0</v>
      </c>
      <c r="AG57" s="242">
        <f t="shared" si="26"/>
        <v>0</v>
      </c>
      <c r="AH57" s="243">
        <f t="shared" si="26"/>
        <v>0</v>
      </c>
    </row>
    <row r="58" spans="1:34" s="48" customFormat="1" ht="49.5" customHeight="1" thickBot="1" x14ac:dyDescent="0.3">
      <c r="A58" s="116" t="s">
        <v>90</v>
      </c>
      <c r="B58" s="157" t="s">
        <v>296</v>
      </c>
      <c r="C58" s="510"/>
      <c r="D58" s="500"/>
      <c r="E58" s="510" t="s">
        <v>326</v>
      </c>
      <c r="F58" s="131">
        <v>6</v>
      </c>
      <c r="G58" s="141"/>
      <c r="H58" s="528">
        <f>I58+J58+Q58+R58+S58</f>
        <v>182</v>
      </c>
      <c r="I58" s="315">
        <f t="shared" ref="I58:I61" si="27">W58+Y58+AA58+AC58+AE58+AG58</f>
        <v>10</v>
      </c>
      <c r="J58" s="312">
        <f>X58+Z58+AB58+AD58+AF58+AH58</f>
        <v>172</v>
      </c>
      <c r="K58" s="319">
        <v>78</v>
      </c>
      <c r="L58" s="320">
        <f>J58-K58</f>
        <v>94</v>
      </c>
      <c r="M58" s="319">
        <f>K58</f>
        <v>78</v>
      </c>
      <c r="N58" s="276">
        <v>30</v>
      </c>
      <c r="O58" s="276"/>
      <c r="P58" s="276"/>
      <c r="Q58" s="533"/>
      <c r="R58" s="533"/>
      <c r="S58" s="533"/>
      <c r="T58" s="276"/>
      <c r="U58" s="273"/>
      <c r="V58" s="273"/>
      <c r="W58" s="273"/>
      <c r="X58" s="276"/>
      <c r="Y58" s="533">
        <v>4</v>
      </c>
      <c r="Z58" s="543">
        <v>100</v>
      </c>
      <c r="AA58" s="533">
        <v>4</v>
      </c>
      <c r="AB58" s="533">
        <v>36</v>
      </c>
      <c r="AC58" s="533">
        <v>2</v>
      </c>
      <c r="AD58" s="551">
        <v>36</v>
      </c>
      <c r="AE58" s="533"/>
      <c r="AF58" s="533"/>
      <c r="AG58" s="533"/>
      <c r="AH58" s="551"/>
    </row>
    <row r="59" spans="1:34" s="48" customFormat="1" ht="16.5" thickBot="1" x14ac:dyDescent="0.3">
      <c r="A59" s="118" t="s">
        <v>91</v>
      </c>
      <c r="B59" s="117" t="s">
        <v>4</v>
      </c>
      <c r="C59" s="501"/>
      <c r="D59" s="502"/>
      <c r="E59" s="511" t="s">
        <v>326</v>
      </c>
      <c r="F59" s="81"/>
      <c r="G59" s="138"/>
      <c r="H59" s="481">
        <f>O59</f>
        <v>108</v>
      </c>
      <c r="I59" s="315"/>
      <c r="J59" s="312"/>
      <c r="K59" s="319">
        <f>J59-N59</f>
        <v>0</v>
      </c>
      <c r="L59" s="320">
        <f t="shared" ref="L59:L60" si="28">J59-K59</f>
        <v>0</v>
      </c>
      <c r="M59" s="319">
        <f t="shared" ref="M59:M61" si="29">K59</f>
        <v>0</v>
      </c>
      <c r="N59" s="203"/>
      <c r="O59" s="227">
        <f>X59+Z59+AB59+AD59+AF59+AH59</f>
        <v>108</v>
      </c>
      <c r="P59" s="214"/>
      <c r="Q59" s="203"/>
      <c r="R59" s="203"/>
      <c r="S59" s="203"/>
      <c r="T59" s="203"/>
      <c r="U59" s="214"/>
      <c r="V59" s="214"/>
      <c r="W59" s="214"/>
      <c r="X59" s="203"/>
      <c r="Y59" s="202"/>
      <c r="Z59" s="544">
        <v>36</v>
      </c>
      <c r="AA59" s="45"/>
      <c r="AB59" s="45">
        <v>36</v>
      </c>
      <c r="AC59" s="45"/>
      <c r="AD59" s="552">
        <v>36</v>
      </c>
      <c r="AE59" s="45"/>
      <c r="AF59" s="45"/>
      <c r="AG59" s="45"/>
      <c r="AH59" s="552"/>
    </row>
    <row r="60" spans="1:34" s="48" customFormat="1" ht="16.5" thickBot="1" x14ac:dyDescent="0.3">
      <c r="A60" s="118" t="s">
        <v>92</v>
      </c>
      <c r="B60" s="117" t="s">
        <v>242</v>
      </c>
      <c r="C60" s="511"/>
      <c r="D60" s="502"/>
      <c r="E60" s="501">
        <v>6</v>
      </c>
      <c r="F60" s="81"/>
      <c r="G60" s="138"/>
      <c r="H60" s="481">
        <f>P60</f>
        <v>72</v>
      </c>
      <c r="I60" s="315"/>
      <c r="J60" s="312"/>
      <c r="K60" s="319">
        <f t="shared" ref="K60" si="30">J60-N60</f>
        <v>0</v>
      </c>
      <c r="L60" s="320">
        <f t="shared" si="28"/>
        <v>0</v>
      </c>
      <c r="M60" s="319">
        <f t="shared" si="29"/>
        <v>0</v>
      </c>
      <c r="N60" s="203"/>
      <c r="O60" s="214"/>
      <c r="P60" s="227">
        <f>X60+Z60+AB60+AD60+AF60+AH60</f>
        <v>72</v>
      </c>
      <c r="Q60" s="203"/>
      <c r="R60" s="203"/>
      <c r="S60" s="152"/>
      <c r="T60" s="203"/>
      <c r="U60" s="214"/>
      <c r="V60" s="214"/>
      <c r="W60" s="214"/>
      <c r="X60" s="203"/>
      <c r="Y60" s="202"/>
      <c r="Z60" s="544"/>
      <c r="AA60" s="45"/>
      <c r="AB60" s="45"/>
      <c r="AC60" s="45"/>
      <c r="AD60" s="552">
        <v>72</v>
      </c>
      <c r="AE60" s="45"/>
      <c r="AF60" s="45"/>
      <c r="AG60" s="45"/>
      <c r="AH60" s="552"/>
    </row>
    <row r="61" spans="1:34" s="53" customFormat="1" ht="21" customHeight="1" thickBot="1" x14ac:dyDescent="0.25">
      <c r="A61" s="114" t="s">
        <v>246</v>
      </c>
      <c r="B61" s="249" t="s">
        <v>218</v>
      </c>
      <c r="C61" s="530">
        <v>6</v>
      </c>
      <c r="D61" s="504"/>
      <c r="E61" s="503"/>
      <c r="F61" s="82"/>
      <c r="G61" s="244"/>
      <c r="H61" s="481">
        <f t="shared" ref="H61" si="31">I61+J61+Q61+R61+S61</f>
        <v>12</v>
      </c>
      <c r="I61" s="315">
        <f t="shared" si="27"/>
        <v>0</v>
      </c>
      <c r="J61" s="312">
        <f t="shared" ref="J61" si="32">X61+Z61+AB61+AD61+AF61+AH61</f>
        <v>0</v>
      </c>
      <c r="K61" s="217"/>
      <c r="L61" s="217"/>
      <c r="M61" s="319">
        <f t="shared" si="29"/>
        <v>0</v>
      </c>
      <c r="N61" s="217"/>
      <c r="O61" s="217"/>
      <c r="P61" s="217"/>
      <c r="Q61" s="433">
        <v>2</v>
      </c>
      <c r="R61" s="433">
        <v>4</v>
      </c>
      <c r="S61" s="433">
        <v>6</v>
      </c>
      <c r="T61" s="217"/>
      <c r="U61" s="217"/>
      <c r="V61" s="217"/>
      <c r="W61" s="217"/>
      <c r="X61" s="217"/>
      <c r="Y61" s="217"/>
      <c r="Z61" s="215"/>
      <c r="AA61" s="217"/>
      <c r="AB61" s="217"/>
      <c r="AC61" s="217"/>
      <c r="AD61" s="217"/>
      <c r="AE61" s="217"/>
      <c r="AF61" s="217"/>
      <c r="AG61" s="217"/>
      <c r="AH61" s="217"/>
    </row>
    <row r="62" spans="1:34" s="48" customFormat="1" ht="81" customHeight="1" thickBot="1" x14ac:dyDescent="0.3">
      <c r="A62" s="124" t="s">
        <v>247</v>
      </c>
      <c r="B62" s="125" t="s">
        <v>297</v>
      </c>
      <c r="C62" s="246">
        <v>1</v>
      </c>
      <c r="D62" s="247"/>
      <c r="E62" s="242">
        <v>3</v>
      </c>
      <c r="F62" s="239"/>
      <c r="G62" s="248"/>
      <c r="H62" s="456">
        <f>H63+H64+H65+H66</f>
        <v>354</v>
      </c>
      <c r="I62" s="326">
        <f t="shared" ref="I62:AH62" si="33">I63+I64+I65+I66</f>
        <v>6</v>
      </c>
      <c r="J62" s="242">
        <f t="shared" si="33"/>
        <v>120</v>
      </c>
      <c r="K62" s="242">
        <f t="shared" si="33"/>
        <v>50</v>
      </c>
      <c r="L62" s="242">
        <f t="shared" si="33"/>
        <v>70</v>
      </c>
      <c r="M62" s="242">
        <f t="shared" si="33"/>
        <v>50</v>
      </c>
      <c r="N62" s="242">
        <f t="shared" si="33"/>
        <v>0</v>
      </c>
      <c r="O62" s="242">
        <f t="shared" si="33"/>
        <v>72</v>
      </c>
      <c r="P62" s="242">
        <f t="shared" si="33"/>
        <v>144</v>
      </c>
      <c r="Q62" s="242">
        <f t="shared" si="33"/>
        <v>2</v>
      </c>
      <c r="R62" s="242">
        <f t="shared" si="33"/>
        <v>4</v>
      </c>
      <c r="S62" s="242">
        <f t="shared" si="33"/>
        <v>6</v>
      </c>
      <c r="T62" s="242">
        <f t="shared" si="33"/>
        <v>0</v>
      </c>
      <c r="U62" s="242">
        <f>U63+U64+U65+U66</f>
        <v>0</v>
      </c>
      <c r="V62" s="242">
        <f t="shared" si="33"/>
        <v>0</v>
      </c>
      <c r="W62" s="242">
        <f t="shared" si="33"/>
        <v>0</v>
      </c>
      <c r="X62" s="242">
        <f t="shared" si="33"/>
        <v>0</v>
      </c>
      <c r="Y62" s="242">
        <f t="shared" si="33"/>
        <v>0</v>
      </c>
      <c r="Z62" s="242">
        <f t="shared" si="33"/>
        <v>0</v>
      </c>
      <c r="AA62" s="242">
        <f t="shared" si="33"/>
        <v>0</v>
      </c>
      <c r="AB62" s="242">
        <f t="shared" si="33"/>
        <v>0</v>
      </c>
      <c r="AC62" s="242">
        <f t="shared" si="33"/>
        <v>0</v>
      </c>
      <c r="AD62" s="242">
        <f t="shared" si="33"/>
        <v>0</v>
      </c>
      <c r="AE62" s="242">
        <f t="shared" si="33"/>
        <v>0</v>
      </c>
      <c r="AF62" s="242">
        <f t="shared" si="33"/>
        <v>0</v>
      </c>
      <c r="AG62" s="242">
        <f t="shared" si="33"/>
        <v>6</v>
      </c>
      <c r="AH62" s="243">
        <f t="shared" si="33"/>
        <v>336</v>
      </c>
    </row>
    <row r="63" spans="1:34" s="48" customFormat="1" ht="50.1" customHeight="1" thickBot="1" x14ac:dyDescent="0.3">
      <c r="A63" s="118" t="s">
        <v>191</v>
      </c>
      <c r="B63" s="117" t="s">
        <v>298</v>
      </c>
      <c r="C63" s="539"/>
      <c r="D63" s="505"/>
      <c r="E63" s="540">
        <v>8</v>
      </c>
      <c r="F63" s="273"/>
      <c r="G63" s="321"/>
      <c r="H63" s="483">
        <f>I63+J63+Q63+R63+S63</f>
        <v>126</v>
      </c>
      <c r="I63" s="315">
        <f>W63+Y63+AA63+AC63+AE63+AG63</f>
        <v>6</v>
      </c>
      <c r="J63" s="312">
        <f>X63+Z63+AB63+AD63+AF63+AH63</f>
        <v>120</v>
      </c>
      <c r="K63" s="275">
        <v>50</v>
      </c>
      <c r="L63" s="320">
        <f>J63-K63</f>
        <v>70</v>
      </c>
      <c r="M63" s="276">
        <f>K63</f>
        <v>50</v>
      </c>
      <c r="N63" s="276"/>
      <c r="O63" s="276"/>
      <c r="P63" s="276"/>
      <c r="Q63" s="533"/>
      <c r="R63" s="533"/>
      <c r="S63" s="533"/>
      <c r="T63" s="276"/>
      <c r="U63" s="276"/>
      <c r="V63" s="273"/>
      <c r="W63" s="273"/>
      <c r="X63" s="276"/>
      <c r="Y63" s="533"/>
      <c r="Z63" s="543"/>
      <c r="AA63" s="533"/>
      <c r="AB63" s="533"/>
      <c r="AC63" s="533"/>
      <c r="AD63" s="533"/>
      <c r="AE63" s="533"/>
      <c r="AF63" s="543"/>
      <c r="AG63" s="533">
        <v>6</v>
      </c>
      <c r="AH63" s="533">
        <v>120</v>
      </c>
    </row>
    <row r="64" spans="1:34" s="48" customFormat="1" ht="16.5" thickBot="1" x14ac:dyDescent="0.3">
      <c r="A64" s="118" t="s">
        <v>93</v>
      </c>
      <c r="B64" s="117" t="s">
        <v>4</v>
      </c>
      <c r="C64" s="499"/>
      <c r="D64" s="507"/>
      <c r="E64" s="541">
        <v>8</v>
      </c>
      <c r="F64" s="214"/>
      <c r="G64" s="322"/>
      <c r="H64" s="481">
        <f>O64</f>
        <v>72</v>
      </c>
      <c r="I64" s="315">
        <f t="shared" ref="I64:I66" si="34">W64+Y64+AA64+AC64+AE64+AG64</f>
        <v>0</v>
      </c>
      <c r="J64" s="312"/>
      <c r="K64" s="203"/>
      <c r="L64" s="320">
        <f t="shared" ref="L64:L66" si="35">J64-K64</f>
        <v>0</v>
      </c>
      <c r="M64" s="276">
        <f t="shared" ref="M64:M66" si="36">K64</f>
        <v>0</v>
      </c>
      <c r="N64" s="276"/>
      <c r="O64" s="319">
        <f>X64+Z64+AB64+AD64+AF64+AH64</f>
        <v>72</v>
      </c>
      <c r="P64" s="319"/>
      <c r="Q64" s="276"/>
      <c r="R64" s="276"/>
      <c r="S64" s="276"/>
      <c r="T64" s="276"/>
      <c r="U64" s="276"/>
      <c r="V64" s="214"/>
      <c r="W64" s="214"/>
      <c r="X64" s="203"/>
      <c r="Y64" s="202"/>
      <c r="Z64" s="544"/>
      <c r="AA64" s="202"/>
      <c r="AB64" s="202"/>
      <c r="AC64" s="202"/>
      <c r="AD64" s="202"/>
      <c r="AE64" s="202"/>
      <c r="AF64" s="544"/>
      <c r="AG64" s="202"/>
      <c r="AH64" s="202">
        <v>72</v>
      </c>
    </row>
    <row r="65" spans="1:34" s="48" customFormat="1" ht="16.5" thickBot="1" x14ac:dyDescent="0.3">
      <c r="A65" s="118" t="s">
        <v>248</v>
      </c>
      <c r="B65" s="117" t="s">
        <v>242</v>
      </c>
      <c r="C65" s="499"/>
      <c r="D65" s="507"/>
      <c r="E65" s="541">
        <v>8</v>
      </c>
      <c r="F65" s="214"/>
      <c r="G65" s="322"/>
      <c r="H65" s="481">
        <f>P65</f>
        <v>144</v>
      </c>
      <c r="I65" s="315">
        <f t="shared" si="34"/>
        <v>0</v>
      </c>
      <c r="J65" s="312"/>
      <c r="K65" s="203"/>
      <c r="L65" s="320"/>
      <c r="M65" s="276">
        <f t="shared" si="36"/>
        <v>0</v>
      </c>
      <c r="N65" s="276"/>
      <c r="O65" s="276"/>
      <c r="P65" s="319">
        <f>X65+Z65+AB65+AD65+AF65+AH65</f>
        <v>144</v>
      </c>
      <c r="Q65" s="276"/>
      <c r="R65" s="276"/>
      <c r="S65" s="276"/>
      <c r="T65" s="276"/>
      <c r="U65" s="276"/>
      <c r="V65" s="214"/>
      <c r="W65" s="214"/>
      <c r="X65" s="203"/>
      <c r="Y65" s="202"/>
      <c r="Z65" s="544"/>
      <c r="AA65" s="202"/>
      <c r="AB65" s="202"/>
      <c r="AC65" s="202"/>
      <c r="AD65" s="202"/>
      <c r="AE65" s="202"/>
      <c r="AF65" s="544"/>
      <c r="AG65" s="202"/>
      <c r="AH65" s="202">
        <v>144</v>
      </c>
    </row>
    <row r="66" spans="1:34" s="48" customFormat="1" ht="31.5" customHeight="1" thickBot="1" x14ac:dyDescent="0.25">
      <c r="A66" s="114" t="s">
        <v>249</v>
      </c>
      <c r="B66" s="115" t="s">
        <v>218</v>
      </c>
      <c r="C66" s="538">
        <v>8</v>
      </c>
      <c r="D66" s="508"/>
      <c r="E66" s="509"/>
      <c r="F66" s="217"/>
      <c r="G66" s="324"/>
      <c r="H66" s="481">
        <f t="shared" ref="H66" si="37">I66+J66+Q66+R66+S66</f>
        <v>12</v>
      </c>
      <c r="I66" s="315">
        <f t="shared" si="34"/>
        <v>0</v>
      </c>
      <c r="J66" s="312">
        <f t="shared" ref="J66" si="38">X66+Z66+AB66+AD66+AF66+AH66</f>
        <v>0</v>
      </c>
      <c r="K66" s="218"/>
      <c r="L66" s="320">
        <f t="shared" si="35"/>
        <v>0</v>
      </c>
      <c r="M66" s="276">
        <f t="shared" si="36"/>
        <v>0</v>
      </c>
      <c r="N66" s="276"/>
      <c r="O66" s="276"/>
      <c r="P66" s="276"/>
      <c r="Q66" s="443">
        <v>2</v>
      </c>
      <c r="R66" s="443">
        <v>4</v>
      </c>
      <c r="S66" s="443">
        <v>6</v>
      </c>
      <c r="T66" s="276"/>
      <c r="U66" s="276"/>
      <c r="V66" s="217"/>
      <c r="W66" s="217"/>
      <c r="X66" s="218"/>
      <c r="Y66" s="219"/>
      <c r="Z66" s="544"/>
      <c r="AA66" s="219"/>
      <c r="AB66" s="219"/>
      <c r="AC66" s="219"/>
      <c r="AD66" s="219"/>
      <c r="AE66" s="219"/>
      <c r="AF66" s="544"/>
      <c r="AG66" s="219"/>
      <c r="AH66" s="219"/>
    </row>
    <row r="67" spans="1:34" s="48" customFormat="1" ht="86.1" customHeight="1" thickBot="1" x14ac:dyDescent="0.3">
      <c r="A67" s="124" t="s">
        <v>299</v>
      </c>
      <c r="B67" s="125" t="s">
        <v>301</v>
      </c>
      <c r="C67" s="246">
        <v>2</v>
      </c>
      <c r="D67" s="247"/>
      <c r="E67" s="242">
        <v>4</v>
      </c>
      <c r="F67" s="239">
        <v>1</v>
      </c>
      <c r="G67" s="248"/>
      <c r="H67" s="456">
        <f>H68+H69+H70+H71</f>
        <v>348</v>
      </c>
      <c r="I67" s="326">
        <f t="shared" ref="I67:AH67" si="39">I68+I69+I70+I71</f>
        <v>12</v>
      </c>
      <c r="J67" s="242">
        <f t="shared" si="39"/>
        <v>132</v>
      </c>
      <c r="K67" s="242">
        <f t="shared" si="39"/>
        <v>90</v>
      </c>
      <c r="L67" s="242">
        <f t="shared" si="39"/>
        <v>42</v>
      </c>
      <c r="M67" s="242">
        <f t="shared" si="39"/>
        <v>90</v>
      </c>
      <c r="N67" s="242">
        <f t="shared" si="39"/>
        <v>30</v>
      </c>
      <c r="O67" s="242">
        <f t="shared" si="39"/>
        <v>108</v>
      </c>
      <c r="P67" s="242">
        <f t="shared" si="39"/>
        <v>72</v>
      </c>
      <c r="Q67" s="242">
        <f t="shared" si="39"/>
        <v>4</v>
      </c>
      <c r="R67" s="242">
        <f t="shared" si="39"/>
        <v>8</v>
      </c>
      <c r="S67" s="242">
        <f t="shared" si="39"/>
        <v>12</v>
      </c>
      <c r="T67" s="242">
        <f t="shared" si="39"/>
        <v>0</v>
      </c>
      <c r="U67" s="242">
        <f>U68+U69+U70+U71</f>
        <v>0</v>
      </c>
      <c r="V67" s="242">
        <f t="shared" si="39"/>
        <v>0</v>
      </c>
      <c r="W67" s="242">
        <f t="shared" si="39"/>
        <v>0</v>
      </c>
      <c r="X67" s="242">
        <f t="shared" si="39"/>
        <v>0</v>
      </c>
      <c r="Y67" s="242">
        <f t="shared" si="39"/>
        <v>0</v>
      </c>
      <c r="Z67" s="242">
        <f t="shared" si="39"/>
        <v>0</v>
      </c>
      <c r="AA67" s="242">
        <f t="shared" si="39"/>
        <v>0</v>
      </c>
      <c r="AB67" s="242">
        <f t="shared" si="39"/>
        <v>0</v>
      </c>
      <c r="AC67" s="242">
        <f t="shared" si="39"/>
        <v>0</v>
      </c>
      <c r="AD67" s="242">
        <f t="shared" si="39"/>
        <v>0</v>
      </c>
      <c r="AE67" s="242">
        <f t="shared" si="39"/>
        <v>8</v>
      </c>
      <c r="AF67" s="242">
        <f t="shared" si="39"/>
        <v>190</v>
      </c>
      <c r="AG67" s="242">
        <f t="shared" si="39"/>
        <v>4</v>
      </c>
      <c r="AH67" s="243">
        <f t="shared" si="39"/>
        <v>122</v>
      </c>
    </row>
    <row r="68" spans="1:34" s="48" customFormat="1" ht="53.25" customHeight="1" thickBot="1" x14ac:dyDescent="0.3">
      <c r="A68" s="118" t="s">
        <v>300</v>
      </c>
      <c r="B68" s="250" t="s">
        <v>318</v>
      </c>
      <c r="C68" s="450">
        <v>8</v>
      </c>
      <c r="D68" s="144"/>
      <c r="E68" s="506">
        <v>7</v>
      </c>
      <c r="F68" s="273">
        <v>8</v>
      </c>
      <c r="G68" s="321"/>
      <c r="H68" s="483">
        <f>I68+J68+Q68+R68+S68</f>
        <v>156</v>
      </c>
      <c r="I68" s="315">
        <f>W68+Y68+AA68+AC68+AE68+AG68</f>
        <v>12</v>
      </c>
      <c r="J68" s="312">
        <f>X68+Z68+AB68+AD68+AF68+AH68</f>
        <v>132</v>
      </c>
      <c r="K68" s="275">
        <v>90</v>
      </c>
      <c r="L68" s="275">
        <v>42</v>
      </c>
      <c r="M68" s="276">
        <v>90</v>
      </c>
      <c r="N68" s="276">
        <v>30</v>
      </c>
      <c r="O68" s="276"/>
      <c r="P68" s="276"/>
      <c r="Q68" s="443">
        <v>2</v>
      </c>
      <c r="R68" s="443">
        <v>4</v>
      </c>
      <c r="S68" s="443">
        <v>6</v>
      </c>
      <c r="T68" s="309"/>
      <c r="U68" s="318"/>
      <c r="V68" s="318"/>
      <c r="W68" s="318"/>
      <c r="X68" s="309"/>
      <c r="Y68" s="309"/>
      <c r="Z68" s="310"/>
      <c r="AA68" s="309"/>
      <c r="AB68" s="127"/>
      <c r="AC68" s="127"/>
      <c r="AD68" s="127"/>
      <c r="AE68" s="127">
        <v>8</v>
      </c>
      <c r="AF68" s="127">
        <v>118</v>
      </c>
      <c r="AG68" s="127">
        <v>4</v>
      </c>
      <c r="AH68" s="127">
        <v>14</v>
      </c>
    </row>
    <row r="69" spans="1:34" s="48" customFormat="1" ht="22.5" customHeight="1" thickBot="1" x14ac:dyDescent="0.3">
      <c r="A69" s="118" t="s">
        <v>258</v>
      </c>
      <c r="B69" s="117" t="s">
        <v>4</v>
      </c>
      <c r="C69" s="91"/>
      <c r="D69" s="145"/>
      <c r="E69" s="152">
        <v>7.8</v>
      </c>
      <c r="F69" s="214"/>
      <c r="G69" s="322"/>
      <c r="H69" s="483">
        <f>O69</f>
        <v>108</v>
      </c>
      <c r="I69" s="425"/>
      <c r="J69" s="203"/>
      <c r="K69" s="203"/>
      <c r="L69" s="203"/>
      <c r="M69" s="203"/>
      <c r="N69" s="203"/>
      <c r="O69" s="227">
        <f>X69+Z69+AB69+AD69+AF69+AH69</f>
        <v>108</v>
      </c>
      <c r="P69" s="214"/>
      <c r="Q69" s="203"/>
      <c r="R69" s="203"/>
      <c r="S69" s="203"/>
      <c r="T69" s="143"/>
      <c r="U69" s="146"/>
      <c r="V69" s="146"/>
      <c r="W69" s="146"/>
      <c r="X69" s="143"/>
      <c r="Y69" s="143"/>
      <c r="Z69" s="148"/>
      <c r="AA69" s="143"/>
      <c r="AB69" s="79"/>
      <c r="AC69" s="79"/>
      <c r="AD69" s="79"/>
      <c r="AE69" s="79"/>
      <c r="AF69" s="79">
        <v>72</v>
      </c>
      <c r="AG69" s="79"/>
      <c r="AH69" s="224">
        <v>36</v>
      </c>
    </row>
    <row r="70" spans="1:34" s="48" customFormat="1" ht="20.25" customHeight="1" thickBot="1" x14ac:dyDescent="0.3">
      <c r="A70" s="118" t="s">
        <v>259</v>
      </c>
      <c r="B70" s="117" t="s">
        <v>242</v>
      </c>
      <c r="C70" s="91"/>
      <c r="D70" s="145"/>
      <c r="E70" s="541">
        <v>8</v>
      </c>
      <c r="F70" s="214"/>
      <c r="G70" s="322"/>
      <c r="H70" s="483">
        <v>72</v>
      </c>
      <c r="I70" s="425"/>
      <c r="J70" s="203"/>
      <c r="K70" s="303"/>
      <c r="L70" s="203"/>
      <c r="M70" s="203"/>
      <c r="N70" s="203"/>
      <c r="O70" s="214"/>
      <c r="P70" s="227">
        <f>X70+Z70+AB70+AD70+AF70+AH70</f>
        <v>72</v>
      </c>
      <c r="Q70" s="203"/>
      <c r="R70" s="203"/>
      <c r="S70" s="203"/>
      <c r="T70" s="143"/>
      <c r="U70" s="146"/>
      <c r="V70" s="146"/>
      <c r="W70" s="146"/>
      <c r="X70" s="143"/>
      <c r="Y70" s="143"/>
      <c r="Z70" s="148"/>
      <c r="AA70" s="143"/>
      <c r="AB70" s="79"/>
      <c r="AC70" s="79"/>
      <c r="AD70" s="79"/>
      <c r="AE70" s="79"/>
      <c r="AF70" s="79"/>
      <c r="AG70" s="79"/>
      <c r="AH70" s="224">
        <v>72</v>
      </c>
    </row>
    <row r="71" spans="1:34" s="52" customFormat="1" ht="20.25" customHeight="1" thickBot="1" x14ac:dyDescent="0.25">
      <c r="A71" s="114" t="s">
        <v>302</v>
      </c>
      <c r="B71" s="115" t="s">
        <v>218</v>
      </c>
      <c r="C71" s="451">
        <v>8</v>
      </c>
      <c r="D71" s="332"/>
      <c r="E71" s="323"/>
      <c r="F71" s="217"/>
      <c r="G71" s="324"/>
      <c r="H71" s="484">
        <f>Q71+R71+S71</f>
        <v>12</v>
      </c>
      <c r="I71" s="426"/>
      <c r="J71" s="218"/>
      <c r="K71" s="218"/>
      <c r="L71" s="218"/>
      <c r="M71" s="218"/>
      <c r="N71" s="218"/>
      <c r="O71" s="218"/>
      <c r="P71" s="218"/>
      <c r="Q71" s="432">
        <v>2</v>
      </c>
      <c r="R71" s="432">
        <v>4</v>
      </c>
      <c r="S71" s="442">
        <v>6</v>
      </c>
      <c r="T71" s="333"/>
      <c r="U71" s="311"/>
      <c r="V71" s="311"/>
      <c r="W71" s="311"/>
      <c r="X71" s="333"/>
      <c r="Y71" s="333"/>
      <c r="Z71" s="148"/>
      <c r="AA71" s="333"/>
      <c r="AB71" s="90"/>
      <c r="AC71" s="90"/>
      <c r="AD71" s="90"/>
      <c r="AE71" s="90"/>
      <c r="AF71" s="90"/>
      <c r="AG71" s="90"/>
      <c r="AH71" s="334"/>
    </row>
    <row r="72" spans="1:34" s="52" customFormat="1" ht="58.5" customHeight="1" thickBot="1" x14ac:dyDescent="0.25">
      <c r="A72" s="142" t="s">
        <v>251</v>
      </c>
      <c r="B72" s="162" t="s">
        <v>319</v>
      </c>
      <c r="C72" s="335">
        <f>C73+C78</f>
        <v>3</v>
      </c>
      <c r="D72" s="335">
        <f t="shared" ref="D72:G72" si="40">D73+D78</f>
        <v>0</v>
      </c>
      <c r="E72" s="335">
        <f t="shared" si="40"/>
        <v>8</v>
      </c>
      <c r="F72" s="335">
        <f t="shared" si="40"/>
        <v>0</v>
      </c>
      <c r="G72" s="335">
        <f t="shared" si="40"/>
        <v>0</v>
      </c>
      <c r="H72" s="485">
        <f>H73+H78+H83</f>
        <v>1006</v>
      </c>
      <c r="I72" s="337">
        <f t="shared" ref="I72:AB72" si="41">I73+I78+I83</f>
        <v>16</v>
      </c>
      <c r="J72" s="337">
        <f t="shared" si="41"/>
        <v>162</v>
      </c>
      <c r="K72" s="337">
        <f t="shared" si="41"/>
        <v>126</v>
      </c>
      <c r="L72" s="337">
        <f t="shared" si="41"/>
        <v>36</v>
      </c>
      <c r="M72" s="337">
        <f t="shared" si="41"/>
        <v>108</v>
      </c>
      <c r="N72" s="337">
        <f t="shared" si="41"/>
        <v>0</v>
      </c>
      <c r="O72" s="337">
        <f t="shared" si="41"/>
        <v>324</v>
      </c>
      <c r="P72" s="337">
        <f t="shared" si="41"/>
        <v>468</v>
      </c>
      <c r="Q72" s="337">
        <f t="shared" si="41"/>
        <v>6</v>
      </c>
      <c r="R72" s="337">
        <f t="shared" si="41"/>
        <v>12</v>
      </c>
      <c r="S72" s="337">
        <f t="shared" si="41"/>
        <v>18</v>
      </c>
      <c r="T72" s="337">
        <f t="shared" si="41"/>
        <v>0</v>
      </c>
      <c r="U72" s="337">
        <f t="shared" si="41"/>
        <v>0</v>
      </c>
      <c r="V72" s="337">
        <f t="shared" si="41"/>
        <v>0</v>
      </c>
      <c r="W72" s="337">
        <f t="shared" si="41"/>
        <v>4</v>
      </c>
      <c r="X72" s="337">
        <f t="shared" si="41"/>
        <v>100</v>
      </c>
      <c r="Y72" s="337">
        <f t="shared" si="41"/>
        <v>8</v>
      </c>
      <c r="Z72" s="337">
        <f t="shared" si="41"/>
        <v>398</v>
      </c>
      <c r="AA72" s="337">
        <f t="shared" si="41"/>
        <v>4</v>
      </c>
      <c r="AB72" s="337">
        <f t="shared" si="41"/>
        <v>312</v>
      </c>
      <c r="AC72" s="336">
        <f>AC73+AC78+AC83</f>
        <v>0</v>
      </c>
      <c r="AD72" s="336">
        <f t="shared" ref="AD72:AH72" si="42">AD73+AD78+AD83</f>
        <v>0</v>
      </c>
      <c r="AE72" s="336">
        <f t="shared" si="42"/>
        <v>0</v>
      </c>
      <c r="AF72" s="336">
        <f t="shared" si="42"/>
        <v>0</v>
      </c>
      <c r="AG72" s="336">
        <f t="shared" si="42"/>
        <v>0</v>
      </c>
      <c r="AH72" s="336">
        <f t="shared" si="42"/>
        <v>144</v>
      </c>
    </row>
    <row r="73" spans="1:34" s="52" customFormat="1" ht="65.25" customHeight="1" thickBot="1" x14ac:dyDescent="0.3">
      <c r="A73" s="338" t="s">
        <v>304</v>
      </c>
      <c r="B73" s="565" t="s">
        <v>320</v>
      </c>
      <c r="C73" s="339">
        <v>1</v>
      </c>
      <c r="D73" s="340"/>
      <c r="E73" s="339">
        <v>4</v>
      </c>
      <c r="F73" s="341"/>
      <c r="G73" s="342"/>
      <c r="H73" s="485">
        <f>H74+H75+H76+H77</f>
        <v>416</v>
      </c>
      <c r="I73" s="343">
        <f t="shared" ref="I73:AH73" si="43">I74+I75+I76+I77</f>
        <v>8</v>
      </c>
      <c r="J73" s="343">
        <f t="shared" si="43"/>
        <v>72</v>
      </c>
      <c r="K73" s="343">
        <f t="shared" si="43"/>
        <v>54</v>
      </c>
      <c r="L73" s="343">
        <f t="shared" si="43"/>
        <v>18</v>
      </c>
      <c r="M73" s="343">
        <f t="shared" si="43"/>
        <v>54</v>
      </c>
      <c r="N73" s="343">
        <f t="shared" si="43"/>
        <v>0</v>
      </c>
      <c r="O73" s="343">
        <f t="shared" si="43"/>
        <v>144</v>
      </c>
      <c r="P73" s="343">
        <f t="shared" si="43"/>
        <v>180</v>
      </c>
      <c r="Q73" s="343">
        <f t="shared" si="43"/>
        <v>2</v>
      </c>
      <c r="R73" s="343">
        <f t="shared" si="43"/>
        <v>4</v>
      </c>
      <c r="S73" s="343">
        <f t="shared" si="43"/>
        <v>6</v>
      </c>
      <c r="T73" s="343">
        <f t="shared" si="43"/>
        <v>0</v>
      </c>
      <c r="U73" s="343">
        <f>U74+U75+U76+U77</f>
        <v>0</v>
      </c>
      <c r="V73" s="343">
        <f t="shared" si="43"/>
        <v>0</v>
      </c>
      <c r="W73" s="343">
        <f t="shared" si="43"/>
        <v>4</v>
      </c>
      <c r="X73" s="343">
        <f t="shared" si="43"/>
        <v>100</v>
      </c>
      <c r="Y73" s="343">
        <f t="shared" si="43"/>
        <v>4</v>
      </c>
      <c r="Z73" s="343">
        <f t="shared" si="43"/>
        <v>296</v>
      </c>
      <c r="AA73" s="343">
        <f t="shared" si="43"/>
        <v>0</v>
      </c>
      <c r="AB73" s="343">
        <f t="shared" si="43"/>
        <v>0</v>
      </c>
      <c r="AC73" s="343">
        <f t="shared" si="43"/>
        <v>0</v>
      </c>
      <c r="AD73" s="343">
        <f t="shared" si="43"/>
        <v>0</v>
      </c>
      <c r="AE73" s="343">
        <f t="shared" si="43"/>
        <v>0</v>
      </c>
      <c r="AF73" s="343">
        <f t="shared" si="43"/>
        <v>0</v>
      </c>
      <c r="AG73" s="343">
        <f t="shared" si="43"/>
        <v>0</v>
      </c>
      <c r="AH73" s="343">
        <f t="shared" si="43"/>
        <v>0</v>
      </c>
    </row>
    <row r="74" spans="1:34" s="52" customFormat="1" ht="31.5" customHeight="1" thickBot="1" x14ac:dyDescent="0.3">
      <c r="A74" s="116" t="s">
        <v>305</v>
      </c>
      <c r="B74" s="117" t="s">
        <v>303</v>
      </c>
      <c r="C74" s="510"/>
      <c r="D74" s="500"/>
      <c r="E74" s="516">
        <v>4</v>
      </c>
      <c r="F74" s="121"/>
      <c r="G74" s="141"/>
      <c r="H74" s="486">
        <f>I74+J74+Q74+R74+S74</f>
        <v>80</v>
      </c>
      <c r="I74" s="347">
        <f>W74+Y74+AA74+AC74+AE74+AG74</f>
        <v>8</v>
      </c>
      <c r="J74" s="427">
        <f>X74+Z74+AB74+AD74+AF74+AH74</f>
        <v>72</v>
      </c>
      <c r="K74" s="429">
        <v>54</v>
      </c>
      <c r="L74" s="348">
        <v>18</v>
      </c>
      <c r="M74" s="127">
        <v>54</v>
      </c>
      <c r="N74" s="127"/>
      <c r="O74" s="127"/>
      <c r="P74" s="127"/>
      <c r="Q74" s="127"/>
      <c r="R74" s="127"/>
      <c r="S74" s="245"/>
      <c r="T74" s="127"/>
      <c r="U74" s="121"/>
      <c r="V74" s="121"/>
      <c r="W74" s="131">
        <v>4</v>
      </c>
      <c r="X74" s="548">
        <v>28</v>
      </c>
      <c r="Y74" s="131">
        <v>4</v>
      </c>
      <c r="Z74" s="548">
        <v>44</v>
      </c>
      <c r="AA74" s="127"/>
      <c r="AB74" s="127"/>
      <c r="AC74" s="127"/>
      <c r="AD74" s="127"/>
      <c r="AE74" s="127"/>
      <c r="AF74" s="127"/>
      <c r="AG74" s="127"/>
      <c r="AH74" s="349"/>
    </row>
    <row r="75" spans="1:34" s="52" customFormat="1" ht="22.5" customHeight="1" thickBot="1" x14ac:dyDescent="0.3">
      <c r="A75" s="116" t="s">
        <v>306</v>
      </c>
      <c r="B75" s="117" t="s">
        <v>4</v>
      </c>
      <c r="C75" s="511"/>
      <c r="D75" s="502"/>
      <c r="E75" s="511">
        <v>3.4</v>
      </c>
      <c r="F75" s="80"/>
      <c r="G75" s="138"/>
      <c r="H75" s="486">
        <f>O75</f>
        <v>144</v>
      </c>
      <c r="I75" s="347">
        <f t="shared" ref="I75:I77" si="44">W75+Y75+AA75+AC75+AE75+AG75</f>
        <v>0</v>
      </c>
      <c r="J75" s="427"/>
      <c r="K75" s="78"/>
      <c r="L75" s="78"/>
      <c r="M75" s="79"/>
      <c r="N75" s="79"/>
      <c r="O75" s="453">
        <f>X75+Z75+AB75+AD75+AF75+AH75</f>
        <v>144</v>
      </c>
      <c r="P75" s="80"/>
      <c r="Q75" s="79"/>
      <c r="R75" s="79"/>
      <c r="S75" s="79"/>
      <c r="T75" s="79"/>
      <c r="U75" s="80"/>
      <c r="V75" s="80"/>
      <c r="W75" s="84"/>
      <c r="X75" s="547">
        <v>72</v>
      </c>
      <c r="Y75" s="84"/>
      <c r="Z75" s="547">
        <v>72</v>
      </c>
      <c r="AA75" s="79"/>
      <c r="AB75" s="79"/>
      <c r="AC75" s="79"/>
      <c r="AD75" s="143"/>
      <c r="AE75" s="79"/>
      <c r="AF75" s="143"/>
      <c r="AG75" s="79"/>
      <c r="AH75" s="351"/>
    </row>
    <row r="76" spans="1:34" s="52" customFormat="1" ht="19.5" customHeight="1" thickBot="1" x14ac:dyDescent="0.3">
      <c r="A76" s="116" t="s">
        <v>309</v>
      </c>
      <c r="B76" s="117" t="s">
        <v>242</v>
      </c>
      <c r="C76" s="511"/>
      <c r="D76" s="502"/>
      <c r="E76" s="517">
        <v>4</v>
      </c>
      <c r="F76" s="80"/>
      <c r="G76" s="138"/>
      <c r="H76" s="486">
        <f>P76</f>
        <v>180</v>
      </c>
      <c r="I76" s="347">
        <f t="shared" si="44"/>
        <v>0</v>
      </c>
      <c r="J76" s="427"/>
      <c r="K76" s="78"/>
      <c r="L76" s="78"/>
      <c r="M76" s="79"/>
      <c r="N76" s="79"/>
      <c r="O76" s="80"/>
      <c r="P76" s="453">
        <f>X76+Z76+AB76+AD76+AF76+AH76</f>
        <v>180</v>
      </c>
      <c r="Q76" s="79"/>
      <c r="R76" s="79"/>
      <c r="S76" s="79"/>
      <c r="T76" s="79"/>
      <c r="U76" s="80"/>
      <c r="V76" s="80"/>
      <c r="W76" s="84"/>
      <c r="X76" s="547"/>
      <c r="Y76" s="84"/>
      <c r="Z76" s="547">
        <v>180</v>
      </c>
      <c r="AA76" s="79"/>
      <c r="AB76" s="79"/>
      <c r="AC76" s="79"/>
      <c r="AD76" s="79"/>
      <c r="AE76" s="79"/>
      <c r="AF76" s="143"/>
      <c r="AG76" s="79"/>
      <c r="AH76" s="351"/>
    </row>
    <row r="77" spans="1:34" s="52" customFormat="1" ht="34.5" customHeight="1" thickBot="1" x14ac:dyDescent="0.3">
      <c r="A77" s="116" t="s">
        <v>307</v>
      </c>
      <c r="B77" s="117" t="s">
        <v>250</v>
      </c>
      <c r="C77" s="515">
        <v>4</v>
      </c>
      <c r="D77" s="512"/>
      <c r="E77" s="513"/>
      <c r="F77" s="352"/>
      <c r="G77" s="353"/>
      <c r="H77" s="486">
        <f>I77+J77+Q77+R77+S77</f>
        <v>12</v>
      </c>
      <c r="I77" s="347">
        <f t="shared" si="44"/>
        <v>0</v>
      </c>
      <c r="J77" s="427">
        <f t="shared" ref="J77" si="45">X77+Z77+AB77+AD77+AF77+AH77</f>
        <v>0</v>
      </c>
      <c r="K77" s="208"/>
      <c r="L77" s="208"/>
      <c r="M77" s="354"/>
      <c r="N77" s="354"/>
      <c r="O77" s="354"/>
      <c r="P77" s="354"/>
      <c r="Q77" s="436">
        <v>2</v>
      </c>
      <c r="R77" s="436">
        <v>4</v>
      </c>
      <c r="S77" s="437">
        <v>6</v>
      </c>
      <c r="T77" s="354"/>
      <c r="U77" s="352"/>
      <c r="V77" s="352"/>
      <c r="W77" s="549"/>
      <c r="X77" s="391"/>
      <c r="Y77" s="391"/>
      <c r="Z77" s="550"/>
      <c r="AA77" s="354"/>
      <c r="AB77" s="354"/>
      <c r="AC77" s="354"/>
      <c r="AD77" s="354"/>
      <c r="AE77" s="354"/>
      <c r="AF77" s="354"/>
      <c r="AG77" s="354"/>
      <c r="AH77" s="356"/>
    </row>
    <row r="78" spans="1:34" s="52" customFormat="1" ht="87.75" customHeight="1" thickBot="1" x14ac:dyDescent="0.3">
      <c r="A78" s="338" t="s">
        <v>321</v>
      </c>
      <c r="B78" s="428" t="s">
        <v>333</v>
      </c>
      <c r="C78" s="339">
        <v>2</v>
      </c>
      <c r="D78" s="340"/>
      <c r="E78" s="339">
        <v>4</v>
      </c>
      <c r="F78" s="341"/>
      <c r="G78" s="342"/>
      <c r="H78" s="485">
        <f>H79+H80+H81+H82</f>
        <v>446</v>
      </c>
      <c r="I78" s="344">
        <f t="shared" ref="I78:AH78" si="46">I79+I80+I81+I82</f>
        <v>8</v>
      </c>
      <c r="J78" s="341">
        <f t="shared" si="46"/>
        <v>90</v>
      </c>
      <c r="K78" s="341">
        <f t="shared" si="46"/>
        <v>72</v>
      </c>
      <c r="L78" s="341">
        <f t="shared" si="46"/>
        <v>18</v>
      </c>
      <c r="M78" s="341">
        <f t="shared" si="46"/>
        <v>54</v>
      </c>
      <c r="N78" s="341">
        <f t="shared" si="46"/>
        <v>0</v>
      </c>
      <c r="O78" s="341">
        <f t="shared" si="46"/>
        <v>180</v>
      </c>
      <c r="P78" s="341">
        <f t="shared" si="46"/>
        <v>144</v>
      </c>
      <c r="Q78" s="341">
        <f t="shared" si="46"/>
        <v>4</v>
      </c>
      <c r="R78" s="341">
        <f t="shared" si="46"/>
        <v>8</v>
      </c>
      <c r="S78" s="341">
        <f t="shared" si="46"/>
        <v>12</v>
      </c>
      <c r="T78" s="341">
        <f t="shared" si="46"/>
        <v>0</v>
      </c>
      <c r="U78" s="341">
        <f>U79+U80+U81+U82</f>
        <v>0</v>
      </c>
      <c r="V78" s="341">
        <f t="shared" si="46"/>
        <v>0</v>
      </c>
      <c r="W78" s="341">
        <f t="shared" si="46"/>
        <v>0</v>
      </c>
      <c r="X78" s="341">
        <f t="shared" si="46"/>
        <v>0</v>
      </c>
      <c r="Y78" s="341">
        <f t="shared" si="46"/>
        <v>4</v>
      </c>
      <c r="Z78" s="341">
        <f t="shared" si="46"/>
        <v>102</v>
      </c>
      <c r="AA78" s="341">
        <f t="shared" si="46"/>
        <v>4</v>
      </c>
      <c r="AB78" s="341">
        <f t="shared" si="46"/>
        <v>312</v>
      </c>
      <c r="AC78" s="341">
        <f t="shared" si="46"/>
        <v>0</v>
      </c>
      <c r="AD78" s="341">
        <f t="shared" si="46"/>
        <v>0</v>
      </c>
      <c r="AE78" s="341">
        <f t="shared" si="46"/>
        <v>0</v>
      </c>
      <c r="AF78" s="341">
        <f t="shared" si="46"/>
        <v>0</v>
      </c>
      <c r="AG78" s="341">
        <f t="shared" si="46"/>
        <v>0</v>
      </c>
      <c r="AH78" s="345">
        <f t="shared" si="46"/>
        <v>0</v>
      </c>
    </row>
    <row r="79" spans="1:34" s="52" customFormat="1" ht="48" customHeight="1" thickBot="1" x14ac:dyDescent="0.3">
      <c r="A79" s="357" t="s">
        <v>308</v>
      </c>
      <c r="B79" s="358" t="s">
        <v>332</v>
      </c>
      <c r="C79" s="522">
        <v>5</v>
      </c>
      <c r="D79" s="514"/>
      <c r="E79" s="523">
        <v>4</v>
      </c>
      <c r="F79" s="359"/>
      <c r="G79" s="360"/>
      <c r="H79" s="527">
        <f>I79+J79+Q79+R79+S79</f>
        <v>110</v>
      </c>
      <c r="I79" s="361">
        <f>W79+Y79+AA79+AC79+AE79+AG79</f>
        <v>8</v>
      </c>
      <c r="J79" s="430">
        <f>X79+Z79+AB79+AD79+AF79+AH79</f>
        <v>90</v>
      </c>
      <c r="K79" s="430">
        <v>72</v>
      </c>
      <c r="L79" s="359">
        <v>18</v>
      </c>
      <c r="M79" s="359">
        <v>54</v>
      </c>
      <c r="N79" s="359"/>
      <c r="O79" s="359"/>
      <c r="P79" s="359"/>
      <c r="Q79" s="524">
        <v>2</v>
      </c>
      <c r="R79" s="524">
        <v>4</v>
      </c>
      <c r="S79" s="524">
        <v>6</v>
      </c>
      <c r="T79" s="359"/>
      <c r="U79" s="359"/>
      <c r="V79" s="359"/>
      <c r="W79" s="359"/>
      <c r="X79" s="359"/>
      <c r="Y79" s="545">
        <v>4</v>
      </c>
      <c r="Z79" s="546">
        <v>30</v>
      </c>
      <c r="AA79" s="545">
        <v>4</v>
      </c>
      <c r="AB79" s="545">
        <v>60</v>
      </c>
      <c r="AC79" s="359"/>
      <c r="AD79" s="359"/>
      <c r="AE79" s="359"/>
      <c r="AF79" s="359"/>
      <c r="AG79" s="359"/>
      <c r="AH79" s="362"/>
    </row>
    <row r="80" spans="1:34" s="48" customFormat="1" ht="21.75" customHeight="1" thickBot="1" x14ac:dyDescent="0.3">
      <c r="A80" s="116" t="s">
        <v>310</v>
      </c>
      <c r="B80" s="117" t="s">
        <v>4</v>
      </c>
      <c r="C80" s="501"/>
      <c r="D80" s="502"/>
      <c r="E80" s="502" t="s">
        <v>325</v>
      </c>
      <c r="F80" s="80"/>
      <c r="G80" s="138"/>
      <c r="H80" s="477">
        <f>O80</f>
        <v>180</v>
      </c>
      <c r="I80" s="361">
        <f t="shared" ref="I80:I82" si="47">W80+Y80+AA80+AC80+AE80+AG80</f>
        <v>0</v>
      </c>
      <c r="J80" s="430"/>
      <c r="K80" s="430">
        <f t="shared" ref="K80:K82" si="48">J80-L80</f>
        <v>0</v>
      </c>
      <c r="L80" s="80"/>
      <c r="M80" s="80"/>
      <c r="N80" s="80"/>
      <c r="O80" s="453">
        <f>X80+Z80+AB80+AD80+AF80+AH80</f>
        <v>180</v>
      </c>
      <c r="P80" s="80"/>
      <c r="Q80" s="80"/>
      <c r="R80" s="80"/>
      <c r="S80" s="80"/>
      <c r="T80" s="80"/>
      <c r="U80" s="80"/>
      <c r="V80" s="80"/>
      <c r="W80" s="80"/>
      <c r="X80" s="80"/>
      <c r="Y80" s="81"/>
      <c r="Z80" s="547">
        <v>72</v>
      </c>
      <c r="AA80" s="81"/>
      <c r="AB80" s="81">
        <v>108</v>
      </c>
      <c r="AC80" s="80"/>
      <c r="AD80" s="146"/>
      <c r="AE80" s="80"/>
      <c r="AF80" s="80"/>
      <c r="AG80" s="80"/>
      <c r="AH80" s="350"/>
    </row>
    <row r="81" spans="1:35" s="48" customFormat="1" ht="17.25" customHeight="1" thickBot="1" x14ac:dyDescent="0.3">
      <c r="A81" s="116" t="s">
        <v>311</v>
      </c>
      <c r="B81" s="117" t="s">
        <v>242</v>
      </c>
      <c r="C81" s="501"/>
      <c r="D81" s="502"/>
      <c r="E81" s="519">
        <v>5</v>
      </c>
      <c r="F81" s="80"/>
      <c r="G81" s="138"/>
      <c r="H81" s="477">
        <f>P81</f>
        <v>144</v>
      </c>
      <c r="I81" s="361">
        <f t="shared" si="47"/>
        <v>0</v>
      </c>
      <c r="J81" s="430"/>
      <c r="K81" s="430">
        <f t="shared" si="48"/>
        <v>0</v>
      </c>
      <c r="L81" s="80"/>
      <c r="M81" s="80"/>
      <c r="N81" s="80"/>
      <c r="O81" s="80"/>
      <c r="P81" s="453">
        <f>X81+Z81+AB81+AD81+AF81+AH81</f>
        <v>144</v>
      </c>
      <c r="Q81" s="80"/>
      <c r="R81" s="80"/>
      <c r="S81" s="80"/>
      <c r="T81" s="80"/>
      <c r="U81" s="80"/>
      <c r="V81" s="80"/>
      <c r="W81" s="80"/>
      <c r="X81" s="80"/>
      <c r="Y81" s="81"/>
      <c r="Z81" s="547"/>
      <c r="AA81" s="81"/>
      <c r="AB81" s="81">
        <v>144</v>
      </c>
      <c r="AC81" s="80"/>
      <c r="AD81" s="146"/>
      <c r="AE81" s="80"/>
      <c r="AF81" s="80"/>
      <c r="AG81" s="80"/>
      <c r="AH81" s="350"/>
    </row>
    <row r="82" spans="1:35" s="48" customFormat="1" ht="33" customHeight="1" thickBot="1" x14ac:dyDescent="0.3">
      <c r="A82" s="116" t="s">
        <v>312</v>
      </c>
      <c r="B82" s="117" t="s">
        <v>250</v>
      </c>
      <c r="C82" s="518">
        <v>5</v>
      </c>
      <c r="D82" s="502"/>
      <c r="E82" s="501"/>
      <c r="F82" s="80"/>
      <c r="G82" s="138"/>
      <c r="H82" s="477">
        <f>I82+J82+Q82+R82+S82</f>
        <v>12</v>
      </c>
      <c r="I82" s="361">
        <f t="shared" si="47"/>
        <v>0</v>
      </c>
      <c r="J82" s="430">
        <f t="shared" ref="J82" si="49">X82+Z82+AB82+AD82+AF82+AH82</f>
        <v>0</v>
      </c>
      <c r="K82" s="430">
        <f t="shared" si="48"/>
        <v>0</v>
      </c>
      <c r="L82" s="80"/>
      <c r="M82" s="80"/>
      <c r="N82" s="80"/>
      <c r="O82" s="80"/>
      <c r="P82" s="80"/>
      <c r="Q82" s="438">
        <v>2</v>
      </c>
      <c r="R82" s="438">
        <v>4</v>
      </c>
      <c r="S82" s="438">
        <v>6</v>
      </c>
      <c r="T82" s="80"/>
      <c r="U82" s="80"/>
      <c r="V82" s="80"/>
      <c r="W82" s="80"/>
      <c r="X82" s="80"/>
      <c r="Y82" s="81"/>
      <c r="Z82" s="547"/>
      <c r="AA82" s="81"/>
      <c r="AB82" s="81"/>
      <c r="AC82" s="80"/>
      <c r="AD82" s="80"/>
      <c r="AE82" s="80"/>
      <c r="AF82" s="80"/>
      <c r="AG82" s="80"/>
      <c r="AH82" s="350"/>
    </row>
    <row r="83" spans="1:35" s="48" customFormat="1" ht="29.25" customHeight="1" thickBot="1" x14ac:dyDescent="0.25">
      <c r="A83" s="120" t="s">
        <v>252</v>
      </c>
      <c r="B83" s="120" t="s">
        <v>253</v>
      </c>
      <c r="C83" s="251"/>
      <c r="D83" s="252"/>
      <c r="E83" s="251"/>
      <c r="F83" s="254"/>
      <c r="G83" s="329"/>
      <c r="H83" s="456">
        <v>144</v>
      </c>
      <c r="I83" s="330"/>
      <c r="J83" s="253"/>
      <c r="K83" s="258"/>
      <c r="L83" s="258"/>
      <c r="M83" s="255"/>
      <c r="N83" s="254"/>
      <c r="O83" s="254"/>
      <c r="P83" s="254">
        <v>144</v>
      </c>
      <c r="Q83" s="254"/>
      <c r="R83" s="254"/>
      <c r="S83" s="254"/>
      <c r="T83" s="254"/>
      <c r="U83" s="254"/>
      <c r="V83" s="254"/>
      <c r="W83" s="254"/>
      <c r="X83" s="254"/>
      <c r="Y83" s="254"/>
      <c r="Z83" s="256"/>
      <c r="AA83" s="254"/>
      <c r="AB83" s="254"/>
      <c r="AC83" s="254"/>
      <c r="AD83" s="254"/>
      <c r="AE83" s="254"/>
      <c r="AF83" s="254"/>
      <c r="AG83" s="254"/>
      <c r="AH83" s="555">
        <v>144</v>
      </c>
    </row>
    <row r="84" spans="1:35" s="48" customFormat="1" ht="21.75" customHeight="1" thickBot="1" x14ac:dyDescent="0.25">
      <c r="A84" s="119" t="s">
        <v>56</v>
      </c>
      <c r="B84" s="119" t="s">
        <v>9</v>
      </c>
      <c r="C84" s="251"/>
      <c r="D84" s="252"/>
      <c r="E84" s="253"/>
      <c r="F84" s="254"/>
      <c r="G84" s="329"/>
      <c r="H84" s="487">
        <v>216</v>
      </c>
      <c r="I84" s="331"/>
      <c r="J84" s="255"/>
      <c r="K84" s="255"/>
      <c r="L84" s="255"/>
      <c r="M84" s="255"/>
      <c r="N84" s="255"/>
      <c r="O84" s="255"/>
      <c r="P84" s="255"/>
      <c r="Q84" s="255"/>
      <c r="R84" s="255"/>
      <c r="S84" s="255"/>
      <c r="T84" s="255">
        <v>216</v>
      </c>
      <c r="U84" s="254"/>
      <c r="V84" s="254"/>
      <c r="W84" s="254"/>
      <c r="X84" s="255"/>
      <c r="Y84" s="255"/>
      <c r="Z84" s="256"/>
      <c r="AA84" s="255"/>
      <c r="AB84" s="255"/>
      <c r="AC84" s="255"/>
      <c r="AD84" s="255"/>
      <c r="AE84" s="255"/>
      <c r="AF84" s="255"/>
      <c r="AG84" s="255"/>
      <c r="AH84" s="257">
        <v>216</v>
      </c>
    </row>
    <row r="85" spans="1:35" s="48" customFormat="1" ht="12" x14ac:dyDescent="0.2">
      <c r="A85" s="644"/>
      <c r="B85" s="645"/>
      <c r="C85" s="645"/>
      <c r="D85" s="645"/>
      <c r="E85" s="645"/>
      <c r="F85" s="645"/>
      <c r="G85" s="645"/>
      <c r="H85" s="645"/>
      <c r="I85" s="645"/>
      <c r="J85" s="645"/>
      <c r="K85" s="645"/>
      <c r="L85" s="645"/>
      <c r="M85" s="645"/>
      <c r="N85" s="646"/>
      <c r="O85" s="654" t="s">
        <v>57</v>
      </c>
      <c r="P85" s="655"/>
      <c r="Q85" s="655"/>
      <c r="R85" s="655"/>
      <c r="S85" s="655"/>
      <c r="T85" s="655"/>
      <c r="U85" s="441">
        <f>U10+U25+U32+U48++U47+U53+U58+U63+U68+U74+U79</f>
        <v>612</v>
      </c>
      <c r="V85" s="441">
        <f t="shared" ref="V85:AH85" si="50">V10+V25+V32+V48++V47+V53+V58+V63+V68+V74+V79</f>
        <v>792</v>
      </c>
      <c r="W85" s="441">
        <f t="shared" si="50"/>
        <v>72</v>
      </c>
      <c r="X85" s="441">
        <f t="shared" si="50"/>
        <v>468</v>
      </c>
      <c r="Y85" s="441">
        <f t="shared" si="50"/>
        <v>56</v>
      </c>
      <c r="Z85" s="441">
        <f t="shared" si="50"/>
        <v>412</v>
      </c>
      <c r="AA85" s="441">
        <f t="shared" si="50"/>
        <v>38</v>
      </c>
      <c r="AB85" s="441">
        <f t="shared" si="50"/>
        <v>250</v>
      </c>
      <c r="AC85" s="441">
        <f t="shared" si="50"/>
        <v>50</v>
      </c>
      <c r="AD85" s="441">
        <f t="shared" si="50"/>
        <v>454</v>
      </c>
      <c r="AE85" s="441">
        <f t="shared" si="50"/>
        <v>20</v>
      </c>
      <c r="AF85" s="441">
        <f t="shared" si="50"/>
        <v>304</v>
      </c>
      <c r="AG85" s="441">
        <f t="shared" si="50"/>
        <v>10</v>
      </c>
      <c r="AH85" s="441">
        <f t="shared" si="50"/>
        <v>134</v>
      </c>
    </row>
    <row r="86" spans="1:35" s="48" customFormat="1" ht="12" x14ac:dyDescent="0.2">
      <c r="A86" s="644"/>
      <c r="B86" s="645"/>
      <c r="C86" s="645"/>
      <c r="D86" s="645"/>
      <c r="E86" s="645"/>
      <c r="F86" s="645"/>
      <c r="G86" s="645"/>
      <c r="H86" s="645"/>
      <c r="I86" s="645"/>
      <c r="J86" s="645"/>
      <c r="K86" s="645"/>
      <c r="L86" s="645"/>
      <c r="M86" s="645"/>
      <c r="N86" s="646"/>
      <c r="O86" s="650" t="s">
        <v>58</v>
      </c>
      <c r="P86" s="651"/>
      <c r="Q86" s="651"/>
      <c r="R86" s="651"/>
      <c r="S86" s="651"/>
      <c r="T86" s="651"/>
      <c r="U86" s="79"/>
      <c r="V86" s="80">
        <v>72</v>
      </c>
      <c r="W86" s="80"/>
      <c r="X86" s="79"/>
      <c r="Y86" s="79"/>
      <c r="Z86" s="83">
        <v>36</v>
      </c>
      <c r="AA86" s="93"/>
      <c r="AB86" s="79">
        <v>36</v>
      </c>
      <c r="AC86" s="79"/>
      <c r="AD86" s="93">
        <v>36</v>
      </c>
      <c r="AE86" s="93"/>
      <c r="AF86" s="80">
        <v>36</v>
      </c>
      <c r="AG86" s="80"/>
      <c r="AH86" s="94">
        <v>36</v>
      </c>
    </row>
    <row r="87" spans="1:35" s="48" customFormat="1" ht="18.75" customHeight="1" x14ac:dyDescent="0.2">
      <c r="A87" s="644"/>
      <c r="B87" s="645"/>
      <c r="C87" s="645"/>
      <c r="D87" s="645"/>
      <c r="E87" s="645"/>
      <c r="F87" s="645"/>
      <c r="G87" s="645"/>
      <c r="H87" s="645"/>
      <c r="I87" s="645"/>
      <c r="J87" s="645"/>
      <c r="K87" s="645"/>
      <c r="L87" s="645"/>
      <c r="M87" s="645"/>
      <c r="N87" s="646"/>
      <c r="O87" s="650" t="s">
        <v>59</v>
      </c>
      <c r="P87" s="651"/>
      <c r="Q87" s="651"/>
      <c r="R87" s="651"/>
      <c r="S87" s="651"/>
      <c r="T87" s="651"/>
      <c r="U87" s="439"/>
      <c r="V87" s="439">
        <f>V49+V54+V59+V64+V69+V75+V80</f>
        <v>0</v>
      </c>
      <c r="W87" s="439">
        <f t="shared" ref="W87:AH87" si="51">W49+W54+W59+W64+W69+W75+W80</f>
        <v>0</v>
      </c>
      <c r="X87" s="439">
        <f t="shared" si="51"/>
        <v>72</v>
      </c>
      <c r="Y87" s="439">
        <f t="shared" si="51"/>
        <v>0</v>
      </c>
      <c r="Z87" s="439">
        <f t="shared" si="51"/>
        <v>180</v>
      </c>
      <c r="AA87" s="439">
        <f t="shared" si="51"/>
        <v>0</v>
      </c>
      <c r="AB87" s="439">
        <f t="shared" si="51"/>
        <v>144</v>
      </c>
      <c r="AC87" s="439">
        <f t="shared" si="51"/>
        <v>0</v>
      </c>
      <c r="AD87" s="439">
        <f t="shared" si="51"/>
        <v>144</v>
      </c>
      <c r="AE87" s="439">
        <f t="shared" si="51"/>
        <v>0</v>
      </c>
      <c r="AF87" s="439">
        <f t="shared" si="51"/>
        <v>144</v>
      </c>
      <c r="AG87" s="439">
        <f t="shared" si="51"/>
        <v>0</v>
      </c>
      <c r="AH87" s="439">
        <f t="shared" si="51"/>
        <v>108</v>
      </c>
      <c r="AI87" s="48">
        <f>X87+Z87+AB87+AD87+AF87+AH87</f>
        <v>792</v>
      </c>
    </row>
    <row r="88" spans="1:35" s="48" customFormat="1" ht="18.75" customHeight="1" x14ac:dyDescent="0.2">
      <c r="A88" s="644"/>
      <c r="B88" s="645"/>
      <c r="C88" s="645"/>
      <c r="D88" s="645"/>
      <c r="E88" s="645"/>
      <c r="F88" s="645"/>
      <c r="G88" s="645"/>
      <c r="H88" s="645"/>
      <c r="I88" s="645"/>
      <c r="J88" s="645"/>
      <c r="K88" s="645"/>
      <c r="L88" s="645"/>
      <c r="M88" s="645"/>
      <c r="N88" s="646"/>
      <c r="O88" s="656" t="s">
        <v>224</v>
      </c>
      <c r="P88" s="657"/>
      <c r="Q88" s="657"/>
      <c r="R88" s="657"/>
      <c r="S88" s="657"/>
      <c r="T88" s="658"/>
      <c r="U88" s="520"/>
      <c r="V88" s="520"/>
      <c r="W88" s="520"/>
      <c r="X88" s="520">
        <f>X50+X55+X60+X65+X70+X76+X81</f>
        <v>0</v>
      </c>
      <c r="Y88" s="520">
        <f t="shared" ref="Y88:AH88" si="52">Y50+Y55+Y60+Y65+Y70+Y76+Y81</f>
        <v>0</v>
      </c>
      <c r="Z88" s="520">
        <f t="shared" si="52"/>
        <v>180</v>
      </c>
      <c r="AA88" s="520">
        <f t="shared" si="52"/>
        <v>0</v>
      </c>
      <c r="AB88" s="520">
        <f t="shared" si="52"/>
        <v>144</v>
      </c>
      <c r="AC88" s="520">
        <f t="shared" si="52"/>
        <v>0</v>
      </c>
      <c r="AD88" s="520">
        <f t="shared" si="52"/>
        <v>216</v>
      </c>
      <c r="AE88" s="520">
        <f t="shared" si="52"/>
        <v>0</v>
      </c>
      <c r="AF88" s="520">
        <f t="shared" si="52"/>
        <v>108</v>
      </c>
      <c r="AG88" s="520">
        <f t="shared" si="52"/>
        <v>0</v>
      </c>
      <c r="AH88" s="520">
        <f t="shared" si="52"/>
        <v>216</v>
      </c>
      <c r="AI88" s="48">
        <f>X88+Z88+AB88+AD88+AF88+AH88</f>
        <v>864</v>
      </c>
    </row>
    <row r="89" spans="1:35" x14ac:dyDescent="0.2">
      <c r="A89" s="644"/>
      <c r="B89" s="645"/>
      <c r="C89" s="645"/>
      <c r="D89" s="645"/>
      <c r="E89" s="645"/>
      <c r="F89" s="645"/>
      <c r="G89" s="645"/>
      <c r="H89" s="645"/>
      <c r="I89" s="645"/>
      <c r="J89" s="645"/>
      <c r="K89" s="645"/>
      <c r="L89" s="645"/>
      <c r="M89" s="645"/>
      <c r="N89" s="646"/>
      <c r="O89" s="650" t="s">
        <v>182</v>
      </c>
      <c r="P89" s="651"/>
      <c r="Q89" s="651"/>
      <c r="R89" s="651"/>
      <c r="S89" s="651"/>
      <c r="T89" s="651"/>
      <c r="U89" s="79"/>
      <c r="V89" s="79"/>
      <c r="W89" s="79"/>
      <c r="X89" s="79"/>
      <c r="Y89" s="79"/>
      <c r="Z89" s="83"/>
      <c r="AA89" s="79"/>
      <c r="AB89" s="79"/>
      <c r="AC89" s="79"/>
      <c r="AD89" s="79"/>
      <c r="AE89" s="79"/>
      <c r="AF89" s="79"/>
      <c r="AG89" s="79"/>
      <c r="AH89" s="89">
        <v>144</v>
      </c>
    </row>
    <row r="90" spans="1:35" x14ac:dyDescent="0.2">
      <c r="A90" s="644"/>
      <c r="B90" s="645"/>
      <c r="C90" s="645"/>
      <c r="D90" s="645"/>
      <c r="E90" s="645"/>
      <c r="F90" s="645"/>
      <c r="G90" s="645"/>
      <c r="H90" s="645"/>
      <c r="I90" s="645"/>
      <c r="J90" s="645"/>
      <c r="K90" s="645"/>
      <c r="L90" s="645"/>
      <c r="M90" s="645"/>
      <c r="N90" s="646"/>
      <c r="O90" s="650" t="s">
        <v>60</v>
      </c>
      <c r="P90" s="651"/>
      <c r="Q90" s="651"/>
      <c r="R90" s="651"/>
      <c r="S90" s="651"/>
      <c r="T90" s="651"/>
      <c r="U90" s="79">
        <v>0</v>
      </c>
      <c r="V90" s="79">
        <v>4</v>
      </c>
      <c r="W90" s="79"/>
      <c r="X90" s="79">
        <v>0</v>
      </c>
      <c r="Y90" s="79"/>
      <c r="Z90" s="83">
        <v>3</v>
      </c>
      <c r="AA90" s="79"/>
      <c r="AB90" s="79">
        <v>3</v>
      </c>
      <c r="AC90" s="79"/>
      <c r="AD90" s="79">
        <v>3</v>
      </c>
      <c r="AE90" s="79"/>
      <c r="AF90" s="79">
        <v>3</v>
      </c>
      <c r="AG90" s="79"/>
      <c r="AH90" s="89">
        <v>3</v>
      </c>
    </row>
    <row r="91" spans="1:35" x14ac:dyDescent="0.2">
      <c r="A91" s="644"/>
      <c r="B91" s="645"/>
      <c r="C91" s="645"/>
      <c r="D91" s="645"/>
      <c r="E91" s="645"/>
      <c r="F91" s="645"/>
      <c r="G91" s="645"/>
      <c r="H91" s="645"/>
      <c r="I91" s="645"/>
      <c r="J91" s="645"/>
      <c r="K91" s="645"/>
      <c r="L91" s="645"/>
      <c r="M91" s="645"/>
      <c r="N91" s="646"/>
      <c r="O91" s="650" t="s">
        <v>183</v>
      </c>
      <c r="P91" s="651"/>
      <c r="Q91" s="651"/>
      <c r="R91" s="651"/>
      <c r="S91" s="651"/>
      <c r="T91" s="651"/>
      <c r="U91" s="79">
        <v>1</v>
      </c>
      <c r="V91" s="79">
        <v>8</v>
      </c>
      <c r="W91" s="79"/>
      <c r="X91" s="79">
        <v>9</v>
      </c>
      <c r="Y91" s="79"/>
      <c r="Z91" s="83">
        <v>9</v>
      </c>
      <c r="AA91" s="79"/>
      <c r="AB91" s="79">
        <v>6</v>
      </c>
      <c r="AC91" s="79"/>
      <c r="AD91" s="79">
        <v>9</v>
      </c>
      <c r="AE91" s="79"/>
      <c r="AF91" s="79">
        <v>4</v>
      </c>
      <c r="AG91" s="79"/>
      <c r="AH91" s="89">
        <v>5</v>
      </c>
    </row>
    <row r="92" spans="1:35" x14ac:dyDescent="0.2">
      <c r="A92" s="644"/>
      <c r="B92" s="645"/>
      <c r="C92" s="645"/>
      <c r="D92" s="645"/>
      <c r="E92" s="645"/>
      <c r="F92" s="645"/>
      <c r="G92" s="645"/>
      <c r="H92" s="645"/>
      <c r="I92" s="645"/>
      <c r="J92" s="645"/>
      <c r="K92" s="645"/>
      <c r="L92" s="645"/>
      <c r="M92" s="645"/>
      <c r="N92" s="646"/>
      <c r="O92" s="650" t="s">
        <v>210</v>
      </c>
      <c r="P92" s="651"/>
      <c r="Q92" s="651"/>
      <c r="R92" s="651"/>
      <c r="S92" s="651"/>
      <c r="T92" s="651"/>
      <c r="U92" s="79">
        <v>0</v>
      </c>
      <c r="V92" s="79">
        <v>1</v>
      </c>
      <c r="W92" s="79"/>
      <c r="X92" s="79">
        <v>0</v>
      </c>
      <c r="Y92" s="79"/>
      <c r="Z92" s="83">
        <v>2</v>
      </c>
      <c r="AA92" s="79"/>
      <c r="AB92" s="79"/>
      <c r="AC92" s="79"/>
      <c r="AD92" s="79"/>
      <c r="AE92" s="79"/>
      <c r="AF92" s="79">
        <v>1</v>
      </c>
      <c r="AG92" s="79"/>
      <c r="AH92" s="89"/>
    </row>
    <row r="93" spans="1:35" ht="15.75" thickBot="1" x14ac:dyDescent="0.25">
      <c r="A93" s="647"/>
      <c r="B93" s="648"/>
      <c r="C93" s="648"/>
      <c r="D93" s="648"/>
      <c r="E93" s="648"/>
      <c r="F93" s="648"/>
      <c r="G93" s="648"/>
      <c r="H93" s="648"/>
      <c r="I93" s="648"/>
      <c r="J93" s="648"/>
      <c r="K93" s="648"/>
      <c r="L93" s="648"/>
      <c r="M93" s="648"/>
      <c r="N93" s="649"/>
      <c r="O93" s="652" t="s">
        <v>70</v>
      </c>
      <c r="P93" s="653"/>
      <c r="Q93" s="653"/>
      <c r="R93" s="653"/>
      <c r="S93" s="653"/>
      <c r="T93" s="653"/>
      <c r="U93" s="354">
        <v>2</v>
      </c>
      <c r="V93" s="354">
        <v>0</v>
      </c>
      <c r="W93" s="354"/>
      <c r="X93" s="354">
        <v>1</v>
      </c>
      <c r="Y93" s="354"/>
      <c r="Z93" s="355">
        <v>0</v>
      </c>
      <c r="AA93" s="354"/>
      <c r="AB93" s="354"/>
      <c r="AC93" s="354"/>
      <c r="AD93" s="354"/>
      <c r="AE93" s="354"/>
      <c r="AF93" s="354"/>
      <c r="AG93" s="354"/>
      <c r="AH93" s="356"/>
    </row>
  </sheetData>
  <mergeCells count="30">
    <mergeCell ref="W5:Z5"/>
    <mergeCell ref="AA5:AD5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U5:V5"/>
    <mergeCell ref="J5:J6"/>
    <mergeCell ref="K5:N5"/>
    <mergeCell ref="O5:P5"/>
    <mergeCell ref="AE5:AH5"/>
    <mergeCell ref="S4:S6"/>
    <mergeCell ref="T4:T6"/>
    <mergeCell ref="A85:N93"/>
    <mergeCell ref="O91:T91"/>
    <mergeCell ref="O93:T93"/>
    <mergeCell ref="O85:T85"/>
    <mergeCell ref="O86:T86"/>
    <mergeCell ref="O87:T87"/>
    <mergeCell ref="O89:T89"/>
    <mergeCell ref="O92:T92"/>
    <mergeCell ref="O88:T88"/>
    <mergeCell ref="O90:T90"/>
    <mergeCell ref="Q4:Q6"/>
    <mergeCell ref="R4:R6"/>
  </mergeCells>
  <pageMargins left="0.19685039370078741" right="0.19685039370078741" top="0.19685039370078741" bottom="0" header="0.19685039370078741" footer="0"/>
  <pageSetup paperSize="9" scale="46" orientation="landscape" r:id="rId1"/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2" sqref="A2:AD3"/>
    </sheetView>
  </sheetViews>
  <sheetFormatPr defaultRowHeight="10.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1. Титул</vt:lpstr>
      <vt:lpstr>2, 3. К график, Сводные</vt:lpstr>
      <vt:lpstr>4. План уч проц ООО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2025-05-06T08:36:29Z</dcterms:created>
  <dcterms:modified xsi:type="dcterms:W3CDTF">2025-06-04T12:27:56Z</dcterms:modified>
</cp:coreProperties>
</file>