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30" windowHeight="100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25725"/>
</workbook>
</file>

<file path=xl/calcChain.xml><?xml version="1.0" encoding="utf-8"?>
<calcChain xmlns="http://schemas.openxmlformats.org/spreadsheetml/2006/main">
  <c r="AH90" i="21"/>
  <c r="AH89"/>
  <c r="AF89"/>
  <c r="AD89"/>
  <c r="AF88"/>
  <c r="AD88"/>
  <c r="AB88"/>
  <c r="Z88"/>
  <c r="S51"/>
  <c r="M51"/>
  <c r="T72" l="1"/>
  <c r="S72"/>
  <c r="O72"/>
  <c r="N72"/>
  <c r="M72"/>
  <c r="I72"/>
  <c r="V72"/>
  <c r="X72"/>
  <c r="Z72"/>
  <c r="AB72"/>
  <c r="AD72"/>
  <c r="AF72"/>
  <c r="AH72"/>
  <c r="U72"/>
  <c r="J74"/>
  <c r="L74" s="1"/>
  <c r="P75"/>
  <c r="P72" s="1"/>
  <c r="P80"/>
  <c r="H80" s="1"/>
  <c r="O79"/>
  <c r="H79" s="1"/>
  <c r="J78"/>
  <c r="L78" s="1"/>
  <c r="L77" s="1"/>
  <c r="AH77"/>
  <c r="AF77"/>
  <c r="AD77"/>
  <c r="AB77"/>
  <c r="Z77"/>
  <c r="X77"/>
  <c r="V77"/>
  <c r="U77"/>
  <c r="T77"/>
  <c r="S77"/>
  <c r="O77"/>
  <c r="N77"/>
  <c r="M77"/>
  <c r="T68"/>
  <c r="S68"/>
  <c r="O68"/>
  <c r="N68"/>
  <c r="M68"/>
  <c r="I68"/>
  <c r="V68"/>
  <c r="X68"/>
  <c r="Z68"/>
  <c r="AB68"/>
  <c r="AD68"/>
  <c r="AF68"/>
  <c r="AH68"/>
  <c r="U68"/>
  <c r="J69"/>
  <c r="J68" s="1"/>
  <c r="T59"/>
  <c r="S59"/>
  <c r="N59"/>
  <c r="M59"/>
  <c r="I59"/>
  <c r="X59"/>
  <c r="O63"/>
  <c r="H63" s="1"/>
  <c r="O64"/>
  <c r="H64" s="1"/>
  <c r="O65"/>
  <c r="H65" s="1"/>
  <c r="O62"/>
  <c r="V59"/>
  <c r="Z59"/>
  <c r="AB59"/>
  <c r="AD59"/>
  <c r="AF59"/>
  <c r="AH59"/>
  <c r="U59"/>
  <c r="X51"/>
  <c r="V51"/>
  <c r="U51"/>
  <c r="U49" s="1"/>
  <c r="T51"/>
  <c r="N51"/>
  <c r="I51"/>
  <c r="AB51"/>
  <c r="AD51"/>
  <c r="AF51"/>
  <c r="AH51"/>
  <c r="Z51"/>
  <c r="O55"/>
  <c r="H55" s="1"/>
  <c r="O56"/>
  <c r="O54"/>
  <c r="O36"/>
  <c r="P36"/>
  <c r="S36"/>
  <c r="T36"/>
  <c r="U36"/>
  <c r="I36"/>
  <c r="N36"/>
  <c r="M36"/>
  <c r="X36"/>
  <c r="Z36"/>
  <c r="AB36"/>
  <c r="AD36"/>
  <c r="AF36"/>
  <c r="AH36"/>
  <c r="V36"/>
  <c r="J43"/>
  <c r="L43" s="1"/>
  <c r="J31"/>
  <c r="J30"/>
  <c r="L30" s="1"/>
  <c r="I26"/>
  <c r="M26"/>
  <c r="N26"/>
  <c r="O26"/>
  <c r="P26"/>
  <c r="S26"/>
  <c r="T26"/>
  <c r="U26"/>
  <c r="V26"/>
  <c r="AD26"/>
  <c r="AB26"/>
  <c r="Z26"/>
  <c r="X26"/>
  <c r="AF26"/>
  <c r="AH26"/>
  <c r="B33" i="19"/>
  <c r="D33" s="1"/>
  <c r="O8" i="21" l="1"/>
  <c r="H74"/>
  <c r="T49"/>
  <c r="M49"/>
  <c r="H75"/>
  <c r="O51"/>
  <c r="V49"/>
  <c r="N49"/>
  <c r="X49"/>
  <c r="S49"/>
  <c r="AD50"/>
  <c r="AD49"/>
  <c r="AB49"/>
  <c r="AB50"/>
  <c r="Z49"/>
  <c r="Z50"/>
  <c r="AH49"/>
  <c r="AH50"/>
  <c r="AF49"/>
  <c r="AF50"/>
  <c r="P77"/>
  <c r="J77"/>
  <c r="H78"/>
  <c r="H77" s="1"/>
  <c r="O59"/>
  <c r="H62"/>
  <c r="H56"/>
  <c r="H30"/>
  <c r="M32"/>
  <c r="M9" s="1"/>
  <c r="O49" l="1"/>
  <c r="J73"/>
  <c r="J72" s="1"/>
  <c r="J46"/>
  <c r="L46" s="1"/>
  <c r="J47"/>
  <c r="H47" s="1"/>
  <c r="J48"/>
  <c r="L48" s="1"/>
  <c r="H73" l="1"/>
  <c r="H72" s="1"/>
  <c r="L73"/>
  <c r="L72" s="1"/>
  <c r="H48"/>
  <c r="H46"/>
  <c r="L47"/>
  <c r="J39"/>
  <c r="U32" l="1"/>
  <c r="U9" s="1"/>
  <c r="V32"/>
  <c r="V9" s="1"/>
  <c r="X32"/>
  <c r="Z32"/>
  <c r="AB32"/>
  <c r="AD32"/>
  <c r="AF32"/>
  <c r="AH32"/>
  <c r="O32"/>
  <c r="P32"/>
  <c r="S32"/>
  <c r="T32"/>
  <c r="I32"/>
  <c r="I9" s="1"/>
  <c r="N32"/>
  <c r="J35"/>
  <c r="L35" s="1"/>
  <c r="J34"/>
  <c r="L34" s="1"/>
  <c r="H35" l="1"/>
  <c r="H34"/>
  <c r="S36" i="19"/>
  <c r="P70" i="21" l="1"/>
  <c r="H70" s="1"/>
  <c r="P66"/>
  <c r="P57"/>
  <c r="P8" s="1"/>
  <c r="J61"/>
  <c r="L61" s="1"/>
  <c r="J60"/>
  <c r="J53"/>
  <c r="J52"/>
  <c r="J45"/>
  <c r="H45" s="1"/>
  <c r="J44"/>
  <c r="L44" s="1"/>
  <c r="J42"/>
  <c r="L42" s="1"/>
  <c r="J41"/>
  <c r="H41" s="1"/>
  <c r="J40"/>
  <c r="L40" s="1"/>
  <c r="L39"/>
  <c r="J38"/>
  <c r="J37"/>
  <c r="J33"/>
  <c r="J32" s="1"/>
  <c r="J29"/>
  <c r="H29" s="1"/>
  <c r="L31"/>
  <c r="J27"/>
  <c r="J51" l="1"/>
  <c r="J59"/>
  <c r="P68"/>
  <c r="H66"/>
  <c r="P59"/>
  <c r="P51"/>
  <c r="L53"/>
  <c r="H53"/>
  <c r="L52"/>
  <c r="J36"/>
  <c r="J26"/>
  <c r="H60"/>
  <c r="H69"/>
  <c r="L69"/>
  <c r="L68" s="1"/>
  <c r="L37"/>
  <c r="L27"/>
  <c r="S8"/>
  <c r="L33"/>
  <c r="L32" s="1"/>
  <c r="H33"/>
  <c r="H32" s="1"/>
  <c r="L28"/>
  <c r="L41"/>
  <c r="H37"/>
  <c r="L45"/>
  <c r="H31"/>
  <c r="H61"/>
  <c r="H27"/>
  <c r="H39"/>
  <c r="H28"/>
  <c r="H44"/>
  <c r="L60"/>
  <c r="L59" s="1"/>
  <c r="L38"/>
  <c r="H54"/>
  <c r="H57"/>
  <c r="L51" l="1"/>
  <c r="L50" s="1"/>
  <c r="H51"/>
  <c r="J9"/>
  <c r="H9"/>
  <c r="P49"/>
  <c r="J49"/>
  <c r="J50"/>
  <c r="H68"/>
  <c r="H59"/>
  <c r="L26"/>
  <c r="H36"/>
  <c r="L36"/>
  <c r="H26"/>
  <c r="BC36" i="19"/>
  <c r="AZ36"/>
  <c r="AW36"/>
  <c r="AP36"/>
  <c r="AI36"/>
  <c r="AB36"/>
  <c r="B34"/>
  <c r="B35"/>
  <c r="D35" s="1"/>
  <c r="B32"/>
  <c r="BF32" s="1"/>
  <c r="P33"/>
  <c r="P34"/>
  <c r="P35"/>
  <c r="J33"/>
  <c r="J34"/>
  <c r="J35"/>
  <c r="P32"/>
  <c r="J32"/>
  <c r="X9" i="21"/>
  <c r="AD9"/>
  <c r="AF9"/>
  <c r="L49" l="1"/>
  <c r="L8" s="1"/>
  <c r="BF34" i="19"/>
  <c r="D34"/>
  <c r="AB8" i="21"/>
  <c r="AB9"/>
  <c r="L9"/>
  <c r="AH9"/>
  <c r="Z8"/>
  <c r="Z9"/>
  <c r="H49"/>
  <c r="H8" s="1"/>
  <c r="H50"/>
  <c r="X50"/>
  <c r="X8"/>
  <c r="U8"/>
  <c r="U50"/>
  <c r="P50"/>
  <c r="N50"/>
  <c r="V50"/>
  <c r="V8"/>
  <c r="T50"/>
  <c r="T8"/>
  <c r="O50"/>
  <c r="I8"/>
  <c r="AF8"/>
  <c r="M8"/>
  <c r="M50"/>
  <c r="AD8"/>
  <c r="J8"/>
  <c r="D32" i="19"/>
  <c r="BF35"/>
  <c r="BF33"/>
  <c r="B36"/>
  <c r="BF36" l="1"/>
  <c r="D36"/>
</calcChain>
</file>

<file path=xl/sharedStrings.xml><?xml version="1.0" encoding="utf-8"?>
<sst xmlns="http://schemas.openxmlformats.org/spreadsheetml/2006/main" count="468" uniqueCount="363">
  <si>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</si>
  <si>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</si>
  <si>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</si>
  <si>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</si>
  <si>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</si>
  <si>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</si>
  <si>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</si>
  <si>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</si>
  <si>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</si>
  <si>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</si>
  <si>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</si>
  <si>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</si>
  <si>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</si>
  <si>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</si>
  <si>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</si>
  <si>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</si>
  <si>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</si>
  <si>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</si>
  <si>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</si>
  <si>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</si>
  <si>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</si>
  <si>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</si>
  <si>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</si>
  <si>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</si>
  <si>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</si>
  <si>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</si>
  <si>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</si>
  <si>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</si>
  <si>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</si>
  <si>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</si>
  <si>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</si>
  <si>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</si>
  <si>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</si>
  <si>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</si>
  <si>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</si>
  <si>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</si>
  <si>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</si>
  <si>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</si>
  <si>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</si>
  <si>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</si>
  <si>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</si>
  <si>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</si>
  <si>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</si>
  <si>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</si>
  <si>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</si>
  <si>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</si>
  <si>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</si>
  <si>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</si>
  <si>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</si>
  <si>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</si>
  <si>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</si>
  <si>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</si>
  <si>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</si>
  <si>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</si>
  <si>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</si>
  <si>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</si>
  <si>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</si>
  <si>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</si>
  <si>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</si>
  <si>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</si>
  <si>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</si>
  <si>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</si>
  <si>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</si>
  <si>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</si>
  <si>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</si>
  <si>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</si>
  <si>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</si>
  <si>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</si>
  <si>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</si>
  <si>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</si>
  <si>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</si>
  <si>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</si>
  <si>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</si>
  <si>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</si>
  <si>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</si>
  <si>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</si>
  <si>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</si>
  <si>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</si>
  <si>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</si>
  <si>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</si>
  <si>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</si>
  <si>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</si>
  <si>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</si>
  <si>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</si>
  <si>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</si>
  <si>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</si>
  <si>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</si>
  <si>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</si>
  <si>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</si>
  <si>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</si>
  <si>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</si>
  <si>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</si>
  <si>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</si>
  <si>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</si>
  <si>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</si>
  <si>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</si>
  <si>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</si>
  <si>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</si>
  <si>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</si>
  <si>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</si>
  <si>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</si>
  <si>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</si>
  <si>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</si>
  <si>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</si>
  <si>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</si>
  <si>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</si>
  <si>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</si>
  <si>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</si>
  <si>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</si>
  <si>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</si>
  <si>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</si>
  <si>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</si>
  <si>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</si>
  <si>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</si>
  <si>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</si>
  <si>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</si>
  <si>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</si>
  <si>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</si>
  <si>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</si>
  <si>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</si>
  <si>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</si>
  <si>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</si>
  <si>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</si>
  <si>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</si>
  <si>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</si>
  <si>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</si>
  <si>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</si>
  <si>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</si>
  <si>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</si>
  <si>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</si>
  <si>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</si>
  <si>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</si>
  <si>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</si>
  <si>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</si>
  <si>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</si>
  <si>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</si>
  <si>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</si>
  <si>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</si>
  <si>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</si>
  <si>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</si>
  <si>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</si>
  <si>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</si>
  <si>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</si>
  <si>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</si>
  <si>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</si>
  <si>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</si>
  <si>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</si>
  <si>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</si>
  <si>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</si>
  <si>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</si>
  <si>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</si>
  <si>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</si>
  <si>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</si>
  <si>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</si>
  <si>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</si>
  <si>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</si>
  <si>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</si>
  <si>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</si>
  <si>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</si>
  <si>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</si>
  <si>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</si>
  <si>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</si>
  <si>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</si>
  <si>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</si>
  <si>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</si>
  <si>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</si>
  <si>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</si>
  <si>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</si>
  <si>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</si>
  <si>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</si>
  <si>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</si>
  <si>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</si>
  <si>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</si>
  <si>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</si>
  <si>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</si>
  <si>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</si>
  <si>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</si>
  <si>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</si>
  <si>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</si>
  <si>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</si>
  <si>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</si>
  <si>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</si>
  <si>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</si>
  <si>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</si>
  <si>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</si>
  <si>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</si>
  <si>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</si>
  <si>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</si>
  <si>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</si>
  <si>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</si>
  <si>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</si>
  <si>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</si>
  <si>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</si>
  <si>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</si>
  <si>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</si>
  <si>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</si>
  <si>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</si>
  <si>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</si>
  <si>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</si>
  <si>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</si>
  <si>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</si>
  <si>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</si>
  <si>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</si>
  <si>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</si>
  <si>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</si>
  <si>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</si>
  <si>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</si>
  <si>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</si>
  <si>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</si>
  <si>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</si>
  <si>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</si>
  <si>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</si>
  <si>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</si>
  <si>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</si>
  <si>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</si>
  <si>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</si>
  <si>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</si>
  <si>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ПМ.1.ЭК</t>
  </si>
  <si>
    <t>Экзамен квалификационный</t>
  </si>
  <si>
    <t>ПМ.2.ЭК</t>
  </si>
  <si>
    <t>ПМ.3.ЭК</t>
  </si>
  <si>
    <t>ПМ.4.ЭК</t>
  </si>
  <si>
    <t>3,4,5,6,7,8</t>
  </si>
  <si>
    <t>ЕН.0.1</t>
  </si>
  <si>
    <t>3,5,7</t>
  </si>
  <si>
    <t>Дифференцированных зачетов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</si>
  <si>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</si>
  <si>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</si>
  <si>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</si>
  <si>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</si>
  <si>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</si>
  <si>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ЕН.0.3</t>
  </si>
  <si>
    <t xml:space="preserve">Информатика </t>
  </si>
  <si>
    <t>Инженерная графика</t>
  </si>
  <si>
    <t>Техническая механика</t>
  </si>
  <si>
    <t>Экономика отрасли</t>
  </si>
  <si>
    <t>Информационные технологии в профессиональной деятельности</t>
  </si>
  <si>
    <t>Выполнение работ по одной или нескольким профессиям рабочих, должностям служащих</t>
  </si>
  <si>
    <t>1 сем.           17   недель</t>
  </si>
  <si>
    <t>2 сем.             22    недели</t>
  </si>
  <si>
    <t>МДК.04.01</t>
  </si>
  <si>
    <t>6к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</si>
  <si>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</si>
  <si>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</si>
  <si>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</si>
  <si>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</si>
  <si>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</si>
  <si>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</si>
  <si>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</si>
  <si>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</si>
  <si>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</si>
  <si>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</si>
  <si>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</si>
  <si>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</si>
  <si>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</si>
  <si>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</si>
  <si>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</si>
  <si>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</si>
  <si>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</si>
  <si>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</si>
  <si>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08.02.01</t>
  </si>
  <si>
    <t>Строительство и эксплуатация зданий и сооружений</t>
  </si>
  <si>
    <t>техник</t>
  </si>
  <si>
    <t>1. Календарный  график учебного процесса 08.02.01 Строительство и эксплуатация зданий и сооружений</t>
  </si>
  <si>
    <t>Психология общения</t>
  </si>
  <si>
    <t>ОГСЭ.05</t>
  </si>
  <si>
    <t>Основы электротехники</t>
  </si>
  <si>
    <t>Основы геодезии</t>
  </si>
  <si>
    <t>Общие сведения об инженерных системах</t>
  </si>
  <si>
    <t>Основы предпринимательской деятельности</t>
  </si>
  <si>
    <t>Адаптационная дисциплина ("Социальная адаптация и основы социально-правовых знаний")</t>
  </si>
  <si>
    <t>Основы финансовой грамотности</t>
  </si>
  <si>
    <t>Способы поиска работы, рекомендации по трудоустройству, планирование карьеры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</si>
  <si>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</si>
  <si>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</si>
  <si>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</si>
  <si>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Учебная практика. Системы автоматизированного проектирования</t>
  </si>
  <si>
    <t>Учебная практика. Автоматизированное проектирование строительных конструкций</t>
  </si>
  <si>
    <t>Учебная практика. Работа с технической документацией</t>
  </si>
  <si>
    <t>Выполнение технологических процессов на объекте капитального строительства</t>
  </si>
  <si>
    <t>Организация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</si>
  <si>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</si>
  <si>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>4,5,6</t>
  </si>
  <si>
    <t>Учебная практика. Геодезическая</t>
  </si>
  <si>
    <t>Учебная практика. Подготовка строительной площадки</t>
  </si>
  <si>
    <t>Учебная практика. Отделочная</t>
  </si>
  <si>
    <t>УП.01.01</t>
  </si>
  <si>
    <t>УП.01.02</t>
  </si>
  <si>
    <t>УП.01.03</t>
  </si>
  <si>
    <t>УП.02.01</t>
  </si>
  <si>
    <t>УП.02.02</t>
  </si>
  <si>
    <t>УП.02.03</t>
  </si>
  <si>
    <t>УП.02.04</t>
  </si>
  <si>
    <t>Учебная практика. Составление калькуляций сметных затрат на используемые материально-технические ресурсы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</si>
  <si>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сооружений.</t>
  </si>
  <si>
    <t>Управление деятельностью структурных подразделений при выполнении строительно-монтажных работ, в том числе отделочных работ эксплуатации, ремонте и реконструкции зданий и сооружений</t>
  </si>
  <si>
    <t>Организация видов работ при эксплуатации и реконструкции строительных объектов</t>
  </si>
  <si>
    <t>Эксплуатация зданий и сооружений</t>
  </si>
  <si>
    <t>Реконструкция зданий и сооружений</t>
  </si>
  <si>
    <t>МДК.04.02</t>
  </si>
  <si>
    <t>ПП.04</t>
  </si>
  <si>
    <t>8к</t>
  </si>
  <si>
    <t>ПМ.05</t>
  </si>
  <si>
    <t>Производство работ по профессии</t>
  </si>
  <si>
    <t>МДК.05.01</t>
  </si>
  <si>
    <t>УП.05</t>
  </si>
  <si>
    <t>ПП.05</t>
  </si>
  <si>
    <t>ПМ.5.ЭК</t>
  </si>
  <si>
    <t>Индивидуальный учебный проект, курсовой проект</t>
  </si>
  <si>
    <t>3 сем.           17  недель</t>
  </si>
  <si>
    <t>4 сем.       21/2/0  недели</t>
  </si>
  <si>
    <t>5 сем.          11/5/0 недель</t>
  </si>
  <si>
    <t>6 сем.          13/4/7 недели</t>
  </si>
  <si>
    <t>7 сем.              12/1/3     недель</t>
  </si>
  <si>
    <t xml:space="preserve">8 сем.             11/0/2/4/6       недели 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</si>
  <si>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</si>
  <si>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</si>
  <si>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</si>
  <si>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</si>
  <si>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</si>
  <si>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</si>
  <si>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</si>
  <si>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</si>
  <si>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</si>
  <si>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</si>
  <si>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</si>
  <si>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</si>
  <si>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Экзамен модулю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</si>
  <si>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</si>
  <si>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</si>
  <si>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</si>
  <si>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</si>
  <si>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</si>
  <si>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</si>
  <si>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</si>
  <si>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</si>
  <si>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</si>
  <si>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</si>
  <si>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</si>
  <si>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</si>
  <si>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</si>
  <si>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</si>
  <si>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</si>
  <si>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</si>
  <si>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</si>
  <si>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</si>
  <si>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</si>
  <si>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</si>
  <si>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</si>
  <si>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</si>
  <si>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</si>
  <si>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 32*</t>
  </si>
  <si>
    <t>  32*</t>
  </si>
  <si>
    <t> 32</t>
  </si>
  <si>
    <t>ОУП. 00</t>
  </si>
  <si>
    <t>Общеобраз. цикл</t>
  </si>
  <si>
    <t>2*</t>
  </si>
  <si>
    <t>Основы безопасности и защита Родины</t>
  </si>
  <si>
    <t>2024г</t>
  </si>
  <si>
    <t>2024г.</t>
  </si>
  <si>
    <t>2024</t>
  </si>
  <si>
    <t>5425</t>
  </si>
  <si>
    <t>Экзамен квалификационный 26473 Смотритель здания</t>
  </si>
</sst>
</file>

<file path=xl/styles.xml><?xml version="1.0" encoding="utf-8"?>
<styleSheet xmlns="http://schemas.openxmlformats.org/spreadsheetml/2006/main">
  <numFmts count="1">
    <numFmt numFmtId="164" formatCode="##,###"/>
  </numFmts>
  <fonts count="49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1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87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5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30" fillId="3" borderId="29" xfId="0" applyFont="1" applyFill="1" applyBorder="1"/>
    <xf numFmtId="0" fontId="30" fillId="3" borderId="0" xfId="0" applyFont="1" applyFill="1" applyBorder="1"/>
    <xf numFmtId="0" fontId="26" fillId="3" borderId="16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4" xfId="0" applyNumberFormat="1" applyFont="1" applyFill="1" applyBorder="1" applyAlignment="1" applyProtection="1">
      <alignment horizontal="center" textRotation="90" wrapText="1"/>
    </xf>
    <xf numFmtId="0" fontId="26" fillId="3" borderId="18" xfId="0" applyNumberFormat="1" applyFont="1" applyFill="1" applyBorder="1" applyAlignment="1" applyProtection="1">
      <alignment horizontal="center" textRotation="90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center"/>
    </xf>
    <xf numFmtId="0" fontId="26" fillId="3" borderId="27" xfId="0" applyNumberFormat="1" applyFont="1" applyFill="1" applyBorder="1" applyAlignment="1" applyProtection="1">
      <alignment horizontal="center" vertical="center"/>
    </xf>
    <xf numFmtId="0" fontId="15" fillId="3" borderId="29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5" fillId="3" borderId="41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top"/>
    </xf>
    <xf numFmtId="0" fontId="26" fillId="3" borderId="2" xfId="0" applyNumberFormat="1" applyFont="1" applyFill="1" applyBorder="1" applyAlignment="1" applyProtection="1">
      <alignment horizontal="left" vertical="top" wrapText="1"/>
    </xf>
    <xf numFmtId="0" fontId="26" fillId="3" borderId="26" xfId="0" applyNumberFormat="1" applyFont="1" applyFill="1" applyBorder="1" applyAlignment="1" applyProtection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</xf>
    <xf numFmtId="0" fontId="26" fillId="3" borderId="32" xfId="0" applyNumberFormat="1" applyFont="1" applyFill="1" applyBorder="1" applyAlignment="1" applyProtection="1">
      <alignment horizontal="center" vertical="center"/>
    </xf>
    <xf numFmtId="164" fontId="26" fillId="3" borderId="30" xfId="0" applyNumberFormat="1" applyFont="1" applyFill="1" applyBorder="1" applyAlignment="1" applyProtection="1">
      <alignment horizontal="center" vertical="center"/>
    </xf>
    <xf numFmtId="0" fontId="26" fillId="3" borderId="31" xfId="0" applyNumberFormat="1" applyFont="1" applyFill="1" applyBorder="1" applyAlignment="1" applyProtection="1">
      <alignment horizontal="center" vertical="center"/>
    </xf>
    <xf numFmtId="3" fontId="26" fillId="3" borderId="30" xfId="0" applyNumberFormat="1" applyFont="1" applyFill="1" applyBorder="1" applyAlignment="1" applyProtection="1">
      <alignment horizontal="center" vertical="center"/>
    </xf>
    <xf numFmtId="0" fontId="26" fillId="3" borderId="35" xfId="0" applyNumberFormat="1" applyFont="1" applyFill="1" applyBorder="1" applyAlignment="1" applyProtection="1">
      <alignment horizontal="center" vertical="center"/>
    </xf>
    <xf numFmtId="164" fontId="30" fillId="3" borderId="0" xfId="0" applyNumberFormat="1" applyFont="1" applyFill="1" applyBorder="1"/>
    <xf numFmtId="3" fontId="30" fillId="3" borderId="0" xfId="0" applyNumberFormat="1" applyFont="1" applyFill="1" applyBorder="1"/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6" xfId="0" applyNumberFormat="1" applyFont="1" applyFill="1" applyBorder="1" applyAlignment="1" applyProtection="1">
      <alignment horizontal="left" vertical="top" wrapText="1"/>
    </xf>
    <xf numFmtId="0" fontId="26" fillId="3" borderId="7" xfId="0" applyNumberFormat="1" applyFont="1" applyFill="1" applyBorder="1" applyAlignment="1" applyProtection="1">
      <alignment horizontal="center" vertical="center"/>
    </xf>
    <xf numFmtId="0" fontId="26" fillId="3" borderId="6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center" vertical="center"/>
    </xf>
    <xf numFmtId="164" fontId="26" fillId="3" borderId="7" xfId="0" applyNumberFormat="1" applyFont="1" applyFill="1" applyBorder="1" applyAlignment="1" applyProtection="1">
      <alignment horizontal="center" vertical="center"/>
    </xf>
    <xf numFmtId="0" fontId="26" fillId="3" borderId="43" xfId="0" applyNumberFormat="1" applyFont="1" applyFill="1" applyBorder="1" applyAlignment="1" applyProtection="1">
      <alignment horizontal="center" vertical="center"/>
    </xf>
    <xf numFmtId="0" fontId="30" fillId="3" borderId="18" xfId="0" applyFont="1" applyFill="1" applyBorder="1"/>
    <xf numFmtId="164" fontId="30" fillId="3" borderId="18" xfId="0" applyNumberFormat="1" applyFont="1" applyFill="1" applyBorder="1"/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/>
    <xf numFmtId="0" fontId="28" fillId="3" borderId="0" xfId="0" applyFont="1" applyFill="1" applyBorder="1"/>
    <xf numFmtId="0" fontId="26" fillId="3" borderId="1" xfId="0" applyNumberFormat="1" applyFont="1" applyFill="1" applyBorder="1" applyAlignment="1" applyProtection="1">
      <alignment horizontal="center" vertical="center"/>
    </xf>
    <xf numFmtId="0" fontId="15" fillId="3" borderId="17" xfId="0" applyNumberFormat="1" applyFont="1" applyFill="1" applyBorder="1" applyAlignment="1" applyProtection="1">
      <alignment horizontal="center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26" fillId="3" borderId="5" xfId="0" applyNumberFormat="1" applyFont="1" applyFill="1" applyBorder="1" applyAlignment="1" applyProtection="1">
      <alignment horizontal="center" vertical="center"/>
    </xf>
    <xf numFmtId="0" fontId="28" fillId="3" borderId="18" xfId="0" applyFont="1" applyFill="1" applyBorder="1"/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39" xfId="0" applyNumberFormat="1" applyFont="1" applyFill="1" applyBorder="1" applyAlignment="1" applyProtection="1">
      <alignment horizontal="center" vertical="center"/>
    </xf>
    <xf numFmtId="0" fontId="15" fillId="3" borderId="42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49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16" fillId="3" borderId="0" xfId="0" applyFont="1" applyFill="1" applyBorder="1" applyAlignment="1"/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164" fontId="26" fillId="3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/>
    </xf>
    <xf numFmtId="0" fontId="15" fillId="3" borderId="18" xfId="0" applyNumberFormat="1" applyFont="1" applyFill="1" applyBorder="1" applyAlignment="1" applyProtection="1">
      <alignment horizontal="center" vertical="center" wrapText="1"/>
    </xf>
    <xf numFmtId="164" fontId="26" fillId="3" borderId="0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8" fillId="3" borderId="1" xfId="0" applyNumberFormat="1" applyFont="1" applyFill="1" applyBorder="1" applyAlignment="1" applyProtection="1">
      <alignment horizontal="center" vertical="center"/>
    </xf>
    <xf numFmtId="0" fontId="32" fillId="0" borderId="0" xfId="0" applyFont="1"/>
    <xf numFmtId="0" fontId="32" fillId="0" borderId="0" xfId="0" applyFont="1" applyBorder="1"/>
    <xf numFmtId="0" fontId="41" fillId="0" borderId="0" xfId="0" applyFont="1"/>
    <xf numFmtId="0" fontId="41" fillId="0" borderId="0" xfId="0" applyFont="1" applyBorder="1"/>
    <xf numFmtId="0" fontId="30" fillId="0" borderId="0" xfId="0" applyFont="1" applyFill="1" applyBorder="1"/>
    <xf numFmtId="0" fontId="28" fillId="0" borderId="0" xfId="0" applyFont="1" applyFill="1" applyBorder="1"/>
    <xf numFmtId="0" fontId="30" fillId="0" borderId="19" xfId="0" applyFont="1" applyFill="1" applyBorder="1"/>
    <xf numFmtId="0" fontId="15" fillId="0" borderId="0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26" fillId="3" borderId="9" xfId="0" applyNumberFormat="1" applyFont="1" applyFill="1" applyBorder="1" applyAlignment="1" applyProtection="1">
      <alignment horizontal="center" vertical="center" wrapText="1"/>
    </xf>
    <xf numFmtId="0" fontId="26" fillId="3" borderId="36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5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4" fontId="26" fillId="3" borderId="44" xfId="0" applyNumberFormat="1" applyFont="1" applyFill="1" applyBorder="1" applyAlignment="1" applyProtection="1">
      <alignment horizontal="center" vertical="center"/>
    </xf>
    <xf numFmtId="164" fontId="26" fillId="3" borderId="5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top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top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3" borderId="1" xfId="0" applyNumberFormat="1" applyFont="1" applyFill="1" applyBorder="1" applyAlignment="1" applyProtection="1">
      <alignment horizontal="left" vertical="top"/>
    </xf>
    <xf numFmtId="0" fontId="27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wrapText="1"/>
    </xf>
    <xf numFmtId="0" fontId="28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7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left" vertical="top"/>
    </xf>
    <xf numFmtId="0" fontId="30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31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vertical="top"/>
    </xf>
    <xf numFmtId="0" fontId="5" fillId="5" borderId="1" xfId="0" applyNumberFormat="1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top"/>
    </xf>
    <xf numFmtId="0" fontId="27" fillId="5" borderId="1" xfId="0" applyNumberFormat="1" applyFont="1" applyFill="1" applyBorder="1" applyAlignment="1" applyProtection="1">
      <alignment horizontal="left" vertical="top"/>
    </xf>
    <xf numFmtId="0" fontId="27" fillId="5" borderId="1" xfId="0" applyNumberFormat="1" applyFont="1" applyFill="1" applyBorder="1" applyAlignment="1" applyProtection="1">
      <alignment horizontal="left" vertical="top" wrapText="1"/>
    </xf>
    <xf numFmtId="0" fontId="26" fillId="5" borderId="1" xfId="0" applyNumberFormat="1" applyFont="1" applyFill="1" applyBorder="1" applyAlignment="1" applyProtection="1">
      <alignment horizontal="center" vertical="center"/>
    </xf>
    <xf numFmtId="0" fontId="26" fillId="5" borderId="1" xfId="3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vertical="center" wrapText="1"/>
    </xf>
    <xf numFmtId="0" fontId="27" fillId="5" borderId="1" xfId="0" applyNumberFormat="1" applyFont="1" applyFill="1" applyBorder="1" applyAlignment="1" applyProtection="1">
      <alignment horizontal="left" vertical="center" wrapText="1"/>
    </xf>
    <xf numFmtId="0" fontId="27" fillId="5" borderId="1" xfId="0" applyNumberFormat="1" applyFont="1" applyFill="1" applyBorder="1" applyAlignment="1" applyProtection="1">
      <alignment horizontal="left" vertical="center"/>
    </xf>
    <xf numFmtId="0" fontId="26" fillId="5" borderId="1" xfId="0" applyNumberFormat="1" applyFont="1" applyFill="1" applyBorder="1" applyAlignment="1" applyProtection="1">
      <alignment horizontal="left" vertical="center"/>
    </xf>
    <xf numFmtId="0" fontId="26" fillId="5" borderId="1" xfId="0" applyNumberFormat="1" applyFont="1" applyFill="1" applyBorder="1" applyAlignment="1" applyProtection="1">
      <alignment horizontal="left" vertical="top" wrapText="1"/>
    </xf>
    <xf numFmtId="49" fontId="26" fillId="5" borderId="1" xfId="3" applyNumberFormat="1" applyFont="1" applyFill="1" applyBorder="1" applyAlignment="1" applyProtection="1">
      <alignment horizontal="center" vertical="center"/>
      <protection locked="0"/>
    </xf>
    <xf numFmtId="0" fontId="26" fillId="5" borderId="1" xfId="0" applyNumberFormat="1" applyFont="1" applyFill="1" applyBorder="1" applyAlignment="1" applyProtection="1">
      <alignment horizontal="left" vertical="top"/>
    </xf>
    <xf numFmtId="49" fontId="26" fillId="5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center"/>
    </xf>
    <xf numFmtId="0" fontId="26" fillId="3" borderId="30" xfId="3" applyNumberFormat="1" applyFont="1" applyFill="1" applyBorder="1" applyAlignment="1" applyProtection="1">
      <alignment horizontal="center" vertical="center"/>
      <protection locked="0"/>
    </xf>
    <xf numFmtId="0" fontId="26" fillId="3" borderId="30" xfId="0" applyNumberFormat="1" applyFont="1" applyFill="1" applyBorder="1" applyAlignment="1" applyProtection="1">
      <alignment horizontal="center" vertical="center"/>
    </xf>
    <xf numFmtId="0" fontId="29" fillId="0" borderId="34" xfId="0" applyNumberFormat="1" applyFont="1" applyFill="1" applyBorder="1" applyAlignment="1" applyProtection="1">
      <alignment horizontal="center" vertical="center"/>
    </xf>
    <xf numFmtId="0" fontId="15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45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15" fillId="0" borderId="43" xfId="0" applyNumberFormat="1" applyFont="1" applyFill="1" applyBorder="1" applyAlignment="1" applyProtection="1">
      <alignment horizontal="center" vertical="center"/>
    </xf>
    <xf numFmtId="0" fontId="15" fillId="0" borderId="6" xfId="3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26" fillId="3" borderId="47" xfId="0" applyNumberFormat="1" applyFont="1" applyFill="1" applyBorder="1" applyAlignment="1" applyProtection="1">
      <alignment horizontal="center" vertical="center"/>
    </xf>
    <xf numFmtId="0" fontId="26" fillId="0" borderId="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26" fillId="3" borderId="2" xfId="3" applyNumberFormat="1" applyFont="1" applyFill="1" applyBorder="1" applyAlignment="1" applyProtection="1">
      <alignment horizontal="center" vertical="center"/>
      <protection locked="0"/>
    </xf>
    <xf numFmtId="0" fontId="26" fillId="3" borderId="48" xfId="0" applyNumberFormat="1" applyFont="1" applyFill="1" applyBorder="1" applyAlignment="1" applyProtection="1">
      <alignment horizontal="center" vertical="center"/>
    </xf>
    <xf numFmtId="0" fontId="26" fillId="3" borderId="43" xfId="0" applyNumberFormat="1" applyFont="1" applyFill="1" applyBorder="1" applyAlignment="1" applyProtection="1">
      <alignment horizontal="center" vertical="center" wrapText="1"/>
    </xf>
    <xf numFmtId="0" fontId="26" fillId="3" borderId="6" xfId="3" applyNumberFormat="1" applyFont="1" applyFill="1" applyBorder="1" applyAlignment="1" applyProtection="1">
      <alignment horizontal="center" vertical="center"/>
      <protection locked="0"/>
    </xf>
    <xf numFmtId="0" fontId="26" fillId="3" borderId="6" xfId="0" applyNumberFormat="1" applyFont="1" applyFill="1" applyBorder="1" applyAlignment="1" applyProtection="1">
      <alignment horizontal="center" vertical="center" wrapText="1"/>
    </xf>
    <xf numFmtId="0" fontId="26" fillId="3" borderId="46" xfId="0" applyNumberFormat="1" applyFont="1" applyFill="1" applyBorder="1" applyAlignment="1" applyProtection="1">
      <alignment horizontal="center" vertical="center"/>
    </xf>
    <xf numFmtId="0" fontId="26" fillId="3" borderId="35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15" fillId="0" borderId="34" xfId="0" applyNumberFormat="1" applyFont="1" applyFill="1" applyBorder="1" applyAlignment="1" applyProtection="1">
      <alignment horizontal="center" vertical="center" wrapText="1"/>
    </xf>
    <xf numFmtId="0" fontId="26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45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3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26" fillId="3" borderId="5" xfId="3" applyNumberFormat="1" applyFont="1" applyFill="1" applyBorder="1" applyAlignment="1" applyProtection="1">
      <alignment horizontal="center" vertical="center"/>
      <protection locked="0"/>
    </xf>
    <xf numFmtId="0" fontId="15" fillId="7" borderId="5" xfId="0" applyNumberFormat="1" applyFont="1" applyFill="1" applyBorder="1" applyAlignment="1" applyProtection="1">
      <alignment horizontal="center" vertical="center"/>
    </xf>
    <xf numFmtId="0" fontId="26" fillId="3" borderId="49" xfId="0" applyNumberFormat="1" applyFont="1" applyFill="1" applyBorder="1" applyAlignment="1" applyProtection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 wrapText="1"/>
    </xf>
    <xf numFmtId="0" fontId="15" fillId="8" borderId="33" xfId="0" applyNumberFormat="1" applyFont="1" applyFill="1" applyBorder="1" applyAlignment="1" applyProtection="1">
      <alignment horizontal="center" vertical="center" wrapText="1"/>
    </xf>
    <xf numFmtId="0" fontId="26" fillId="3" borderId="5" xfId="0" applyNumberFormat="1" applyFont="1" applyFill="1" applyBorder="1" applyAlignment="1" applyProtection="1">
      <alignment horizontal="center" vertical="center" wrapText="1"/>
    </xf>
    <xf numFmtId="0" fontId="26" fillId="0" borderId="34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15" fillId="10" borderId="33" xfId="0" applyNumberFormat="1" applyFont="1" applyFill="1" applyBorder="1" applyAlignment="1" applyProtection="1">
      <alignment horizontal="center" vertical="center" wrapText="1"/>
    </xf>
    <xf numFmtId="0" fontId="15" fillId="11" borderId="1" xfId="0" applyNumberFormat="1" applyFont="1" applyFill="1" applyBorder="1" applyAlignment="1" applyProtection="1">
      <alignment horizontal="center" vertical="center" wrapText="1"/>
    </xf>
    <xf numFmtId="0" fontId="15" fillId="11" borderId="33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9" xfId="3" applyNumberFormat="1" applyFont="1" applyFill="1" applyBorder="1" applyAlignment="1" applyProtection="1">
      <alignment horizontal="center" vertical="center"/>
      <protection locked="0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5" fillId="0" borderId="36" xfId="0" applyNumberFormat="1" applyFont="1" applyFill="1" applyBorder="1" applyAlignment="1" applyProtection="1">
      <alignment horizontal="center" vertical="center"/>
    </xf>
    <xf numFmtId="0" fontId="26" fillId="3" borderId="34" xfId="0" applyNumberFormat="1" applyFont="1" applyFill="1" applyBorder="1" applyAlignment="1" applyProtection="1">
      <alignment horizontal="center" vertical="center" wrapText="1"/>
    </xf>
    <xf numFmtId="0" fontId="26" fillId="3" borderId="12" xfId="3" applyNumberFormat="1" applyFont="1" applyFill="1" applyBorder="1" applyAlignment="1" applyProtection="1">
      <alignment horizontal="center" vertical="center"/>
      <protection locked="0"/>
    </xf>
    <xf numFmtId="0" fontId="15" fillId="7" borderId="12" xfId="0" applyNumberFormat="1" applyFont="1" applyFill="1" applyBorder="1" applyAlignment="1" applyProtection="1">
      <alignment horizontal="center" vertical="center" wrapText="1"/>
    </xf>
    <xf numFmtId="0" fontId="26" fillId="3" borderId="12" xfId="0" applyNumberFormat="1" applyFont="1" applyFill="1" applyBorder="1" applyAlignment="1" applyProtection="1">
      <alignment horizontal="center" vertical="center"/>
    </xf>
    <xf numFmtId="0" fontId="26" fillId="3" borderId="45" xfId="0" applyNumberFormat="1" applyFont="1" applyFill="1" applyBorder="1" applyAlignment="1" applyProtection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26" fillId="11" borderId="2" xfId="0" applyNumberFormat="1" applyFont="1" applyFill="1" applyBorder="1" applyAlignment="1" applyProtection="1">
      <alignment horizontal="center" vertical="center" wrapText="1"/>
    </xf>
    <xf numFmtId="0" fontId="26" fillId="3" borderId="48" xfId="0" applyNumberFormat="1" applyFont="1" applyFill="1" applyBorder="1" applyAlignment="1" applyProtection="1">
      <alignment horizontal="center" vertical="center" wrapText="1"/>
    </xf>
    <xf numFmtId="0" fontId="15" fillId="3" borderId="9" xfId="0" applyNumberFormat="1" applyFont="1" applyFill="1" applyBorder="1" applyAlignment="1" applyProtection="1">
      <alignment horizontal="center" vertical="center" wrapText="1"/>
    </xf>
    <xf numFmtId="0" fontId="26" fillId="3" borderId="42" xfId="0" applyNumberFormat="1" applyFont="1" applyFill="1" applyBorder="1" applyAlignment="1" applyProtection="1">
      <alignment horizontal="center" vertical="center" wrapText="1"/>
    </xf>
    <xf numFmtId="0" fontId="26" fillId="3" borderId="37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 wrapText="1"/>
    </xf>
    <xf numFmtId="0" fontId="15" fillId="3" borderId="41" xfId="0" applyNumberFormat="1" applyFont="1" applyFill="1" applyBorder="1" applyAlignment="1" applyProtection="1">
      <alignment horizontal="center" vertical="center" wrapText="1"/>
    </xf>
    <xf numFmtId="164" fontId="26" fillId="3" borderId="50" xfId="0" applyNumberFormat="1" applyFont="1" applyFill="1" applyBorder="1" applyAlignment="1" applyProtection="1">
      <alignment horizontal="center" vertical="center"/>
    </xf>
    <xf numFmtId="0" fontId="27" fillId="5" borderId="12" xfId="0" applyNumberFormat="1" applyFont="1" applyFill="1" applyBorder="1" applyAlignment="1" applyProtection="1">
      <alignment horizontal="left" vertical="top"/>
    </xf>
    <xf numFmtId="0" fontId="27" fillId="5" borderId="12" xfId="0" applyNumberFormat="1" applyFont="1" applyFill="1" applyBorder="1" applyAlignment="1" applyProtection="1">
      <alignment horizontal="left" vertical="top" wrapText="1"/>
    </xf>
    <xf numFmtId="0" fontId="26" fillId="5" borderId="12" xfId="0" applyNumberFormat="1" applyFont="1" applyFill="1" applyBorder="1" applyAlignment="1" applyProtection="1">
      <alignment horizontal="center" vertical="center"/>
    </xf>
    <xf numFmtId="0" fontId="26" fillId="5" borderId="12" xfId="3" applyNumberFormat="1" applyFont="1" applyFill="1" applyBorder="1" applyAlignment="1" applyProtection="1">
      <alignment horizontal="center" vertical="center"/>
      <protection locked="0"/>
    </xf>
    <xf numFmtId="0" fontId="45" fillId="5" borderId="1" xfId="0" applyFont="1" applyFill="1" applyBorder="1"/>
    <xf numFmtId="0" fontId="45" fillId="5" borderId="1" xfId="0" applyFont="1" applyFill="1" applyBorder="1" applyAlignment="1">
      <alignment horizontal="center"/>
    </xf>
    <xf numFmtId="3" fontId="45" fillId="5" borderId="1" xfId="0" applyNumberFormat="1" applyFont="1" applyFill="1" applyBorder="1" applyAlignment="1">
      <alignment horizontal="center"/>
    </xf>
    <xf numFmtId="0" fontId="43" fillId="12" borderId="1" xfId="0" applyFont="1" applyFill="1" applyBorder="1"/>
    <xf numFmtId="0" fontId="43" fillId="12" borderId="1" xfId="0" applyFont="1" applyFill="1" applyBorder="1" applyAlignment="1">
      <alignment horizontal="center"/>
    </xf>
    <xf numFmtId="0" fontId="45" fillId="12" borderId="1" xfId="0" applyFont="1" applyFill="1" applyBorder="1" applyAlignment="1">
      <alignment horizontal="center"/>
    </xf>
    <xf numFmtId="0" fontId="42" fillId="12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13" borderId="1" xfId="0" applyFont="1" applyFill="1" applyBorder="1" applyAlignment="1">
      <alignment horizontal="center"/>
    </xf>
    <xf numFmtId="0" fontId="46" fillId="12" borderId="1" xfId="0" applyFont="1" applyFill="1" applyBorder="1"/>
    <xf numFmtId="0" fontId="43" fillId="12" borderId="1" xfId="0" applyFont="1" applyFill="1" applyBorder="1" applyAlignment="1">
      <alignment wrapText="1"/>
    </xf>
    <xf numFmtId="0" fontId="43" fillId="12" borderId="1" xfId="0" applyFont="1" applyFill="1" applyBorder="1" applyAlignment="1">
      <alignment horizontal="center" wrapText="1"/>
    </xf>
    <xf numFmtId="0" fontId="1" fillId="13" borderId="1" xfId="0" applyFont="1" applyFill="1" applyBorder="1"/>
    <xf numFmtId="0" fontId="43" fillId="0" borderId="1" xfId="0" applyFont="1" applyBorder="1"/>
    <xf numFmtId="0" fontId="43" fillId="0" borderId="1" xfId="0" applyFont="1" applyBorder="1" applyAlignment="1">
      <alignment wrapText="1"/>
    </xf>
    <xf numFmtId="0" fontId="44" fillId="12" borderId="1" xfId="0" applyFont="1" applyFill="1" applyBorder="1" applyAlignment="1">
      <alignment horizontal="center"/>
    </xf>
    <xf numFmtId="0" fontId="44" fillId="1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13" borderId="1" xfId="0" applyFont="1" applyFill="1" applyBorder="1" applyAlignment="1">
      <alignment horizontal="center"/>
    </xf>
    <xf numFmtId="0" fontId="46" fillId="0" borderId="1" xfId="0" applyFont="1" applyBorder="1"/>
    <xf numFmtId="0" fontId="46" fillId="13" borderId="1" xfId="0" applyFont="1" applyFill="1" applyBorder="1"/>
    <xf numFmtId="49" fontId="7" fillId="14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19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3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26" fillId="3" borderId="14" xfId="0" applyNumberFormat="1" applyFont="1" applyFill="1" applyBorder="1" applyAlignment="1" applyProtection="1">
      <alignment horizontal="center" wrapText="1"/>
    </xf>
    <xf numFmtId="0" fontId="26" fillId="3" borderId="12" xfId="0" applyNumberFormat="1" applyFont="1" applyFill="1" applyBorder="1" applyAlignment="1" applyProtection="1">
      <alignment horizontal="left" vertical="top" wrapText="1"/>
    </xf>
    <xf numFmtId="0" fontId="26" fillId="3" borderId="3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4" xfId="0" applyNumberFormat="1" applyFont="1" applyFill="1" applyBorder="1" applyAlignment="1" applyProtection="1">
      <alignment horizontal="left" vertical="top" wrapText="1"/>
    </xf>
    <xf numFmtId="0" fontId="26" fillId="3" borderId="13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42" xfId="0" applyNumberFormat="1" applyFont="1" applyFill="1" applyBorder="1" applyAlignment="1" applyProtection="1">
      <alignment horizontal="left" vertical="center" wrapText="1"/>
    </xf>
    <xf numFmtId="0" fontId="26" fillId="3" borderId="37" xfId="0" applyNumberFormat="1" applyFont="1" applyFill="1" applyBorder="1" applyAlignment="1" applyProtection="1">
      <alignment horizontal="left" vertical="center" wrapText="1"/>
    </xf>
    <xf numFmtId="0" fontId="26" fillId="3" borderId="34" xfId="0" applyNumberFormat="1" applyFont="1" applyFill="1" applyBorder="1" applyAlignment="1" applyProtection="1">
      <alignment horizontal="left" vertical="center" wrapText="1"/>
    </xf>
    <xf numFmtId="0" fontId="26" fillId="3" borderId="12" xfId="0" applyNumberFormat="1" applyFont="1" applyFill="1" applyBorder="1" applyAlignment="1" applyProtection="1">
      <alignment horizontal="left" vertical="center" wrapText="1"/>
    </xf>
    <xf numFmtId="0" fontId="43" fillId="12" borderId="1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6" fillId="3" borderId="28" xfId="0" applyNumberFormat="1" applyFont="1" applyFill="1" applyBorder="1" applyAlignment="1" applyProtection="1">
      <alignment horizontal="center" vertical="top"/>
    </xf>
    <xf numFmtId="0" fontId="26" fillId="3" borderId="29" xfId="0" applyNumberFormat="1" applyFont="1" applyFill="1" applyBorder="1" applyAlignment="1" applyProtection="1">
      <alignment horizontal="center" vertical="top"/>
    </xf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0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 textRotation="90"/>
    </xf>
    <xf numFmtId="0" fontId="26" fillId="3" borderId="14" xfId="0" applyNumberFormat="1" applyFont="1" applyFill="1" applyBorder="1" applyAlignment="1" applyProtection="1">
      <alignment horizontal="center" textRotation="90" wrapText="1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26" fillId="3" borderId="9" xfId="0" applyNumberFormat="1" applyFont="1" applyFill="1" applyBorder="1" applyAlignment="1" applyProtection="1">
      <alignment horizontal="center" vertical="center" wrapText="1"/>
    </xf>
    <xf numFmtId="0" fontId="26" fillId="3" borderId="11" xfId="0" applyNumberFormat="1" applyFont="1" applyFill="1" applyBorder="1" applyAlignment="1" applyProtection="1">
      <alignment horizontal="center" vertical="center" wrapText="1"/>
    </xf>
    <xf numFmtId="0" fontId="26" fillId="3" borderId="36" xfId="0" applyNumberFormat="1" applyFont="1" applyFill="1" applyBorder="1" applyAlignment="1" applyProtection="1">
      <alignment horizontal="center" vertical="center" wrapText="1"/>
    </xf>
    <xf numFmtId="0" fontId="26" fillId="3" borderId="16" xfId="0" applyNumberFormat="1" applyFont="1" applyFill="1" applyBorder="1" applyAlignment="1" applyProtection="1">
      <alignment horizontal="center" vertical="center" wrapText="1"/>
    </xf>
    <xf numFmtId="0" fontId="26" fillId="3" borderId="14" xfId="0" applyNumberFormat="1" applyFont="1" applyFill="1" applyBorder="1" applyAlignment="1" applyProtection="1">
      <alignment horizontal="center" vertical="center" wrapText="1"/>
    </xf>
    <xf numFmtId="0" fontId="26" fillId="3" borderId="15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topLeftCell="A10" zoomScale="70" zoomScaleNormal="70" zoomScaleSheetLayoutView="70" workbookViewId="0">
      <selection activeCell="AU30" sqref="AU30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242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1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35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243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1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>
      <c r="A6" s="48" t="s">
        <v>244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245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>
      <c r="A7" s="49" t="s">
        <v>246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247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>
      <c r="A9" s="42" t="s">
        <v>248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315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W9" s="42"/>
      <c r="AX9" s="42"/>
      <c r="AY9" s="42"/>
    </row>
    <row r="10" spans="1:51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>
      <c r="A11" s="51" t="s">
        <v>326</v>
      </c>
      <c r="B11" s="43"/>
      <c r="C11" s="43"/>
      <c r="D11" s="43"/>
      <c r="E11" s="43"/>
      <c r="F11" s="43"/>
      <c r="G11" s="43"/>
      <c r="H11" s="43"/>
      <c r="I11" s="43"/>
      <c r="J11" s="43" t="s">
        <v>358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326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 t="s">
        <v>359</v>
      </c>
      <c r="AV11" s="43"/>
      <c r="AW11" s="43"/>
      <c r="AX11" s="43"/>
      <c r="AY11" s="43"/>
    </row>
    <row r="12" spans="1:51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>
      <c r="A13" s="313" t="s">
        <v>33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42"/>
      <c r="AX13" s="42"/>
      <c r="AY13" s="42"/>
    </row>
    <row r="14" spans="1:51" s="52" customFormat="1" ht="13.5" customHeight="1">
      <c r="A14" s="314" t="s">
        <v>34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43"/>
      <c r="AX14" s="43"/>
      <c r="AY14" s="43"/>
    </row>
    <row r="15" spans="1:51" s="52" customFormat="1" ht="26.25" customHeight="1">
      <c r="A15" s="315" t="s">
        <v>36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43"/>
      <c r="AX15" s="43"/>
      <c r="AY15" s="43"/>
    </row>
    <row r="16" spans="1:51" s="52" customFormat="1" ht="17.25" customHeight="1">
      <c r="A16" s="316" t="s">
        <v>260</v>
      </c>
      <c r="B16" s="316"/>
      <c r="C16" s="316"/>
      <c r="D16" s="316"/>
      <c r="E16" s="316"/>
      <c r="F16" s="54"/>
      <c r="G16" s="317" t="s">
        <v>261</v>
      </c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43"/>
      <c r="AX16" s="43"/>
      <c r="AY16" s="43"/>
    </row>
    <row r="17" spans="1:62" ht="19.5" customHeight="1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55"/>
      <c r="AW17" s="42"/>
      <c r="AX17" s="42"/>
      <c r="AY17" s="42"/>
    </row>
    <row r="18" spans="1:62" s="56" customFormat="1" ht="19.5" customHeight="1">
      <c r="O18" s="304" t="s">
        <v>249</v>
      </c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250</v>
      </c>
      <c r="P20" s="59"/>
      <c r="Q20" s="59"/>
      <c r="R20" s="59"/>
      <c r="S20" s="59"/>
      <c r="T20" s="59"/>
      <c r="U20" s="59"/>
      <c r="V20" s="59"/>
      <c r="W20" s="59" t="s">
        <v>262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251</v>
      </c>
      <c r="P22" s="59"/>
      <c r="Q22" s="59"/>
      <c r="R22" s="59"/>
      <c r="S22" s="59"/>
      <c r="T22" s="59"/>
      <c r="U22" s="59"/>
      <c r="V22" s="59"/>
      <c r="W22" s="59" t="s">
        <v>252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253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05" t="s">
        <v>37</v>
      </c>
      <c r="AB24" s="305"/>
      <c r="AC24" s="305"/>
      <c r="AD24" s="305"/>
      <c r="AE24" s="305"/>
      <c r="AF24" s="43" t="s">
        <v>254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06" t="s">
        <v>255</v>
      </c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7" t="s">
        <v>256</v>
      </c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08" t="s">
        <v>38</v>
      </c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257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09">
        <v>43110</v>
      </c>
      <c r="AD29" s="310"/>
      <c r="AE29" s="310"/>
      <c r="AF29" s="310"/>
      <c r="AG29" s="310"/>
      <c r="AH29" s="59"/>
      <c r="AI29" s="311" t="s">
        <v>39</v>
      </c>
      <c r="AJ29" s="311"/>
      <c r="AK29" s="310">
        <v>2</v>
      </c>
      <c r="AL29" s="310"/>
      <c r="AM29" s="310"/>
      <c r="AN29" s="310"/>
      <c r="AO29" s="310"/>
      <c r="AP29" s="310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258</v>
      </c>
      <c r="P31" s="59"/>
      <c r="Q31" s="59"/>
      <c r="R31" s="59"/>
      <c r="S31" s="302" t="s">
        <v>361</v>
      </c>
      <c r="T31" s="302"/>
      <c r="U31" s="302"/>
      <c r="V31" s="302"/>
      <c r="W31" s="302"/>
      <c r="X31" s="59"/>
      <c r="Y31" s="59"/>
      <c r="Z31" s="59"/>
      <c r="AA31" s="59" t="s">
        <v>259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03" t="s">
        <v>360</v>
      </c>
      <c r="AO31" s="303"/>
      <c r="AP31" s="303"/>
      <c r="AQ31" s="303"/>
      <c r="AR31" s="303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zoomScale="80" zoomScaleNormal="80" workbookViewId="0">
      <selection sqref="A1:BK36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320" t="s">
        <v>263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18"/>
      <c r="BC2" s="318"/>
      <c r="BD2" s="318"/>
      <c r="BE2" s="318"/>
      <c r="BF2" s="318"/>
      <c r="BG2" s="318"/>
      <c r="BH2" s="318"/>
      <c r="BI2" s="318"/>
      <c r="BJ2" s="318"/>
      <c r="BK2" s="319"/>
    </row>
    <row r="3" spans="1:63" ht="13.5" customHeight="1">
      <c r="A3" s="329" t="s">
        <v>116</v>
      </c>
      <c r="B3" s="323" t="s">
        <v>15</v>
      </c>
      <c r="C3" s="324"/>
      <c r="D3" s="324"/>
      <c r="E3" s="325"/>
      <c r="F3" s="321" t="s">
        <v>117</v>
      </c>
      <c r="G3" s="323" t="s">
        <v>16</v>
      </c>
      <c r="H3" s="324"/>
      <c r="I3" s="325"/>
      <c r="J3" s="321" t="s">
        <v>118</v>
      </c>
      <c r="K3" s="323" t="s">
        <v>17</v>
      </c>
      <c r="L3" s="324"/>
      <c r="M3" s="324"/>
      <c r="N3" s="325"/>
      <c r="O3" s="323" t="s">
        <v>18</v>
      </c>
      <c r="P3" s="324"/>
      <c r="Q3" s="324"/>
      <c r="R3" s="325"/>
      <c r="S3" s="321" t="s">
        <v>119</v>
      </c>
      <c r="T3" s="323" t="s">
        <v>19</v>
      </c>
      <c r="U3" s="324"/>
      <c r="V3" s="325"/>
      <c r="W3" s="321" t="s">
        <v>120</v>
      </c>
      <c r="X3" s="323" t="s">
        <v>20</v>
      </c>
      <c r="Y3" s="324"/>
      <c r="Z3" s="325"/>
      <c r="AA3" s="321" t="s">
        <v>121</v>
      </c>
      <c r="AB3" s="323" t="s">
        <v>21</v>
      </c>
      <c r="AC3" s="324"/>
      <c r="AD3" s="324"/>
      <c r="AE3" s="325"/>
      <c r="AF3" s="321" t="s">
        <v>122</v>
      </c>
      <c r="AG3" s="323" t="s">
        <v>22</v>
      </c>
      <c r="AH3" s="324"/>
      <c r="AI3" s="325"/>
      <c r="AJ3" s="321" t="s">
        <v>123</v>
      </c>
      <c r="AK3" s="323" t="s">
        <v>23</v>
      </c>
      <c r="AL3" s="324"/>
      <c r="AM3" s="324"/>
      <c r="AN3" s="325"/>
      <c r="AO3" s="323" t="s">
        <v>24</v>
      </c>
      <c r="AP3" s="324"/>
      <c r="AQ3" s="324"/>
      <c r="AR3" s="325"/>
      <c r="AS3" s="321" t="s">
        <v>124</v>
      </c>
      <c r="AT3" s="323" t="s">
        <v>25</v>
      </c>
      <c r="AU3" s="324"/>
      <c r="AV3" s="325"/>
      <c r="AW3" s="321" t="s">
        <v>125</v>
      </c>
      <c r="AX3" s="323" t="s">
        <v>26</v>
      </c>
      <c r="AY3" s="324"/>
      <c r="AZ3" s="324"/>
      <c r="BA3" s="325"/>
      <c r="BB3" s="333"/>
      <c r="BC3" s="336"/>
      <c r="BD3" s="333"/>
      <c r="BE3" s="338"/>
      <c r="BF3" s="338"/>
      <c r="BG3" s="338"/>
      <c r="BH3" s="333"/>
      <c r="BI3" s="333"/>
      <c r="BJ3" s="333"/>
      <c r="BK3" s="333"/>
    </row>
    <row r="4" spans="1:63" ht="13.5" customHeight="1">
      <c r="A4" s="330"/>
      <c r="B4" s="326"/>
      <c r="C4" s="327"/>
      <c r="D4" s="327"/>
      <c r="E4" s="328"/>
      <c r="F4" s="322"/>
      <c r="G4" s="326"/>
      <c r="H4" s="327"/>
      <c r="I4" s="328"/>
      <c r="J4" s="322"/>
      <c r="K4" s="326"/>
      <c r="L4" s="327"/>
      <c r="M4" s="327"/>
      <c r="N4" s="328"/>
      <c r="O4" s="326"/>
      <c r="P4" s="327"/>
      <c r="Q4" s="327"/>
      <c r="R4" s="328"/>
      <c r="S4" s="322"/>
      <c r="T4" s="326"/>
      <c r="U4" s="327"/>
      <c r="V4" s="328"/>
      <c r="W4" s="322"/>
      <c r="X4" s="326"/>
      <c r="Y4" s="327"/>
      <c r="Z4" s="328"/>
      <c r="AA4" s="322"/>
      <c r="AB4" s="326"/>
      <c r="AC4" s="327"/>
      <c r="AD4" s="327"/>
      <c r="AE4" s="328"/>
      <c r="AF4" s="322"/>
      <c r="AG4" s="326"/>
      <c r="AH4" s="327"/>
      <c r="AI4" s="328"/>
      <c r="AJ4" s="322"/>
      <c r="AK4" s="326"/>
      <c r="AL4" s="327"/>
      <c r="AM4" s="327"/>
      <c r="AN4" s="328"/>
      <c r="AO4" s="326"/>
      <c r="AP4" s="327"/>
      <c r="AQ4" s="327"/>
      <c r="AR4" s="328"/>
      <c r="AS4" s="322"/>
      <c r="AT4" s="326"/>
      <c r="AU4" s="327"/>
      <c r="AV4" s="328"/>
      <c r="AW4" s="322"/>
      <c r="AX4" s="326"/>
      <c r="AY4" s="327"/>
      <c r="AZ4" s="327"/>
      <c r="BA4" s="328"/>
      <c r="BB4" s="333"/>
      <c r="BC4" s="336"/>
      <c r="BD4" s="333"/>
      <c r="BE4" s="338"/>
      <c r="BF4" s="338"/>
      <c r="BG4" s="338"/>
      <c r="BH4" s="333"/>
      <c r="BI4" s="333"/>
      <c r="BJ4" s="333"/>
      <c r="BK4" s="333"/>
    </row>
    <row r="5" spans="1:63" ht="13.5" customHeight="1">
      <c r="A5" s="330"/>
      <c r="B5" s="3"/>
      <c r="C5" s="3"/>
      <c r="D5" s="3"/>
      <c r="E5" s="4"/>
      <c r="F5" s="322"/>
      <c r="G5" s="3"/>
      <c r="H5" s="3"/>
      <c r="I5" s="4"/>
      <c r="J5" s="322"/>
      <c r="K5" s="3"/>
      <c r="L5" s="3"/>
      <c r="M5" s="3"/>
      <c r="N5" s="3"/>
      <c r="O5" s="3"/>
      <c r="P5" s="3"/>
      <c r="Q5" s="3"/>
      <c r="R5" s="4"/>
      <c r="S5" s="322"/>
      <c r="T5" s="3"/>
      <c r="U5" s="3"/>
      <c r="V5" s="4"/>
      <c r="W5" s="322"/>
      <c r="X5" s="3"/>
      <c r="Y5" s="3"/>
      <c r="Z5" s="4"/>
      <c r="AA5" s="322"/>
      <c r="AB5" s="3"/>
      <c r="AC5" s="3"/>
      <c r="AD5" s="3"/>
      <c r="AE5" s="4"/>
      <c r="AF5" s="322"/>
      <c r="AG5" s="3"/>
      <c r="AH5" s="3"/>
      <c r="AI5" s="4"/>
      <c r="AJ5" s="322"/>
      <c r="AK5" s="3"/>
      <c r="AL5" s="3"/>
      <c r="AM5" s="3"/>
      <c r="AN5" s="3"/>
      <c r="AO5" s="3"/>
      <c r="AP5" s="3"/>
      <c r="AQ5" s="3"/>
      <c r="AR5" s="4"/>
      <c r="AS5" s="322"/>
      <c r="AT5" s="3"/>
      <c r="AU5" s="3"/>
      <c r="AV5" s="4"/>
      <c r="AW5" s="322"/>
      <c r="AX5" s="3"/>
      <c r="AY5" s="3"/>
      <c r="AZ5" s="3"/>
      <c r="BA5" s="6"/>
      <c r="BB5" s="333"/>
      <c r="BC5" s="337"/>
      <c r="BD5" s="333"/>
      <c r="BE5" s="338"/>
      <c r="BF5" s="338"/>
      <c r="BG5" s="338"/>
      <c r="BH5" s="333"/>
      <c r="BI5" s="333"/>
      <c r="BJ5" s="333"/>
      <c r="BK5" s="333"/>
    </row>
    <row r="6" spans="1:63" ht="13.5" customHeight="1">
      <c r="A6" s="330"/>
      <c r="B6" s="5"/>
      <c r="C6" s="5"/>
      <c r="D6" s="5"/>
      <c r="E6" s="6"/>
      <c r="F6" s="322"/>
      <c r="G6" s="5"/>
      <c r="H6" s="5"/>
      <c r="I6" s="6"/>
      <c r="J6" s="322"/>
      <c r="K6" s="5"/>
      <c r="L6" s="5"/>
      <c r="M6" s="5"/>
      <c r="N6" s="5"/>
      <c r="O6" s="5"/>
      <c r="P6" s="5"/>
      <c r="Q6" s="5"/>
      <c r="R6" s="6"/>
      <c r="S6" s="322"/>
      <c r="T6" s="5"/>
      <c r="U6" s="5"/>
      <c r="V6" s="6"/>
      <c r="W6" s="322"/>
      <c r="X6" s="5"/>
      <c r="Y6" s="5"/>
      <c r="Z6" s="6"/>
      <c r="AA6" s="322"/>
      <c r="AB6" s="5"/>
      <c r="AC6" s="5"/>
      <c r="AD6" s="5"/>
      <c r="AE6" s="6"/>
      <c r="AF6" s="322"/>
      <c r="AG6" s="5"/>
      <c r="AH6" s="5"/>
      <c r="AI6" s="6"/>
      <c r="AJ6" s="322"/>
      <c r="AK6" s="5"/>
      <c r="AL6" s="5"/>
      <c r="AM6" s="5"/>
      <c r="AN6" s="5"/>
      <c r="AO6" s="5"/>
      <c r="AP6" s="5"/>
      <c r="AQ6" s="5"/>
      <c r="AR6" s="6"/>
      <c r="AS6" s="322"/>
      <c r="AT6" s="5"/>
      <c r="AU6" s="5"/>
      <c r="AV6" s="6"/>
      <c r="AW6" s="322"/>
      <c r="AX6" s="5"/>
      <c r="AY6" s="5"/>
      <c r="AZ6" s="5"/>
      <c r="BA6" s="6"/>
      <c r="BB6" s="333"/>
      <c r="BC6" s="337"/>
      <c r="BD6" s="333"/>
      <c r="BE6" s="338"/>
      <c r="BF6" s="338"/>
      <c r="BG6" s="338"/>
      <c r="BH6" s="333"/>
      <c r="BI6" s="333"/>
      <c r="BJ6" s="333"/>
      <c r="BK6" s="333"/>
    </row>
    <row r="7" spans="1:63" ht="13.5" customHeight="1">
      <c r="A7" s="330"/>
      <c r="B7" s="5">
        <v>1</v>
      </c>
      <c r="C7" s="5">
        <v>8</v>
      </c>
      <c r="D7" s="5">
        <v>15</v>
      </c>
      <c r="E7" s="5">
        <v>22</v>
      </c>
      <c r="F7" s="322"/>
      <c r="G7" s="5">
        <v>6</v>
      </c>
      <c r="H7" s="5">
        <v>13</v>
      </c>
      <c r="I7" s="5">
        <v>20</v>
      </c>
      <c r="J7" s="322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22"/>
      <c r="T7" s="5">
        <v>5</v>
      </c>
      <c r="U7" s="5">
        <v>12</v>
      </c>
      <c r="V7" s="5">
        <v>19</v>
      </c>
      <c r="W7" s="322"/>
      <c r="X7" s="5">
        <v>2</v>
      </c>
      <c r="Y7" s="5">
        <v>9</v>
      </c>
      <c r="Z7" s="5">
        <v>16</v>
      </c>
      <c r="AA7" s="322"/>
      <c r="AB7" s="5">
        <v>2</v>
      </c>
      <c r="AC7" s="5">
        <v>9</v>
      </c>
      <c r="AD7" s="5">
        <v>16</v>
      </c>
      <c r="AE7" s="5">
        <v>23</v>
      </c>
      <c r="AF7" s="322"/>
      <c r="AG7" s="5">
        <v>6</v>
      </c>
      <c r="AH7" s="5">
        <v>13</v>
      </c>
      <c r="AI7" s="5">
        <v>20</v>
      </c>
      <c r="AJ7" s="322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22"/>
      <c r="AT7" s="5">
        <v>6</v>
      </c>
      <c r="AU7" s="5">
        <v>13</v>
      </c>
      <c r="AV7" s="5">
        <v>20</v>
      </c>
      <c r="AW7" s="322"/>
      <c r="AX7" s="5">
        <v>3</v>
      </c>
      <c r="AY7" s="5">
        <v>10</v>
      </c>
      <c r="AZ7" s="5">
        <v>17</v>
      </c>
      <c r="BA7" s="5">
        <v>24</v>
      </c>
      <c r="BB7" s="333"/>
      <c r="BC7" s="337"/>
      <c r="BD7" s="333"/>
      <c r="BE7" s="338"/>
      <c r="BF7" s="338"/>
      <c r="BG7" s="338"/>
      <c r="BH7" s="333"/>
      <c r="BI7" s="333"/>
      <c r="BJ7" s="333"/>
      <c r="BK7" s="333"/>
    </row>
    <row r="8" spans="1:63" ht="13.5" customHeight="1">
      <c r="A8" s="330"/>
      <c r="B8" s="5">
        <v>7</v>
      </c>
      <c r="C8" s="5">
        <v>14</v>
      </c>
      <c r="D8" s="5">
        <v>21</v>
      </c>
      <c r="E8" s="5">
        <v>28</v>
      </c>
      <c r="F8" s="322"/>
      <c r="G8" s="5">
        <v>12</v>
      </c>
      <c r="H8" s="5">
        <v>19</v>
      </c>
      <c r="I8" s="5">
        <v>26</v>
      </c>
      <c r="J8" s="322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22"/>
      <c r="T8" s="5">
        <v>11</v>
      </c>
      <c r="U8" s="5">
        <v>18</v>
      </c>
      <c r="V8" s="5">
        <v>25</v>
      </c>
      <c r="W8" s="322"/>
      <c r="X8" s="5">
        <v>8</v>
      </c>
      <c r="Y8" s="5">
        <v>15</v>
      </c>
      <c r="Z8" s="5">
        <v>22</v>
      </c>
      <c r="AA8" s="322"/>
      <c r="AB8" s="5">
        <v>8</v>
      </c>
      <c r="AC8" s="5">
        <v>15</v>
      </c>
      <c r="AD8" s="5">
        <v>22</v>
      </c>
      <c r="AE8" s="5">
        <v>29</v>
      </c>
      <c r="AF8" s="322"/>
      <c r="AG8" s="5">
        <v>12</v>
      </c>
      <c r="AH8" s="5">
        <v>19</v>
      </c>
      <c r="AI8" s="5">
        <v>26</v>
      </c>
      <c r="AJ8" s="322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22"/>
      <c r="AT8" s="5">
        <v>12</v>
      </c>
      <c r="AU8" s="5">
        <v>19</v>
      </c>
      <c r="AV8" s="5">
        <v>26</v>
      </c>
      <c r="AW8" s="322"/>
      <c r="AX8" s="5">
        <v>9</v>
      </c>
      <c r="AY8" s="5">
        <v>16</v>
      </c>
      <c r="AZ8" s="5">
        <v>23</v>
      </c>
      <c r="BA8" s="5">
        <v>31</v>
      </c>
      <c r="BB8" s="333"/>
      <c r="BC8" s="337"/>
      <c r="BD8" s="333"/>
      <c r="BE8" s="338"/>
      <c r="BF8" s="338"/>
      <c r="BG8" s="338"/>
      <c r="BH8" s="333"/>
      <c r="BI8" s="333"/>
      <c r="BJ8" s="333"/>
      <c r="BK8" s="333"/>
    </row>
    <row r="9" spans="1:63" ht="13.5" customHeight="1">
      <c r="A9" s="330"/>
      <c r="B9" s="5"/>
      <c r="C9" s="5"/>
      <c r="D9" s="5"/>
      <c r="E9" s="5"/>
      <c r="F9" s="322"/>
      <c r="G9" s="5"/>
      <c r="H9" s="5"/>
      <c r="I9" s="5"/>
      <c r="J9" s="322"/>
      <c r="K9" s="5"/>
      <c r="L9" s="5"/>
      <c r="M9" s="5"/>
      <c r="N9" s="5"/>
      <c r="O9" s="5"/>
      <c r="P9" s="5"/>
      <c r="Q9" s="5"/>
      <c r="R9" s="5"/>
      <c r="S9" s="322"/>
      <c r="T9" s="5"/>
      <c r="U9" s="5"/>
      <c r="V9" s="5"/>
      <c r="W9" s="322"/>
      <c r="X9" s="5"/>
      <c r="Y9" s="5"/>
      <c r="Z9" s="5"/>
      <c r="AA9" s="322"/>
      <c r="AB9" s="5"/>
      <c r="AC9" s="5"/>
      <c r="AD9" s="5"/>
      <c r="AE9" s="5"/>
      <c r="AF9" s="322"/>
      <c r="AG9" s="5"/>
      <c r="AH9" s="5"/>
      <c r="AI9" s="5"/>
      <c r="AJ9" s="322"/>
      <c r="AK9" s="5"/>
      <c r="AL9" s="5"/>
      <c r="AM9" s="5"/>
      <c r="AN9" s="5"/>
      <c r="AO9" s="5"/>
      <c r="AP9" s="5"/>
      <c r="AQ9" s="5"/>
      <c r="AR9" s="5"/>
      <c r="AS9" s="322"/>
      <c r="AT9" s="5"/>
      <c r="AU9" s="5"/>
      <c r="AV9" s="5"/>
      <c r="AW9" s="322"/>
      <c r="AX9" s="5"/>
      <c r="AY9" s="5"/>
      <c r="AZ9" s="5"/>
      <c r="BA9" s="5"/>
      <c r="BB9" s="333"/>
      <c r="BC9" s="337"/>
      <c r="BD9" s="333"/>
      <c r="BE9" s="338"/>
      <c r="BF9" s="338"/>
      <c r="BG9" s="338"/>
      <c r="BH9" s="333"/>
      <c r="BI9" s="333"/>
      <c r="BJ9" s="333"/>
      <c r="BK9" s="333"/>
    </row>
    <row r="10" spans="1:63" ht="1.5" customHeight="1" thickBot="1">
      <c r="A10" s="330"/>
      <c r="B10" s="5"/>
      <c r="C10" s="5"/>
      <c r="D10" s="5"/>
      <c r="E10" s="5"/>
      <c r="F10" s="322"/>
      <c r="G10" s="5"/>
      <c r="H10" s="5"/>
      <c r="I10" s="5"/>
      <c r="J10" s="322"/>
      <c r="K10" s="5"/>
      <c r="L10" s="5"/>
      <c r="M10" s="5"/>
      <c r="N10" s="5"/>
      <c r="O10" s="5"/>
      <c r="P10" s="5"/>
      <c r="Q10" s="5"/>
      <c r="R10" s="5"/>
      <c r="S10" s="322"/>
      <c r="T10" s="5"/>
      <c r="U10" s="5"/>
      <c r="V10" s="5"/>
      <c r="W10" s="322"/>
      <c r="X10" s="5"/>
      <c r="Y10" s="5"/>
      <c r="Z10" s="5"/>
      <c r="AA10" s="322"/>
      <c r="AB10" s="5"/>
      <c r="AC10" s="5"/>
      <c r="AD10" s="5"/>
      <c r="AE10" s="5"/>
      <c r="AF10" s="322"/>
      <c r="AG10" s="5"/>
      <c r="AH10" s="5"/>
      <c r="AI10" s="5"/>
      <c r="AJ10" s="322"/>
      <c r="AK10" s="5"/>
      <c r="AL10" s="5"/>
      <c r="AM10" s="5"/>
      <c r="AN10" s="5"/>
      <c r="AO10" s="5"/>
      <c r="AP10" s="5"/>
      <c r="AQ10" s="5"/>
      <c r="AR10" s="5"/>
      <c r="AS10" s="322"/>
      <c r="AT10" s="5"/>
      <c r="AU10" s="5"/>
      <c r="AV10" s="5"/>
      <c r="AW10" s="322"/>
      <c r="AX10" s="5"/>
      <c r="AY10" s="5"/>
      <c r="AZ10" s="5"/>
      <c r="BA10" s="5"/>
      <c r="BB10" s="333"/>
      <c r="BC10" s="337"/>
      <c r="BD10" s="333"/>
      <c r="BE10" s="338"/>
      <c r="BF10" s="338"/>
      <c r="BG10" s="338"/>
      <c r="BH10" s="333"/>
      <c r="BI10" s="333"/>
      <c r="BJ10" s="333"/>
      <c r="BK10" s="333"/>
    </row>
    <row r="11" spans="1:63" ht="13.5" hidden="1" customHeight="1" thickBot="1">
      <c r="A11" s="330"/>
      <c r="B11" s="5"/>
      <c r="C11" s="5"/>
      <c r="D11" s="5"/>
      <c r="E11" s="5"/>
      <c r="F11" s="322"/>
      <c r="G11" s="5"/>
      <c r="H11" s="5"/>
      <c r="I11" s="5"/>
      <c r="J11" s="322"/>
      <c r="K11" s="5"/>
      <c r="L11" s="5"/>
      <c r="M11" s="5"/>
      <c r="N11" s="5"/>
      <c r="O11" s="5"/>
      <c r="P11" s="5"/>
      <c r="Q11" s="7"/>
      <c r="R11" s="5"/>
      <c r="S11" s="332"/>
      <c r="T11" s="5"/>
      <c r="U11" s="5"/>
      <c r="V11" s="5"/>
      <c r="W11" s="322"/>
      <c r="X11" s="5"/>
      <c r="Y11" s="5"/>
      <c r="Z11" s="5"/>
      <c r="AA11" s="322"/>
      <c r="AB11" s="5"/>
      <c r="AC11" s="5"/>
      <c r="AD11" s="5"/>
      <c r="AE11" s="5"/>
      <c r="AF11" s="322"/>
      <c r="AG11" s="5"/>
      <c r="AH11" s="5"/>
      <c r="AI11" s="5"/>
      <c r="AJ11" s="322"/>
      <c r="AK11" s="5"/>
      <c r="AL11" s="5"/>
      <c r="AM11" s="5"/>
      <c r="AN11" s="5"/>
      <c r="AO11" s="5"/>
      <c r="AP11" s="5"/>
      <c r="AQ11" s="5"/>
      <c r="AR11" s="5"/>
      <c r="AS11" s="322"/>
      <c r="AT11" s="5"/>
      <c r="AU11" s="5"/>
      <c r="AV11" s="5"/>
      <c r="AW11" s="322"/>
      <c r="AX11" s="5"/>
      <c r="AY11" s="5"/>
      <c r="AZ11" s="5"/>
      <c r="BA11" s="5"/>
      <c r="BB11" s="333"/>
      <c r="BC11" s="337"/>
      <c r="BD11" s="333"/>
      <c r="BE11" s="338"/>
      <c r="BF11" s="338"/>
      <c r="BG11" s="338"/>
      <c r="BH11" s="333"/>
      <c r="BI11" s="333"/>
      <c r="BJ11" s="333"/>
      <c r="BK11" s="333"/>
    </row>
    <row r="12" spans="1:63" ht="13.5" hidden="1" customHeight="1" thickBot="1">
      <c r="A12" s="331"/>
      <c r="B12" s="5"/>
      <c r="C12" s="5"/>
      <c r="D12" s="5"/>
      <c r="E12" s="5"/>
      <c r="F12" s="322"/>
      <c r="G12" s="28"/>
      <c r="H12" s="5"/>
      <c r="I12" s="5"/>
      <c r="J12" s="322"/>
      <c r="K12" s="5"/>
      <c r="L12" s="5"/>
      <c r="M12" s="5"/>
      <c r="N12" s="5"/>
      <c r="O12" s="5"/>
      <c r="P12" s="5"/>
      <c r="Q12" s="5"/>
      <c r="R12" s="5"/>
      <c r="S12" s="322"/>
      <c r="T12" s="5"/>
      <c r="U12" s="5"/>
      <c r="V12" s="5"/>
      <c r="W12" s="322"/>
      <c r="X12" s="5"/>
      <c r="Y12" s="5"/>
      <c r="Z12" s="5"/>
      <c r="AA12" s="322"/>
      <c r="AB12" s="5"/>
      <c r="AC12" s="5"/>
      <c r="AD12" s="5"/>
      <c r="AE12" s="5"/>
      <c r="AF12" s="322"/>
      <c r="AG12" s="5"/>
      <c r="AH12" s="5"/>
      <c r="AI12" s="5"/>
      <c r="AJ12" s="322"/>
      <c r="AK12" s="5"/>
      <c r="AL12" s="5"/>
      <c r="AM12" s="5"/>
      <c r="AN12" s="5"/>
      <c r="AO12" s="5"/>
      <c r="AP12" s="5"/>
      <c r="AQ12" s="5"/>
      <c r="AR12" s="5"/>
      <c r="AS12" s="322"/>
      <c r="AT12" s="5"/>
      <c r="AU12" s="5"/>
      <c r="AV12" s="5"/>
      <c r="AW12" s="322"/>
      <c r="AX12" s="5"/>
      <c r="AY12" s="5"/>
      <c r="AZ12" s="5"/>
      <c r="BA12" s="5"/>
      <c r="BB12" s="333"/>
      <c r="BC12" s="337"/>
      <c r="BD12" s="333"/>
      <c r="BE12" s="338"/>
      <c r="BF12" s="338"/>
      <c r="BG12" s="338"/>
      <c r="BH12" s="333"/>
      <c r="BI12" s="333"/>
      <c r="BJ12" s="333"/>
      <c r="BK12" s="333"/>
    </row>
    <row r="13" spans="1:63" ht="17.25" customHeight="1" thickBot="1">
      <c r="A13" s="31"/>
      <c r="B13" s="32" t="s">
        <v>164</v>
      </c>
      <c r="C13" s="32" t="s">
        <v>165</v>
      </c>
      <c r="D13" s="32" t="s">
        <v>166</v>
      </c>
      <c r="E13" s="32" t="s">
        <v>167</v>
      </c>
      <c r="F13" s="32" t="s">
        <v>168</v>
      </c>
      <c r="G13" s="32" t="s">
        <v>169</v>
      </c>
      <c r="H13" s="32" t="s">
        <v>170</v>
      </c>
      <c r="I13" s="32" t="s">
        <v>157</v>
      </c>
      <c r="J13" s="32" t="s">
        <v>171</v>
      </c>
      <c r="K13" s="32" t="s">
        <v>172</v>
      </c>
      <c r="L13" s="32" t="s">
        <v>173</v>
      </c>
      <c r="M13" s="32" t="s">
        <v>174</v>
      </c>
      <c r="N13" s="32" t="s">
        <v>175</v>
      </c>
      <c r="O13" s="32" t="s">
        <v>176</v>
      </c>
      <c r="P13" s="32" t="s">
        <v>177</v>
      </c>
      <c r="Q13" s="32" t="s">
        <v>178</v>
      </c>
      <c r="R13" s="32" t="s">
        <v>179</v>
      </c>
      <c r="S13" s="32" t="s">
        <v>180</v>
      </c>
      <c r="T13" s="32" t="s">
        <v>181</v>
      </c>
      <c r="U13" s="32" t="s">
        <v>182</v>
      </c>
      <c r="V13" s="32" t="s">
        <v>183</v>
      </c>
      <c r="W13" s="32" t="s">
        <v>184</v>
      </c>
      <c r="X13" s="32" t="s">
        <v>185</v>
      </c>
      <c r="Y13" s="32" t="s">
        <v>186</v>
      </c>
      <c r="Z13" s="32" t="s">
        <v>187</v>
      </c>
      <c r="AA13" s="32" t="s">
        <v>188</v>
      </c>
      <c r="AB13" s="32" t="s">
        <v>189</v>
      </c>
      <c r="AC13" s="32" t="s">
        <v>190</v>
      </c>
      <c r="AD13" s="32" t="s">
        <v>191</v>
      </c>
      <c r="AE13" s="32" t="s">
        <v>192</v>
      </c>
      <c r="AF13" s="32" t="s">
        <v>193</v>
      </c>
      <c r="AG13" s="32" t="s">
        <v>194</v>
      </c>
      <c r="AH13" s="32" t="s">
        <v>195</v>
      </c>
      <c r="AI13" s="32" t="s">
        <v>196</v>
      </c>
      <c r="AJ13" s="32" t="s">
        <v>197</v>
      </c>
      <c r="AK13" s="32" t="s">
        <v>198</v>
      </c>
      <c r="AL13" s="32" t="s">
        <v>199</v>
      </c>
      <c r="AM13" s="32" t="s">
        <v>200</v>
      </c>
      <c r="AN13" s="32" t="s">
        <v>201</v>
      </c>
      <c r="AO13" s="32" t="s">
        <v>202</v>
      </c>
      <c r="AP13" s="32" t="s">
        <v>203</v>
      </c>
      <c r="AQ13" s="32" t="s">
        <v>204</v>
      </c>
      <c r="AR13" s="32" t="s">
        <v>205</v>
      </c>
      <c r="AS13" s="32" t="s">
        <v>206</v>
      </c>
      <c r="AT13" s="32" t="s">
        <v>207</v>
      </c>
      <c r="AU13" s="32" t="s">
        <v>208</v>
      </c>
      <c r="AV13" s="32" t="s">
        <v>209</v>
      </c>
      <c r="AW13" s="32" t="s">
        <v>210</v>
      </c>
      <c r="AX13" s="32" t="s">
        <v>211</v>
      </c>
      <c r="AY13" s="32" t="s">
        <v>212</v>
      </c>
      <c r="AZ13" s="32" t="s">
        <v>213</v>
      </c>
      <c r="BA13" s="33" t="s">
        <v>214</v>
      </c>
      <c r="BB13" s="34"/>
      <c r="BC13" s="34"/>
      <c r="BD13" s="34"/>
      <c r="BE13" s="34"/>
      <c r="BF13" s="34"/>
      <c r="BG13" s="34"/>
      <c r="BH13" s="34"/>
      <c r="BI13" s="34"/>
      <c r="BJ13" s="34"/>
      <c r="BK13" s="34"/>
    </row>
    <row r="14" spans="1:63" ht="13.5" customHeight="1">
      <c r="A14" s="29">
        <v>1</v>
      </c>
      <c r="B14" s="11"/>
      <c r="C14" s="11"/>
      <c r="D14" s="11"/>
      <c r="E14" s="12"/>
      <c r="F14" s="12"/>
      <c r="G14" s="30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126</v>
      </c>
      <c r="T14" s="13" t="s">
        <v>126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127</v>
      </c>
      <c r="AR14" s="13" t="s">
        <v>127</v>
      </c>
      <c r="AS14" s="16" t="s">
        <v>126</v>
      </c>
      <c r="AT14" s="16" t="s">
        <v>126</v>
      </c>
      <c r="AU14" s="16" t="s">
        <v>126</v>
      </c>
      <c r="AV14" s="16" t="s">
        <v>126</v>
      </c>
      <c r="AW14" s="16" t="s">
        <v>126</v>
      </c>
      <c r="AX14" s="16" t="s">
        <v>126</v>
      </c>
      <c r="AY14" s="16" t="s">
        <v>126</v>
      </c>
      <c r="AZ14" s="16" t="s">
        <v>126</v>
      </c>
      <c r="BA14" s="16" t="s">
        <v>126</v>
      </c>
      <c r="BB14" s="35"/>
      <c r="BC14" s="14"/>
      <c r="BD14" s="14"/>
      <c r="BE14" s="335"/>
      <c r="BF14" s="335"/>
      <c r="BG14" s="14"/>
      <c r="BH14" s="14"/>
      <c r="BI14" s="14"/>
      <c r="BJ14" s="14"/>
      <c r="BK14" s="14"/>
    </row>
    <row r="15" spans="1:63" ht="13.5" customHeight="1">
      <c r="A15" s="22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126</v>
      </c>
      <c r="T15" s="13" t="s">
        <v>126</v>
      </c>
      <c r="U15" s="14"/>
      <c r="V15" s="12"/>
      <c r="W15" s="12"/>
      <c r="X15" s="12"/>
      <c r="Y15" s="13">
        <v>21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/>
      <c r="AP15" s="10">
        <v>0</v>
      </c>
      <c r="AQ15" s="10">
        <v>0</v>
      </c>
      <c r="AR15" s="15" t="s">
        <v>127</v>
      </c>
      <c r="AS15" s="16" t="s">
        <v>126</v>
      </c>
      <c r="AT15" s="16" t="s">
        <v>126</v>
      </c>
      <c r="AU15" s="16" t="s">
        <v>126</v>
      </c>
      <c r="AV15" s="16" t="s">
        <v>126</v>
      </c>
      <c r="AW15" s="16" t="s">
        <v>126</v>
      </c>
      <c r="AX15" s="16" t="s">
        <v>126</v>
      </c>
      <c r="AY15" s="16" t="s">
        <v>126</v>
      </c>
      <c r="AZ15" s="16" t="s">
        <v>126</v>
      </c>
      <c r="BA15" s="16" t="s">
        <v>126</v>
      </c>
      <c r="BB15" s="35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3">
        <v>3</v>
      </c>
      <c r="B16" s="8"/>
      <c r="C16" s="8"/>
      <c r="D16" s="8"/>
      <c r="E16" s="10"/>
      <c r="F16" s="10"/>
      <c r="G16" s="9">
        <v>11</v>
      </c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3" t="s">
        <v>127</v>
      </c>
      <c r="S16" s="13" t="s">
        <v>126</v>
      </c>
      <c r="T16" s="13" t="s">
        <v>126</v>
      </c>
      <c r="U16" s="10"/>
      <c r="V16" s="10"/>
      <c r="W16" s="10"/>
      <c r="X16" s="10"/>
      <c r="Y16" s="15">
        <v>13</v>
      </c>
      <c r="Z16" s="10"/>
      <c r="AA16" s="15"/>
      <c r="AB16" s="10"/>
      <c r="AC16" s="10"/>
      <c r="AD16" s="10"/>
      <c r="AE16" s="10"/>
      <c r="AF16" s="10"/>
      <c r="AG16" s="10"/>
      <c r="AH16" s="10">
        <v>0</v>
      </c>
      <c r="AI16" s="10">
        <v>0</v>
      </c>
      <c r="AJ16" s="10">
        <v>0</v>
      </c>
      <c r="AK16" s="10">
        <v>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127</v>
      </c>
      <c r="AT16" s="16" t="s">
        <v>126</v>
      </c>
      <c r="AU16" s="16" t="s">
        <v>126</v>
      </c>
      <c r="AV16" s="16" t="s">
        <v>126</v>
      </c>
      <c r="AW16" s="16" t="s">
        <v>126</v>
      </c>
      <c r="AX16" s="16" t="s">
        <v>126</v>
      </c>
      <c r="AY16" s="16" t="s">
        <v>126</v>
      </c>
      <c r="AZ16" s="16" t="s">
        <v>126</v>
      </c>
      <c r="BA16" s="16" t="s">
        <v>126</v>
      </c>
      <c r="BB16" s="35"/>
      <c r="BC16" s="14"/>
      <c r="BD16" s="14"/>
      <c r="BE16" s="335"/>
      <c r="BF16" s="335"/>
      <c r="BG16" s="14"/>
      <c r="BH16" s="14"/>
      <c r="BI16" s="14"/>
      <c r="BJ16" s="14"/>
      <c r="BK16" s="14"/>
    </row>
    <row r="17" spans="1:63" ht="13.5" customHeight="1">
      <c r="A17" s="23">
        <v>4</v>
      </c>
      <c r="B17" s="8"/>
      <c r="C17" s="8"/>
      <c r="D17" s="8"/>
      <c r="E17" s="10"/>
      <c r="F17" s="10"/>
      <c r="G17" s="9">
        <v>12</v>
      </c>
      <c r="H17" s="10"/>
      <c r="I17" s="10"/>
      <c r="J17" s="10"/>
      <c r="K17" s="10"/>
      <c r="L17" s="10"/>
      <c r="M17" s="10"/>
      <c r="N17" s="10">
        <v>0</v>
      </c>
      <c r="O17" s="10">
        <v>8</v>
      </c>
      <c r="P17" s="10">
        <v>8</v>
      </c>
      <c r="Q17" s="10">
        <v>8</v>
      </c>
      <c r="R17" s="13" t="s">
        <v>127</v>
      </c>
      <c r="S17" s="13" t="s">
        <v>126</v>
      </c>
      <c r="T17" s="13" t="s">
        <v>126</v>
      </c>
      <c r="U17" s="10"/>
      <c r="V17" s="10"/>
      <c r="W17" s="10"/>
      <c r="X17" s="10"/>
      <c r="Y17" s="15">
        <v>11</v>
      </c>
      <c r="Z17" s="10"/>
      <c r="AA17" s="10"/>
      <c r="AB17" s="10"/>
      <c r="AC17" s="10"/>
      <c r="AD17" s="10"/>
      <c r="AE17" s="10"/>
      <c r="AF17" s="10">
        <v>8</v>
      </c>
      <c r="AG17" s="13">
        <v>8</v>
      </c>
      <c r="AH17" s="13" t="s">
        <v>127</v>
      </c>
      <c r="AI17" s="15" t="s">
        <v>128</v>
      </c>
      <c r="AJ17" s="10" t="s">
        <v>128</v>
      </c>
      <c r="AK17" s="10" t="s">
        <v>128</v>
      </c>
      <c r="AL17" s="10" t="s">
        <v>128</v>
      </c>
      <c r="AM17" s="10" t="s">
        <v>129</v>
      </c>
      <c r="AN17" s="10" t="s">
        <v>129</v>
      </c>
      <c r="AO17" s="10" t="s">
        <v>129</v>
      </c>
      <c r="AP17" s="13" t="s">
        <v>129</v>
      </c>
      <c r="AQ17" s="15" t="s">
        <v>27</v>
      </c>
      <c r="AR17" s="15" t="s">
        <v>27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35"/>
      <c r="BC17" s="14"/>
      <c r="BD17" s="14"/>
      <c r="BE17" s="335"/>
      <c r="BF17" s="335"/>
      <c r="BG17" s="14"/>
      <c r="BH17" s="14"/>
      <c r="BI17" s="14"/>
      <c r="BJ17" s="14"/>
      <c r="BK17" s="14"/>
    </row>
    <row r="18" spans="1:63" ht="13.5" customHeight="1">
      <c r="A18" s="334"/>
      <c r="B18" s="334"/>
      <c r="C18" s="334"/>
      <c r="D18" s="334"/>
      <c r="E18" s="334"/>
      <c r="F18" s="20"/>
      <c r="G18" s="334"/>
      <c r="H18" s="334"/>
      <c r="I18" s="334"/>
      <c r="J18" s="334"/>
      <c r="K18" s="334"/>
      <c r="L18" s="334"/>
      <c r="M18" s="334"/>
      <c r="N18" s="20"/>
      <c r="O18" s="334"/>
      <c r="P18" s="334"/>
      <c r="Q18" s="334"/>
      <c r="R18" s="334"/>
      <c r="S18" s="334"/>
      <c r="T18" s="334"/>
      <c r="U18" s="334"/>
      <c r="V18" s="21"/>
      <c r="W18" s="334"/>
      <c r="X18" s="334"/>
      <c r="Y18" s="334"/>
      <c r="Z18" s="334"/>
      <c r="AA18" s="334"/>
      <c r="AB18" s="334"/>
      <c r="AC18" s="334"/>
      <c r="AD18" s="20"/>
      <c r="AE18" s="334"/>
      <c r="AF18" s="334"/>
      <c r="AG18" s="334"/>
      <c r="AH18" s="334"/>
      <c r="AI18" s="334"/>
      <c r="AJ18" s="334"/>
      <c r="AK18" s="334"/>
      <c r="AL18" s="20"/>
      <c r="AM18" s="334"/>
      <c r="AN18" s="334"/>
      <c r="AO18" s="334"/>
      <c r="AP18" s="334"/>
      <c r="AQ18" s="334"/>
      <c r="AR18" s="334"/>
      <c r="AS18" s="334"/>
      <c r="AT18" s="20"/>
      <c r="AU18" s="334"/>
      <c r="AV18" s="334"/>
      <c r="AW18" s="334"/>
      <c r="AX18" s="334"/>
      <c r="AY18" s="334"/>
      <c r="AZ18" s="334"/>
      <c r="BA18" s="334"/>
      <c r="BB18" s="19"/>
      <c r="BC18" s="334"/>
      <c r="BD18" s="334"/>
      <c r="BE18" s="334"/>
      <c r="BF18" s="334"/>
      <c r="BG18" s="334"/>
      <c r="BH18" s="334"/>
      <c r="BI18" s="334"/>
      <c r="BJ18" s="334"/>
      <c r="BK18" s="20"/>
    </row>
    <row r="19" spans="1:63" ht="13.5" customHeight="1">
      <c r="A19" s="351" t="s">
        <v>28</v>
      </c>
      <c r="B19" s="351"/>
      <c r="C19" s="351"/>
      <c r="D19" s="351"/>
      <c r="E19" s="351"/>
      <c r="F19" s="25"/>
      <c r="G19" s="350" t="s">
        <v>150</v>
      </c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2"/>
      <c r="X19" s="25" t="s">
        <v>151</v>
      </c>
      <c r="Y19" s="352" t="s">
        <v>152</v>
      </c>
      <c r="Z19" s="352"/>
      <c r="AA19" s="352"/>
      <c r="AB19" s="352"/>
      <c r="AC19" s="352"/>
      <c r="AD19" s="352"/>
      <c r="AE19" s="352"/>
      <c r="AF19" s="2"/>
      <c r="AG19" s="2"/>
      <c r="AH19" s="2"/>
      <c r="AI19" s="2"/>
      <c r="AJ19" s="2"/>
      <c r="AK19" s="2"/>
      <c r="AL19" s="2"/>
      <c r="AM19" s="2"/>
      <c r="AN19" s="26"/>
      <c r="AO19" s="2"/>
      <c r="AP19" s="2"/>
      <c r="AQ19" s="27" t="s">
        <v>153</v>
      </c>
      <c r="AR19" s="352" t="s">
        <v>154</v>
      </c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20"/>
      <c r="BJ19" s="20"/>
      <c r="BK19" s="20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4"/>
      <c r="BA20" s="24"/>
      <c r="BB20" s="2"/>
      <c r="BC20" s="24"/>
      <c r="BD20" s="24"/>
      <c r="BE20" s="2"/>
      <c r="BF20" s="24"/>
      <c r="BG20" s="24"/>
      <c r="BH20" s="2"/>
    </row>
    <row r="21" spans="1:63" ht="13.5" customHeight="1">
      <c r="A21" s="2"/>
      <c r="B21" s="2"/>
      <c r="C21" s="2"/>
      <c r="D21" s="2"/>
      <c r="E21" s="2"/>
      <c r="F21" s="25" t="s">
        <v>155</v>
      </c>
      <c r="G21" s="350" t="s">
        <v>156</v>
      </c>
      <c r="H21" s="350"/>
      <c r="I21" s="350"/>
      <c r="J21" s="350"/>
      <c r="K21" s="350"/>
      <c r="L21" s="350"/>
      <c r="M21" s="350"/>
      <c r="N21" s="350"/>
      <c r="O21" s="350"/>
      <c r="P21" s="350"/>
      <c r="Q21" s="2"/>
      <c r="R21" s="2"/>
      <c r="S21" s="2"/>
      <c r="T21" s="24"/>
      <c r="U21" s="2"/>
      <c r="V21" s="2"/>
      <c r="W21" s="2"/>
      <c r="X21" s="25" t="s">
        <v>157</v>
      </c>
      <c r="Y21" s="350" t="s">
        <v>158</v>
      </c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2"/>
      <c r="AQ21" s="25" t="s">
        <v>27</v>
      </c>
      <c r="AR21" s="352" t="s">
        <v>159</v>
      </c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24"/>
      <c r="BG21" s="24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4"/>
      <c r="BA22" s="24"/>
      <c r="BB22" s="2"/>
      <c r="BC22" s="24"/>
      <c r="BD22" s="24"/>
      <c r="BE22" s="2"/>
      <c r="BF22" s="24"/>
      <c r="BG22" s="24"/>
      <c r="BH22" s="2"/>
    </row>
    <row r="23" spans="1:63" ht="13.5" customHeight="1">
      <c r="A23" s="2"/>
      <c r="B23" s="2"/>
      <c r="C23" s="2"/>
      <c r="D23" s="2"/>
      <c r="E23" s="2"/>
      <c r="F23" s="25" t="s">
        <v>160</v>
      </c>
      <c r="G23" s="350" t="s">
        <v>161</v>
      </c>
      <c r="H23" s="350"/>
      <c r="I23" s="350"/>
      <c r="J23" s="350"/>
      <c r="K23" s="350"/>
      <c r="L23" s="350"/>
      <c r="M23" s="350"/>
      <c r="N23" s="350"/>
      <c r="O23" s="350"/>
      <c r="P23" s="350"/>
      <c r="Q23" s="2"/>
      <c r="R23" s="2"/>
      <c r="S23" s="2"/>
      <c r="T23" s="24"/>
      <c r="U23" s="2"/>
      <c r="V23" s="2"/>
      <c r="W23" s="2"/>
      <c r="X23" s="25" t="s">
        <v>149</v>
      </c>
      <c r="Y23" s="350" t="s">
        <v>162</v>
      </c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2"/>
      <c r="AQ23" s="25" t="s">
        <v>11</v>
      </c>
      <c r="AR23" s="350" t="s">
        <v>163</v>
      </c>
      <c r="AS23" s="350"/>
      <c r="AT23" s="350"/>
      <c r="AU23" s="350"/>
      <c r="AV23" s="350"/>
      <c r="AW23" s="350"/>
      <c r="AX23" s="350"/>
      <c r="AY23" s="350"/>
      <c r="AZ23" s="350"/>
      <c r="BA23" s="350"/>
      <c r="BB23" s="2"/>
      <c r="BC23" s="24"/>
      <c r="BD23" s="24"/>
      <c r="BE23" s="2"/>
      <c r="BF23" s="24"/>
      <c r="BG23" s="24"/>
      <c r="BH23" s="2"/>
    </row>
    <row r="26" spans="1:63" s="38" customFormat="1" ht="13.5" customHeight="1">
      <c r="A26" s="339" t="s">
        <v>132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39"/>
      <c r="AZ26" s="339"/>
      <c r="BA26" s="36"/>
      <c r="BB26" s="37"/>
      <c r="BC26" s="36"/>
      <c r="BD26" s="36"/>
      <c r="BE26" s="37"/>
      <c r="BF26" s="36"/>
      <c r="BG26" s="36"/>
      <c r="BH26" s="37"/>
    </row>
    <row r="27" spans="1:63" ht="13.5" customHeight="1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/>
      <c r="AW27" s="340"/>
      <c r="AX27" s="340"/>
      <c r="AY27" s="340"/>
      <c r="AZ27" s="340"/>
      <c r="BA27" s="340"/>
      <c r="BB27" s="340"/>
      <c r="BC27" s="340"/>
      <c r="BD27" s="340"/>
      <c r="BE27" s="340"/>
      <c r="BF27" s="340"/>
      <c r="BG27" s="340"/>
      <c r="BH27" s="340"/>
    </row>
    <row r="28" spans="1:63" s="38" customFormat="1" ht="13.5" customHeight="1">
      <c r="A28" s="341" t="s">
        <v>133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 t="s">
        <v>30</v>
      </c>
      <c r="T28" s="342"/>
      <c r="U28" s="342"/>
      <c r="V28" s="342"/>
      <c r="W28" s="342"/>
      <c r="X28" s="342"/>
      <c r="Y28" s="342"/>
      <c r="Z28" s="342"/>
      <c r="AA28" s="342"/>
      <c r="AB28" s="342" t="s">
        <v>134</v>
      </c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1" t="s">
        <v>31</v>
      </c>
      <c r="AX28" s="341"/>
      <c r="AY28" s="341"/>
      <c r="AZ28" s="341"/>
      <c r="BA28" s="341"/>
      <c r="BB28" s="341"/>
      <c r="BC28" s="342" t="s">
        <v>32</v>
      </c>
      <c r="BD28" s="342"/>
      <c r="BE28" s="342"/>
      <c r="BF28" s="342" t="s">
        <v>12</v>
      </c>
      <c r="BG28" s="342"/>
      <c r="BH28" s="342"/>
    </row>
    <row r="29" spans="1:63" s="38" customFormat="1" ht="33" customHeight="1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 t="s">
        <v>9</v>
      </c>
      <c r="AC29" s="342"/>
      <c r="AD29" s="342"/>
      <c r="AE29" s="342"/>
      <c r="AF29" s="342"/>
      <c r="AG29" s="342"/>
      <c r="AH29" s="342"/>
      <c r="AI29" s="342" t="s">
        <v>135</v>
      </c>
      <c r="AJ29" s="342"/>
      <c r="AK29" s="342"/>
      <c r="AL29" s="342"/>
      <c r="AM29" s="342"/>
      <c r="AN29" s="342"/>
      <c r="AO29" s="342"/>
      <c r="AP29" s="342" t="s">
        <v>13</v>
      </c>
      <c r="AQ29" s="342"/>
      <c r="AR29" s="342"/>
      <c r="AS29" s="342"/>
      <c r="AT29" s="342"/>
      <c r="AU29" s="342"/>
      <c r="AV29" s="342"/>
      <c r="AW29" s="342" t="s">
        <v>136</v>
      </c>
      <c r="AX29" s="342"/>
      <c r="AY29" s="342"/>
      <c r="AZ29" s="342" t="s">
        <v>137</v>
      </c>
      <c r="BA29" s="342"/>
      <c r="BB29" s="342"/>
      <c r="BC29" s="342"/>
      <c r="BD29" s="343"/>
      <c r="BE29" s="342"/>
      <c r="BF29" s="342"/>
      <c r="BG29" s="343"/>
      <c r="BH29" s="342"/>
    </row>
    <row r="30" spans="1:63" s="38" customFormat="1" ht="13.5" customHeight="1">
      <c r="A30" s="341"/>
      <c r="B30" s="342"/>
      <c r="C30" s="342"/>
      <c r="D30" s="342"/>
      <c r="E30" s="342"/>
      <c r="F30" s="342"/>
      <c r="G30" s="342" t="s">
        <v>138</v>
      </c>
      <c r="H30" s="342"/>
      <c r="I30" s="342"/>
      <c r="J30" s="342"/>
      <c r="K30" s="342"/>
      <c r="L30" s="342"/>
      <c r="M30" s="342" t="s">
        <v>139</v>
      </c>
      <c r="N30" s="342"/>
      <c r="O30" s="342"/>
      <c r="P30" s="342"/>
      <c r="Q30" s="342"/>
      <c r="R30" s="342"/>
      <c r="S30" s="342" t="s">
        <v>12</v>
      </c>
      <c r="T30" s="342"/>
      <c r="U30" s="342"/>
      <c r="V30" s="342" t="s">
        <v>138</v>
      </c>
      <c r="W30" s="342"/>
      <c r="X30" s="342"/>
      <c r="Y30" s="342" t="s">
        <v>139</v>
      </c>
      <c r="Z30" s="342"/>
      <c r="AA30" s="342"/>
      <c r="AB30" s="342" t="s">
        <v>12</v>
      </c>
      <c r="AC30" s="342"/>
      <c r="AD30" s="342"/>
      <c r="AE30" s="342" t="s">
        <v>138</v>
      </c>
      <c r="AF30" s="342"/>
      <c r="AG30" s="342" t="s">
        <v>139</v>
      </c>
      <c r="AH30" s="342"/>
      <c r="AI30" s="342" t="s">
        <v>12</v>
      </c>
      <c r="AJ30" s="342"/>
      <c r="AK30" s="342"/>
      <c r="AL30" s="342" t="s">
        <v>138</v>
      </c>
      <c r="AM30" s="342"/>
      <c r="AN30" s="342" t="s">
        <v>139</v>
      </c>
      <c r="AO30" s="342"/>
      <c r="AP30" s="342" t="s">
        <v>12</v>
      </c>
      <c r="AQ30" s="342"/>
      <c r="AR30" s="342"/>
      <c r="AS30" s="342" t="s">
        <v>138</v>
      </c>
      <c r="AT30" s="342"/>
      <c r="AU30" s="342" t="s">
        <v>139</v>
      </c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</row>
    <row r="31" spans="1:63" s="38" customFormat="1" ht="20.25" customHeight="1">
      <c r="A31" s="341"/>
      <c r="B31" s="344"/>
      <c r="C31" s="344"/>
      <c r="D31" s="345" t="s">
        <v>141</v>
      </c>
      <c r="E31" s="345"/>
      <c r="F31" s="345"/>
      <c r="G31" s="344" t="s">
        <v>140</v>
      </c>
      <c r="H31" s="344"/>
      <c r="I31" s="344"/>
      <c r="J31" s="345" t="s">
        <v>141</v>
      </c>
      <c r="K31" s="345"/>
      <c r="L31" s="345"/>
      <c r="M31" s="344" t="s">
        <v>140</v>
      </c>
      <c r="N31" s="344"/>
      <c r="O31" s="344"/>
      <c r="P31" s="345" t="s">
        <v>141</v>
      </c>
      <c r="Q31" s="345"/>
      <c r="R31" s="345"/>
      <c r="S31" s="344" t="s">
        <v>140</v>
      </c>
      <c r="T31" s="344"/>
      <c r="U31" s="344"/>
      <c r="V31" s="344" t="s">
        <v>140</v>
      </c>
      <c r="W31" s="344"/>
      <c r="X31" s="344"/>
      <c r="Y31" s="344" t="s">
        <v>140</v>
      </c>
      <c r="Z31" s="344"/>
      <c r="AA31" s="344"/>
      <c r="AB31" s="344" t="s">
        <v>140</v>
      </c>
      <c r="AC31" s="344"/>
      <c r="AD31" s="344"/>
      <c r="AE31" s="344" t="s">
        <v>140</v>
      </c>
      <c r="AF31" s="344"/>
      <c r="AG31" s="344" t="s">
        <v>140</v>
      </c>
      <c r="AH31" s="344"/>
      <c r="AI31" s="344" t="s">
        <v>140</v>
      </c>
      <c r="AJ31" s="344"/>
      <c r="AK31" s="344"/>
      <c r="AL31" s="344" t="s">
        <v>140</v>
      </c>
      <c r="AM31" s="344"/>
      <c r="AN31" s="344" t="s">
        <v>140</v>
      </c>
      <c r="AO31" s="344"/>
      <c r="AP31" s="344" t="s">
        <v>140</v>
      </c>
      <c r="AQ31" s="344"/>
      <c r="AR31" s="344"/>
      <c r="AS31" s="344" t="s">
        <v>140</v>
      </c>
      <c r="AT31" s="344"/>
      <c r="AU31" s="344" t="s">
        <v>140</v>
      </c>
      <c r="AV31" s="344"/>
      <c r="AW31" s="344" t="s">
        <v>140</v>
      </c>
      <c r="AX31" s="344"/>
      <c r="AY31" s="344"/>
      <c r="AZ31" s="344" t="s">
        <v>140</v>
      </c>
      <c r="BA31" s="344"/>
      <c r="BB31" s="344"/>
      <c r="BC31" s="344" t="s">
        <v>140</v>
      </c>
      <c r="BD31" s="344"/>
      <c r="BE31" s="344"/>
      <c r="BF31" s="344" t="s">
        <v>140</v>
      </c>
      <c r="BG31" s="344"/>
      <c r="BH31" s="344"/>
    </row>
    <row r="32" spans="1:63" s="38" customFormat="1" ht="13.5" customHeight="1">
      <c r="A32" s="39" t="s">
        <v>142</v>
      </c>
      <c r="B32" s="346">
        <f>G32+M32</f>
        <v>39</v>
      </c>
      <c r="C32" s="346"/>
      <c r="D32" s="347">
        <f>B32*36</f>
        <v>1404</v>
      </c>
      <c r="E32" s="347"/>
      <c r="F32" s="347"/>
      <c r="G32" s="346">
        <v>17</v>
      </c>
      <c r="H32" s="346"/>
      <c r="I32" s="346"/>
      <c r="J32" s="347">
        <f>G32*36</f>
        <v>612</v>
      </c>
      <c r="K32" s="347"/>
      <c r="L32" s="347"/>
      <c r="M32" s="346">
        <v>22</v>
      </c>
      <c r="N32" s="346"/>
      <c r="O32" s="346"/>
      <c r="P32" s="347">
        <f>M32*36</f>
        <v>792</v>
      </c>
      <c r="Q32" s="347"/>
      <c r="R32" s="347"/>
      <c r="S32" s="346">
        <v>2</v>
      </c>
      <c r="T32" s="346"/>
      <c r="U32" s="346"/>
      <c r="V32" s="346"/>
      <c r="W32" s="346"/>
      <c r="X32" s="346"/>
      <c r="Y32" s="346">
        <v>2</v>
      </c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 t="s">
        <v>143</v>
      </c>
      <c r="BD32" s="346"/>
      <c r="BE32" s="346"/>
      <c r="BF32" s="346">
        <f>B32+S32+AB32+AI32+AP32+AW32+AZ32+BC32</f>
        <v>52</v>
      </c>
      <c r="BG32" s="346"/>
      <c r="BH32" s="346"/>
    </row>
    <row r="33" spans="1:60" s="38" customFormat="1" ht="13.5" customHeight="1">
      <c r="A33" s="39" t="s">
        <v>144</v>
      </c>
      <c r="B33" s="346">
        <f>G33+M33</f>
        <v>38</v>
      </c>
      <c r="C33" s="346"/>
      <c r="D33" s="347">
        <f>B33*36</f>
        <v>1368</v>
      </c>
      <c r="E33" s="347"/>
      <c r="F33" s="347"/>
      <c r="G33" s="346">
        <v>17</v>
      </c>
      <c r="H33" s="346"/>
      <c r="I33" s="346"/>
      <c r="J33" s="347">
        <f t="shared" ref="J33:J35" si="0">G33*36</f>
        <v>612</v>
      </c>
      <c r="K33" s="347"/>
      <c r="L33" s="347"/>
      <c r="M33" s="346">
        <v>21</v>
      </c>
      <c r="N33" s="346"/>
      <c r="O33" s="346"/>
      <c r="P33" s="347">
        <f t="shared" ref="P33:P35" si="1">M33*36</f>
        <v>756</v>
      </c>
      <c r="Q33" s="347"/>
      <c r="R33" s="347"/>
      <c r="S33" s="346">
        <v>1</v>
      </c>
      <c r="T33" s="346"/>
      <c r="U33" s="346"/>
      <c r="V33" s="346"/>
      <c r="W33" s="346"/>
      <c r="X33" s="346"/>
      <c r="Y33" s="346" t="s">
        <v>146</v>
      </c>
      <c r="Z33" s="346"/>
      <c r="AA33" s="346"/>
      <c r="AB33" s="346">
        <v>2</v>
      </c>
      <c r="AC33" s="346"/>
      <c r="AD33" s="346"/>
      <c r="AE33" s="346"/>
      <c r="AF33" s="346"/>
      <c r="AG33" s="346">
        <v>2</v>
      </c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 t="s">
        <v>143</v>
      </c>
      <c r="BD33" s="346"/>
      <c r="BE33" s="346"/>
      <c r="BF33" s="346">
        <f t="shared" ref="BF33:BF35" si="2">B33+S33+AB33+AI33+AP33+AW33+AZ33+BC33</f>
        <v>52</v>
      </c>
      <c r="BG33" s="346"/>
      <c r="BH33" s="346"/>
    </row>
    <row r="34" spans="1:60" s="38" customFormat="1" ht="13.5" customHeight="1">
      <c r="A34" s="39" t="s">
        <v>27</v>
      </c>
      <c r="B34" s="346">
        <f t="shared" ref="B34:B35" si="3">G34+M34</f>
        <v>24</v>
      </c>
      <c r="C34" s="346"/>
      <c r="D34" s="347">
        <f>B34*36</f>
        <v>864</v>
      </c>
      <c r="E34" s="347"/>
      <c r="F34" s="347"/>
      <c r="G34" s="346">
        <v>11</v>
      </c>
      <c r="H34" s="346"/>
      <c r="I34" s="346"/>
      <c r="J34" s="347">
        <f t="shared" si="0"/>
        <v>396</v>
      </c>
      <c r="K34" s="347"/>
      <c r="L34" s="347"/>
      <c r="M34" s="346">
        <v>13</v>
      </c>
      <c r="N34" s="346"/>
      <c r="O34" s="346"/>
      <c r="P34" s="347">
        <f t="shared" si="1"/>
        <v>468</v>
      </c>
      <c r="Q34" s="347"/>
      <c r="R34" s="347"/>
      <c r="S34" s="346" t="s">
        <v>145</v>
      </c>
      <c r="T34" s="346"/>
      <c r="U34" s="346"/>
      <c r="V34" s="346" t="s">
        <v>146</v>
      </c>
      <c r="W34" s="346"/>
      <c r="X34" s="346"/>
      <c r="Y34" s="346" t="s">
        <v>146</v>
      </c>
      <c r="Z34" s="346"/>
      <c r="AA34" s="346"/>
      <c r="AB34" s="346">
        <v>9</v>
      </c>
      <c r="AC34" s="346"/>
      <c r="AD34" s="346"/>
      <c r="AE34" s="346">
        <v>5</v>
      </c>
      <c r="AF34" s="346"/>
      <c r="AG34" s="346">
        <v>4</v>
      </c>
      <c r="AH34" s="346"/>
      <c r="AI34" s="346">
        <v>7</v>
      </c>
      <c r="AJ34" s="346"/>
      <c r="AK34" s="346"/>
      <c r="AL34" s="346"/>
      <c r="AM34" s="346"/>
      <c r="AN34" s="346">
        <v>7</v>
      </c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 t="s">
        <v>147</v>
      </c>
      <c r="BD34" s="346"/>
      <c r="BE34" s="346"/>
      <c r="BF34" s="346">
        <f t="shared" si="2"/>
        <v>52</v>
      </c>
      <c r="BG34" s="346"/>
      <c r="BH34" s="346"/>
    </row>
    <row r="35" spans="1:60" s="38" customFormat="1" ht="13.5" customHeight="1">
      <c r="A35" s="39" t="s">
        <v>148</v>
      </c>
      <c r="B35" s="346">
        <f t="shared" si="3"/>
        <v>23</v>
      </c>
      <c r="C35" s="346"/>
      <c r="D35" s="347">
        <f>B35*36</f>
        <v>828</v>
      </c>
      <c r="E35" s="347"/>
      <c r="F35" s="347"/>
      <c r="G35" s="346">
        <v>12</v>
      </c>
      <c r="H35" s="346"/>
      <c r="I35" s="346"/>
      <c r="J35" s="347">
        <f t="shared" si="0"/>
        <v>432</v>
      </c>
      <c r="K35" s="347"/>
      <c r="L35" s="347"/>
      <c r="M35" s="346">
        <v>11</v>
      </c>
      <c r="N35" s="346"/>
      <c r="O35" s="346"/>
      <c r="P35" s="347">
        <f t="shared" si="1"/>
        <v>396</v>
      </c>
      <c r="Q35" s="347"/>
      <c r="R35" s="347"/>
      <c r="S35" s="346">
        <v>2</v>
      </c>
      <c r="T35" s="346"/>
      <c r="U35" s="346"/>
      <c r="V35" s="346">
        <v>1</v>
      </c>
      <c r="W35" s="346"/>
      <c r="X35" s="346"/>
      <c r="Y35" s="346" t="s">
        <v>146</v>
      </c>
      <c r="Z35" s="346"/>
      <c r="AA35" s="346"/>
      <c r="AB35" s="346">
        <v>1</v>
      </c>
      <c r="AC35" s="346"/>
      <c r="AD35" s="346"/>
      <c r="AE35" s="346">
        <v>1</v>
      </c>
      <c r="AF35" s="346"/>
      <c r="AG35" s="346"/>
      <c r="AH35" s="346"/>
      <c r="AI35" s="346">
        <v>5</v>
      </c>
      <c r="AJ35" s="346"/>
      <c r="AK35" s="346"/>
      <c r="AL35" s="346">
        <v>3</v>
      </c>
      <c r="AM35" s="346"/>
      <c r="AN35" s="346">
        <v>2</v>
      </c>
      <c r="AO35" s="346"/>
      <c r="AP35" s="346">
        <v>4</v>
      </c>
      <c r="AQ35" s="346"/>
      <c r="AR35" s="346"/>
      <c r="AS35" s="346"/>
      <c r="AT35" s="346"/>
      <c r="AU35" s="346">
        <v>4</v>
      </c>
      <c r="AV35" s="346"/>
      <c r="AW35" s="346">
        <v>4</v>
      </c>
      <c r="AX35" s="346"/>
      <c r="AY35" s="346"/>
      <c r="AZ35" s="346">
        <v>2</v>
      </c>
      <c r="BA35" s="346"/>
      <c r="BB35" s="346"/>
      <c r="BC35" s="346">
        <v>2</v>
      </c>
      <c r="BD35" s="346"/>
      <c r="BE35" s="346"/>
      <c r="BF35" s="346">
        <f t="shared" si="2"/>
        <v>43</v>
      </c>
      <c r="BG35" s="346"/>
      <c r="BH35" s="346"/>
    </row>
    <row r="36" spans="1:60" s="38" customFormat="1" ht="13.5" customHeight="1">
      <c r="A36" s="40" t="s">
        <v>12</v>
      </c>
      <c r="B36" s="348">
        <f>B32+B33+B34+B35</f>
        <v>124</v>
      </c>
      <c r="C36" s="348"/>
      <c r="D36" s="349">
        <f>B36*36</f>
        <v>4464</v>
      </c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8">
        <f>S32+S33+S34+S35</f>
        <v>7</v>
      </c>
      <c r="T36" s="348"/>
      <c r="U36" s="348"/>
      <c r="V36" s="348"/>
      <c r="W36" s="348"/>
      <c r="X36" s="348"/>
      <c r="Y36" s="348"/>
      <c r="Z36" s="348"/>
      <c r="AA36" s="348"/>
      <c r="AB36" s="348">
        <f>AB32+AB33+AB34+AB35</f>
        <v>12</v>
      </c>
      <c r="AC36" s="348"/>
      <c r="AD36" s="348"/>
      <c r="AE36" s="348"/>
      <c r="AF36" s="348"/>
      <c r="AG36" s="348"/>
      <c r="AH36" s="348"/>
      <c r="AI36" s="348">
        <f>AI32+AI33+AI34+AI35</f>
        <v>12</v>
      </c>
      <c r="AJ36" s="348"/>
      <c r="AK36" s="348"/>
      <c r="AL36" s="348"/>
      <c r="AM36" s="348"/>
      <c r="AN36" s="348"/>
      <c r="AO36" s="348"/>
      <c r="AP36" s="348">
        <f>AP32+AP33+AP34+AP35</f>
        <v>4</v>
      </c>
      <c r="AQ36" s="348"/>
      <c r="AR36" s="348"/>
      <c r="AS36" s="348"/>
      <c r="AT36" s="348"/>
      <c r="AU36" s="348"/>
      <c r="AV36" s="348"/>
      <c r="AW36" s="348">
        <f>AW32+AW33+AW34+AW35</f>
        <v>4</v>
      </c>
      <c r="AX36" s="348"/>
      <c r="AY36" s="348"/>
      <c r="AZ36" s="348">
        <f>AZ32+AZ33+AZ34+AZ35</f>
        <v>2</v>
      </c>
      <c r="BA36" s="348"/>
      <c r="BB36" s="348"/>
      <c r="BC36" s="348">
        <f>BC32+BC33+BC34+BC35</f>
        <v>34</v>
      </c>
      <c r="BD36" s="348"/>
      <c r="BE36" s="348"/>
      <c r="BF36" s="348">
        <f t="shared" ref="BF36" si="4">B36+S36+AB36+AI36+AP36+AW36+AZ36+BC36</f>
        <v>199</v>
      </c>
      <c r="BG36" s="348"/>
      <c r="BH36" s="348"/>
    </row>
    <row r="37" spans="1:60" s="38" customFormat="1" ht="13.5" customHeight="1"/>
  </sheetData>
  <mergeCells count="216"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9"/>
  <sheetViews>
    <sheetView tabSelected="1" topLeftCell="A63" zoomScale="80" zoomScaleNormal="80" workbookViewId="0">
      <selection activeCell="A86" sqref="A86:N93"/>
    </sheetView>
  </sheetViews>
  <sheetFormatPr defaultColWidth="9.33203125" defaultRowHeight="15"/>
  <cols>
    <col min="1" max="1" width="15.5" style="114" customWidth="1"/>
    <col min="2" max="2" width="41.6640625" style="115" customWidth="1"/>
    <col min="3" max="3" width="9.33203125" style="112"/>
    <col min="4" max="7" width="9.33203125" style="109"/>
    <col min="8" max="8" width="12.6640625" style="116" bestFit="1" customWidth="1"/>
    <col min="9" max="9" width="9.33203125" style="114"/>
    <col min="10" max="10" width="9.33203125" style="117"/>
    <col min="11" max="12" width="9.33203125" style="109"/>
    <col min="13" max="13" width="9.33203125" style="116"/>
    <col min="14" max="14" width="12.33203125" style="114" customWidth="1"/>
    <col min="15" max="15" width="9.33203125" style="114"/>
    <col min="16" max="18" width="9.33203125" style="116"/>
    <col min="19" max="20" width="9.33203125" style="114"/>
    <col min="21" max="21" width="12" style="118" customWidth="1"/>
    <col min="22" max="22" width="13.1640625" style="119" customWidth="1"/>
    <col min="23" max="23" width="13.1640625" style="113" customWidth="1"/>
    <col min="24" max="25" width="12.6640625" style="109" customWidth="1"/>
    <col min="26" max="27" width="12.1640625" style="109" customWidth="1"/>
    <col min="28" max="29" width="14.1640625" style="109" customWidth="1"/>
    <col min="30" max="31" width="14.5" style="109" customWidth="1"/>
    <col min="32" max="33" width="13.5" style="109" customWidth="1"/>
    <col min="34" max="34" width="15.6640625" style="109" customWidth="1"/>
    <col min="35" max="16384" width="9.33203125" style="110"/>
  </cols>
  <sheetData>
    <row r="1" spans="1:38" s="65" customFormat="1" ht="12">
      <c r="A1" s="370" t="s">
        <v>47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</row>
    <row r="2" spans="1:38" s="66" customFormat="1" ht="5.25" customHeight="1" thickBot="1">
      <c r="A2" s="372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</row>
    <row r="3" spans="1:38" s="66" customFormat="1" ht="19.5" customHeight="1">
      <c r="A3" s="374" t="s">
        <v>10</v>
      </c>
      <c r="B3" s="362" t="s">
        <v>78</v>
      </c>
      <c r="C3" s="354" t="s">
        <v>82</v>
      </c>
      <c r="D3" s="354"/>
      <c r="E3" s="354"/>
      <c r="F3" s="354"/>
      <c r="G3" s="354"/>
      <c r="H3" s="375" t="s">
        <v>48</v>
      </c>
      <c r="I3" s="354" t="s">
        <v>40</v>
      </c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81"/>
      <c r="U3" s="376" t="s">
        <v>49</v>
      </c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8"/>
      <c r="AH3" s="379"/>
    </row>
    <row r="4" spans="1:38" s="66" customFormat="1" ht="39.75" customHeight="1">
      <c r="A4" s="374"/>
      <c r="B4" s="362"/>
      <c r="C4" s="354"/>
      <c r="D4" s="354"/>
      <c r="E4" s="354"/>
      <c r="F4" s="354"/>
      <c r="G4" s="354"/>
      <c r="H4" s="375"/>
      <c r="I4" s="375" t="s">
        <v>80</v>
      </c>
      <c r="J4" s="354" t="s">
        <v>46</v>
      </c>
      <c r="K4" s="354"/>
      <c r="L4" s="354"/>
      <c r="M4" s="354"/>
      <c r="N4" s="354"/>
      <c r="O4" s="354"/>
      <c r="P4" s="381"/>
      <c r="Q4" s="354" t="s">
        <v>319</v>
      </c>
      <c r="R4" s="354"/>
      <c r="S4" s="354"/>
      <c r="T4" s="353" t="s">
        <v>31</v>
      </c>
      <c r="U4" s="380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81"/>
      <c r="AH4" s="382"/>
    </row>
    <row r="5" spans="1:38" s="66" customFormat="1" ht="21" customHeight="1">
      <c r="A5" s="374"/>
      <c r="B5" s="362"/>
      <c r="C5" s="354"/>
      <c r="D5" s="354"/>
      <c r="E5" s="354"/>
      <c r="F5" s="354"/>
      <c r="G5" s="354"/>
      <c r="H5" s="375"/>
      <c r="I5" s="375"/>
      <c r="J5" s="353" t="s">
        <v>85</v>
      </c>
      <c r="K5" s="194"/>
      <c r="L5" s="354" t="s">
        <v>81</v>
      </c>
      <c r="M5" s="354"/>
      <c r="N5" s="354"/>
      <c r="O5" s="355" t="s">
        <v>83</v>
      </c>
      <c r="P5" s="356"/>
      <c r="Q5" s="122"/>
      <c r="R5" s="122"/>
      <c r="S5" s="121"/>
      <c r="T5" s="353"/>
      <c r="U5" s="386" t="s">
        <v>50</v>
      </c>
      <c r="V5" s="383"/>
      <c r="W5" s="124"/>
      <c r="X5" s="383" t="s">
        <v>51</v>
      </c>
      <c r="Y5" s="383"/>
      <c r="Z5" s="383"/>
      <c r="AA5" s="124"/>
      <c r="AB5" s="383" t="s">
        <v>52</v>
      </c>
      <c r="AC5" s="383"/>
      <c r="AD5" s="383"/>
      <c r="AE5" s="124"/>
      <c r="AF5" s="383" t="s">
        <v>53</v>
      </c>
      <c r="AG5" s="384"/>
      <c r="AH5" s="385"/>
    </row>
    <row r="6" spans="1:38" s="66" customFormat="1" ht="108.75">
      <c r="A6" s="374"/>
      <c r="B6" s="362"/>
      <c r="C6" s="67" t="s">
        <v>54</v>
      </c>
      <c r="D6" s="68" t="s">
        <v>55</v>
      </c>
      <c r="E6" s="68" t="s">
        <v>79</v>
      </c>
      <c r="F6" s="68" t="s">
        <v>308</v>
      </c>
      <c r="G6" s="69" t="s">
        <v>86</v>
      </c>
      <c r="H6" s="375"/>
      <c r="I6" s="375"/>
      <c r="J6" s="353"/>
      <c r="K6" s="194" t="s">
        <v>331</v>
      </c>
      <c r="L6" s="70" t="s">
        <v>41</v>
      </c>
      <c r="M6" s="69" t="s">
        <v>42</v>
      </c>
      <c r="N6" s="69" t="s">
        <v>43</v>
      </c>
      <c r="O6" s="69" t="s">
        <v>44</v>
      </c>
      <c r="P6" s="69" t="s">
        <v>45</v>
      </c>
      <c r="Q6" s="121" t="s">
        <v>316</v>
      </c>
      <c r="R6" s="121" t="s">
        <v>317</v>
      </c>
      <c r="S6" s="121" t="s">
        <v>318</v>
      </c>
      <c r="T6" s="353"/>
      <c r="U6" s="71" t="s">
        <v>238</v>
      </c>
      <c r="V6" s="128" t="s">
        <v>239</v>
      </c>
      <c r="W6" s="125" t="s">
        <v>320</v>
      </c>
      <c r="X6" s="62" t="s">
        <v>309</v>
      </c>
      <c r="Y6" s="125" t="s">
        <v>321</v>
      </c>
      <c r="Z6" s="62" t="s">
        <v>310</v>
      </c>
      <c r="AA6" s="125" t="s">
        <v>322</v>
      </c>
      <c r="AB6" s="62" t="s">
        <v>311</v>
      </c>
      <c r="AC6" s="125" t="s">
        <v>323</v>
      </c>
      <c r="AD6" s="62" t="s">
        <v>312</v>
      </c>
      <c r="AE6" s="125" t="s">
        <v>324</v>
      </c>
      <c r="AF6" s="62" t="s">
        <v>313</v>
      </c>
      <c r="AG6" s="125" t="s">
        <v>325</v>
      </c>
      <c r="AH6" s="62" t="s">
        <v>314</v>
      </c>
    </row>
    <row r="7" spans="1:38" s="66" customFormat="1" ht="12.75" thickBot="1">
      <c r="A7" s="72">
        <v>1</v>
      </c>
      <c r="B7" s="73">
        <v>2</v>
      </c>
      <c r="C7" s="74">
        <v>3</v>
      </c>
      <c r="D7" s="64">
        <v>4</v>
      </c>
      <c r="E7" s="64">
        <v>5</v>
      </c>
      <c r="F7" s="64">
        <v>6</v>
      </c>
      <c r="G7" s="72">
        <v>7</v>
      </c>
      <c r="H7" s="72">
        <v>8</v>
      </c>
      <c r="I7" s="72">
        <v>9</v>
      </c>
      <c r="J7" s="64">
        <v>10</v>
      </c>
      <c r="K7" s="75"/>
      <c r="L7" s="75">
        <v>11</v>
      </c>
      <c r="M7" s="72">
        <v>12</v>
      </c>
      <c r="N7" s="72">
        <v>13</v>
      </c>
      <c r="O7" s="72">
        <v>14</v>
      </c>
      <c r="P7" s="72">
        <v>15</v>
      </c>
      <c r="Q7" s="124"/>
      <c r="R7" s="124"/>
      <c r="S7" s="124">
        <v>16</v>
      </c>
      <c r="T7" s="124">
        <v>17</v>
      </c>
      <c r="U7" s="106">
        <v>18</v>
      </c>
      <c r="V7" s="107">
        <v>19</v>
      </c>
      <c r="W7" s="124">
        <v>20</v>
      </c>
      <c r="X7" s="124">
        <v>21</v>
      </c>
      <c r="Y7" s="124">
        <v>22</v>
      </c>
      <c r="Z7" s="124">
        <v>23</v>
      </c>
      <c r="AA7" s="124">
        <v>24</v>
      </c>
      <c r="AB7" s="124">
        <v>25</v>
      </c>
      <c r="AC7" s="124">
        <v>26</v>
      </c>
      <c r="AD7" s="124">
        <v>27</v>
      </c>
      <c r="AE7" s="124">
        <v>28</v>
      </c>
      <c r="AF7" s="124">
        <v>29</v>
      </c>
      <c r="AG7" s="124">
        <v>30</v>
      </c>
      <c r="AH7" s="124">
        <v>31</v>
      </c>
    </row>
    <row r="8" spans="1:38" s="66" customFormat="1" ht="52.5" customHeight="1" thickBot="1">
      <c r="A8" s="78"/>
      <c r="B8" s="79" t="s">
        <v>84</v>
      </c>
      <c r="C8" s="80">
        <v>14</v>
      </c>
      <c r="D8" s="81">
        <v>0</v>
      </c>
      <c r="E8" s="81">
        <v>38</v>
      </c>
      <c r="F8" s="81">
        <v>9</v>
      </c>
      <c r="G8" s="82">
        <v>28</v>
      </c>
      <c r="H8" s="83">
        <f>H10+H26+H32+H36+H49+H83</f>
        <v>5940</v>
      </c>
      <c r="I8" s="84">
        <f>I10+I26+I32+I36+I49+I83</f>
        <v>390</v>
      </c>
      <c r="J8" s="85">
        <f>J10+J26+J32+J36+J50</f>
        <v>3896</v>
      </c>
      <c r="K8" s="85"/>
      <c r="L8" s="85">
        <f>L10+L26+L32+L36+L49+L83</f>
        <v>1848</v>
      </c>
      <c r="M8" s="80">
        <f>M10+M26+M32+M36+M49+M83</f>
        <v>1896</v>
      </c>
      <c r="N8" s="82">
        <v>120</v>
      </c>
      <c r="O8" s="86">
        <f>O54+O55+O56+O62+O63+O64+O65+O79</f>
        <v>432</v>
      </c>
      <c r="P8" s="82">
        <f>P57+P66+P70+P75+P80+P82</f>
        <v>576</v>
      </c>
      <c r="Q8" s="101"/>
      <c r="R8" s="101"/>
      <c r="S8" s="126">
        <f>S10+S26+S32+S36+S49+S83</f>
        <v>84</v>
      </c>
      <c r="T8" s="101">
        <f>T10+T26+T32+T36+T49+T83</f>
        <v>216</v>
      </c>
      <c r="U8" s="80">
        <f>U10+U26+U32+U36+U49+U83</f>
        <v>612</v>
      </c>
      <c r="V8" s="82">
        <f>V10+V26+V32+V36+V49+V83</f>
        <v>792</v>
      </c>
      <c r="W8" s="101">
        <v>104</v>
      </c>
      <c r="X8" s="101">
        <f>X10+X26+X32+X36+X49+X83</f>
        <v>508</v>
      </c>
      <c r="Y8" s="101">
        <v>140</v>
      </c>
      <c r="Z8" s="101">
        <f>Z10+Z26+Z32+Z36+Z49+Z83</f>
        <v>688</v>
      </c>
      <c r="AA8" s="101">
        <v>72</v>
      </c>
      <c r="AB8" s="101">
        <f>AB10+AB26+AB32+AB36+AB49+AB83</f>
        <v>504</v>
      </c>
      <c r="AC8" s="101">
        <v>88</v>
      </c>
      <c r="AD8" s="101">
        <f>AD10+AD26+AD32+AD36+AD49+AD83</f>
        <v>776</v>
      </c>
      <c r="AE8" s="101">
        <v>76</v>
      </c>
      <c r="AF8" s="101">
        <f>AF10+AF26+AF32+AF36+AF49+AF83</f>
        <v>500</v>
      </c>
      <c r="AG8" s="101">
        <v>88</v>
      </c>
      <c r="AH8" s="101">
        <v>776</v>
      </c>
      <c r="AJ8" s="87"/>
      <c r="AK8" s="88"/>
      <c r="AL8" s="88"/>
    </row>
    <row r="9" spans="1:38" s="96" customFormat="1" ht="31.5" customHeight="1">
      <c r="A9" s="89"/>
      <c r="B9" s="90" t="s">
        <v>29</v>
      </c>
      <c r="C9" s="91">
        <v>14</v>
      </c>
      <c r="D9" s="92">
        <v>0</v>
      </c>
      <c r="E9" s="92">
        <v>26</v>
      </c>
      <c r="F9" s="92">
        <v>9</v>
      </c>
      <c r="G9" s="93">
        <v>28</v>
      </c>
      <c r="H9" s="155">
        <f>I9+J10+J26+J32+J36+J51+J59+J68+J72+J77</f>
        <v>4464</v>
      </c>
      <c r="I9" s="155">
        <f>I10+I26+I32+I36+I52+I53+I60+I61+I69+I73+I74+I78</f>
        <v>568</v>
      </c>
      <c r="J9" s="155">
        <f>J10+J26+J32+J36+J52+J53+J60+J61+J69+J73+J74+J78</f>
        <v>3896</v>
      </c>
      <c r="K9" s="274"/>
      <c r="L9" s="274">
        <f>L10+L26+L32+L36+L52+L53+L60+L61+L69+L73+L74+L78</f>
        <v>1848</v>
      </c>
      <c r="M9" s="94">
        <f>M10+M26+M32+M36+M52+M53+M60+M61+M69+M73+M74+M78</f>
        <v>1896</v>
      </c>
      <c r="N9" s="94"/>
      <c r="O9" s="95"/>
      <c r="P9" s="93"/>
      <c r="Q9" s="104"/>
      <c r="R9" s="104"/>
      <c r="S9" s="104"/>
      <c r="T9" s="104"/>
      <c r="U9" s="94">
        <f>U10+U26+U32+U36+U52+U53+U60+U61+U69+U73+U74+U78</f>
        <v>612</v>
      </c>
      <c r="V9" s="129">
        <f>V10+V26+V32+V36+V52+V53+V60+V61+V69+V73+V74+V78</f>
        <v>792</v>
      </c>
      <c r="W9" s="156">
        <v>104</v>
      </c>
      <c r="X9" s="156">
        <f>X10+X26+X32+X36+X52+X53+X60+X61+X69+X73+X74+X78</f>
        <v>508</v>
      </c>
      <c r="Y9" s="156">
        <v>140</v>
      </c>
      <c r="Z9" s="156">
        <f>Z10+Z26+Z32+Z36+Z52+Z53+Z60+Z61+Z69+Z73+Z74+Z78</f>
        <v>616</v>
      </c>
      <c r="AA9" s="156">
        <v>72</v>
      </c>
      <c r="AB9" s="156">
        <f>AB10+AB26+AB32+AB36+AB52+AB53+AB60+AB61+AB69+AB73+AB74+AB78</f>
        <v>324</v>
      </c>
      <c r="AC9" s="156">
        <v>88</v>
      </c>
      <c r="AD9" s="156">
        <f>AD10+AD26+AD32+AD36+AD52+AD53+AD60+AD61+AD69+AD73+AD74+AD78</f>
        <v>380</v>
      </c>
      <c r="AE9" s="156">
        <v>76</v>
      </c>
      <c r="AF9" s="156">
        <f>AF10+AF26+AF32+AF36+AF52+AF53+AF60+AF61+AF69+AF73+AF74+AF78</f>
        <v>356</v>
      </c>
      <c r="AG9" s="156">
        <v>88</v>
      </c>
      <c r="AH9" s="156">
        <f>AH10+AH26+AH32+AH36+AH52+AH53+AH60+AH61+AH69+AH73+AH74+AH78</f>
        <v>308</v>
      </c>
      <c r="AK9" s="97"/>
      <c r="AL9" s="97"/>
    </row>
    <row r="10" spans="1:38" s="133" customFormat="1" ht="12.75">
      <c r="A10" s="279" t="s">
        <v>354</v>
      </c>
      <c r="B10" s="279" t="s">
        <v>355</v>
      </c>
      <c r="C10" s="280">
        <v>4</v>
      </c>
      <c r="D10" s="280">
        <v>0</v>
      </c>
      <c r="E10" s="280">
        <v>6</v>
      </c>
      <c r="F10" s="280" t="s">
        <v>356</v>
      </c>
      <c r="G10" s="280">
        <v>6</v>
      </c>
      <c r="H10" s="281">
        <v>1476</v>
      </c>
      <c r="I10" s="280"/>
      <c r="J10" s="281">
        <v>1404</v>
      </c>
      <c r="K10" s="280">
        <v>676</v>
      </c>
      <c r="L10" s="280">
        <v>696</v>
      </c>
      <c r="M10" s="280">
        <v>676</v>
      </c>
      <c r="N10" s="280">
        <v>32</v>
      </c>
      <c r="O10" s="280"/>
      <c r="P10" s="280"/>
      <c r="Q10" s="280">
        <v>40</v>
      </c>
      <c r="R10" s="280">
        <v>8</v>
      </c>
      <c r="S10" s="280">
        <v>24</v>
      </c>
      <c r="T10" s="280"/>
      <c r="U10" s="280">
        <v>612</v>
      </c>
      <c r="V10" s="280">
        <v>792</v>
      </c>
      <c r="W10" s="179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80"/>
    </row>
    <row r="11" spans="1:38" s="133" customFormat="1" ht="12.75">
      <c r="A11" s="282" t="s">
        <v>332</v>
      </c>
      <c r="B11" s="282" t="s">
        <v>56</v>
      </c>
      <c r="C11" s="367" t="s">
        <v>57</v>
      </c>
      <c r="D11" s="283"/>
      <c r="E11" s="284"/>
      <c r="F11" s="285"/>
      <c r="G11" s="285"/>
      <c r="H11" s="286">
        <v>72</v>
      </c>
      <c r="I11" s="285"/>
      <c r="J11" s="287">
        <v>63</v>
      </c>
      <c r="K11" s="283">
        <v>36</v>
      </c>
      <c r="L11" s="283">
        <v>27</v>
      </c>
      <c r="M11" s="283">
        <v>36</v>
      </c>
      <c r="N11" s="285"/>
      <c r="O11" s="285"/>
      <c r="P11" s="285"/>
      <c r="Q11" s="288">
        <v>5</v>
      </c>
      <c r="R11" s="288">
        <v>1</v>
      </c>
      <c r="S11" s="288">
        <v>3</v>
      </c>
      <c r="T11" s="285"/>
      <c r="U11" s="283">
        <v>34</v>
      </c>
      <c r="V11" s="283">
        <v>29</v>
      </c>
      <c r="W11" s="158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7"/>
    </row>
    <row r="12" spans="1:38" s="133" customFormat="1" ht="12.75">
      <c r="A12" s="282" t="s">
        <v>333</v>
      </c>
      <c r="B12" s="282" t="s">
        <v>58</v>
      </c>
      <c r="C12" s="367"/>
      <c r="D12" s="283"/>
      <c r="E12" s="283"/>
      <c r="F12" s="285"/>
      <c r="G12" s="285"/>
      <c r="H12" s="286">
        <v>108</v>
      </c>
      <c r="I12" s="285"/>
      <c r="J12" s="287">
        <v>99</v>
      </c>
      <c r="K12" s="283">
        <v>54</v>
      </c>
      <c r="L12" s="283">
        <v>45</v>
      </c>
      <c r="M12" s="283">
        <v>54</v>
      </c>
      <c r="N12" s="285"/>
      <c r="O12" s="285"/>
      <c r="P12" s="285"/>
      <c r="Q12" s="288">
        <v>5</v>
      </c>
      <c r="R12" s="288">
        <v>1</v>
      </c>
      <c r="S12" s="288">
        <v>3</v>
      </c>
      <c r="T12" s="285"/>
      <c r="U12" s="283">
        <v>34</v>
      </c>
      <c r="V12" s="283">
        <v>65</v>
      </c>
      <c r="W12" s="159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60"/>
    </row>
    <row r="13" spans="1:38" s="133" customFormat="1">
      <c r="A13" s="282" t="s">
        <v>334</v>
      </c>
      <c r="B13" s="282" t="s">
        <v>1</v>
      </c>
      <c r="C13" s="283"/>
      <c r="D13" s="283" t="s">
        <v>335</v>
      </c>
      <c r="E13" s="283">
        <v>2</v>
      </c>
      <c r="F13" s="285"/>
      <c r="G13" s="289"/>
      <c r="H13" s="286">
        <v>136</v>
      </c>
      <c r="I13" s="285"/>
      <c r="J13" s="287">
        <v>136</v>
      </c>
      <c r="K13" s="283">
        <v>46</v>
      </c>
      <c r="L13" s="283">
        <v>90</v>
      </c>
      <c r="M13" s="283">
        <v>46</v>
      </c>
      <c r="N13" s="285"/>
      <c r="O13" s="285"/>
      <c r="P13" s="285"/>
      <c r="Q13" s="288"/>
      <c r="R13" s="288"/>
      <c r="S13" s="288"/>
      <c r="T13" s="285"/>
      <c r="U13" s="283">
        <v>68</v>
      </c>
      <c r="V13" s="283">
        <v>68</v>
      </c>
      <c r="W13" s="159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60"/>
    </row>
    <row r="14" spans="1:38" s="133" customFormat="1" ht="12.75">
      <c r="A14" s="282" t="s">
        <v>336</v>
      </c>
      <c r="B14" s="290" t="s">
        <v>328</v>
      </c>
      <c r="C14" s="283"/>
      <c r="D14" s="283"/>
      <c r="E14" s="283">
        <v>2</v>
      </c>
      <c r="F14" s="285"/>
      <c r="G14" s="283"/>
      <c r="H14" s="286">
        <v>72</v>
      </c>
      <c r="I14" s="285"/>
      <c r="J14" s="287">
        <v>72</v>
      </c>
      <c r="K14" s="283">
        <v>34</v>
      </c>
      <c r="L14" s="283">
        <v>38</v>
      </c>
      <c r="M14" s="283">
        <v>34</v>
      </c>
      <c r="N14" s="285"/>
      <c r="O14" s="285"/>
      <c r="P14" s="285"/>
      <c r="Q14" s="288"/>
      <c r="R14" s="288"/>
      <c r="S14" s="288"/>
      <c r="T14" s="285"/>
      <c r="U14" s="283">
        <v>34</v>
      </c>
      <c r="V14" s="283">
        <v>38</v>
      </c>
      <c r="W14" s="159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60"/>
    </row>
    <row r="15" spans="1:38" s="133" customFormat="1" ht="12.75">
      <c r="A15" s="282" t="s">
        <v>337</v>
      </c>
      <c r="B15" s="282" t="s">
        <v>329</v>
      </c>
      <c r="C15" s="283"/>
      <c r="D15" s="283"/>
      <c r="E15" s="283">
        <v>2</v>
      </c>
      <c r="F15" s="285"/>
      <c r="G15" s="283"/>
      <c r="H15" s="286">
        <v>72</v>
      </c>
      <c r="I15" s="285"/>
      <c r="J15" s="287">
        <v>72</v>
      </c>
      <c r="K15" s="283">
        <v>28</v>
      </c>
      <c r="L15" s="283">
        <v>44</v>
      </c>
      <c r="M15" s="283">
        <v>28</v>
      </c>
      <c r="N15" s="285"/>
      <c r="O15" s="285"/>
      <c r="P15" s="285"/>
      <c r="Q15" s="288"/>
      <c r="R15" s="288"/>
      <c r="S15" s="288"/>
      <c r="T15" s="285"/>
      <c r="U15" s="283">
        <v>34</v>
      </c>
      <c r="V15" s="283">
        <v>38</v>
      </c>
      <c r="W15" s="159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60"/>
    </row>
    <row r="16" spans="1:38" s="133" customFormat="1" ht="12.75">
      <c r="A16" s="282" t="s">
        <v>338</v>
      </c>
      <c r="B16" s="282" t="s">
        <v>339</v>
      </c>
      <c r="C16" s="283"/>
      <c r="D16" s="283"/>
      <c r="E16" s="291">
        <v>2</v>
      </c>
      <c r="F16" s="285"/>
      <c r="G16" s="283"/>
      <c r="H16" s="286">
        <v>72</v>
      </c>
      <c r="I16" s="285"/>
      <c r="J16" s="287">
        <v>72</v>
      </c>
      <c r="K16" s="283">
        <v>70</v>
      </c>
      <c r="L16" s="283">
        <v>2</v>
      </c>
      <c r="M16" s="283">
        <v>70</v>
      </c>
      <c r="N16" s="285"/>
      <c r="O16" s="285"/>
      <c r="P16" s="285"/>
      <c r="Q16" s="288"/>
      <c r="R16" s="288"/>
      <c r="S16" s="288"/>
      <c r="T16" s="285"/>
      <c r="U16" s="283">
        <v>34</v>
      </c>
      <c r="V16" s="283">
        <v>38</v>
      </c>
      <c r="W16" s="159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60"/>
    </row>
    <row r="17" spans="1:37" s="133" customFormat="1" ht="12.75">
      <c r="A17" s="282" t="s">
        <v>340</v>
      </c>
      <c r="B17" s="282" t="s">
        <v>4</v>
      </c>
      <c r="C17" s="283">
        <v>2</v>
      </c>
      <c r="D17" s="283" t="s">
        <v>335</v>
      </c>
      <c r="E17" s="283"/>
      <c r="F17" s="285"/>
      <c r="G17" s="283" t="s">
        <v>341</v>
      </c>
      <c r="H17" s="286">
        <v>306</v>
      </c>
      <c r="I17" s="285"/>
      <c r="J17" s="287">
        <v>288</v>
      </c>
      <c r="K17" s="283">
        <v>114</v>
      </c>
      <c r="L17" s="283">
        <v>174</v>
      </c>
      <c r="M17" s="283">
        <v>114</v>
      </c>
      <c r="N17" s="285"/>
      <c r="O17" s="285"/>
      <c r="P17" s="285"/>
      <c r="Q17" s="288">
        <v>10</v>
      </c>
      <c r="R17" s="288">
        <v>2</v>
      </c>
      <c r="S17" s="288">
        <v>6</v>
      </c>
      <c r="T17" s="285"/>
      <c r="U17" s="283">
        <v>102</v>
      </c>
      <c r="V17" s="283">
        <v>186</v>
      </c>
      <c r="W17" s="159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60"/>
      <c r="AK17" s="134"/>
    </row>
    <row r="18" spans="1:37" s="133" customFormat="1" ht="24" customHeight="1">
      <c r="A18" s="282" t="s">
        <v>342</v>
      </c>
      <c r="B18" s="282" t="s">
        <v>59</v>
      </c>
      <c r="C18" s="283">
        <v>2</v>
      </c>
      <c r="D18" s="289"/>
      <c r="E18" s="289"/>
      <c r="F18" s="289"/>
      <c r="G18" s="283"/>
      <c r="H18" s="286">
        <v>108</v>
      </c>
      <c r="I18" s="285"/>
      <c r="J18" s="287">
        <v>90</v>
      </c>
      <c r="K18" s="283">
        <v>80</v>
      </c>
      <c r="L18" s="283">
        <v>10</v>
      </c>
      <c r="M18" s="283">
        <v>80</v>
      </c>
      <c r="N18" s="289"/>
      <c r="O18" s="285"/>
      <c r="P18" s="285"/>
      <c r="Q18" s="288">
        <v>10</v>
      </c>
      <c r="R18" s="288">
        <v>2</v>
      </c>
      <c r="S18" s="288">
        <v>6</v>
      </c>
      <c r="T18" s="285"/>
      <c r="U18" s="283">
        <v>34</v>
      </c>
      <c r="V18" s="283">
        <v>56</v>
      </c>
      <c r="W18" s="159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60"/>
      <c r="AK18" s="134"/>
    </row>
    <row r="19" spans="1:37" s="135" customFormat="1" ht="18" customHeight="1">
      <c r="A19" s="282" t="s">
        <v>343</v>
      </c>
      <c r="B19" s="290" t="s">
        <v>3</v>
      </c>
      <c r="C19" s="289"/>
      <c r="D19" s="283">
        <v>1</v>
      </c>
      <c r="E19" s="283">
        <v>2</v>
      </c>
      <c r="F19" s="285"/>
      <c r="G19" s="283"/>
      <c r="H19" s="286">
        <v>72</v>
      </c>
      <c r="I19" s="285"/>
      <c r="J19" s="287">
        <v>72</v>
      </c>
      <c r="K19" s="283">
        <v>58</v>
      </c>
      <c r="L19" s="283">
        <v>14</v>
      </c>
      <c r="M19" s="283">
        <v>58</v>
      </c>
      <c r="N19" s="285"/>
      <c r="O19" s="285"/>
      <c r="P19" s="285"/>
      <c r="Q19" s="288"/>
      <c r="R19" s="288"/>
      <c r="S19" s="288"/>
      <c r="T19" s="285"/>
      <c r="U19" s="283">
        <v>34</v>
      </c>
      <c r="V19" s="283">
        <v>38</v>
      </c>
      <c r="W19" s="161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7"/>
      <c r="AK19" s="136"/>
    </row>
    <row r="20" spans="1:37" s="133" customFormat="1" ht="28.5" customHeight="1">
      <c r="A20" s="282" t="s">
        <v>344</v>
      </c>
      <c r="B20" s="290" t="s">
        <v>357</v>
      </c>
      <c r="C20" s="283"/>
      <c r="D20" s="283"/>
      <c r="E20" s="283">
        <v>2</v>
      </c>
      <c r="F20" s="283"/>
      <c r="G20" s="283"/>
      <c r="H20" s="286">
        <v>68</v>
      </c>
      <c r="I20" s="285"/>
      <c r="J20" s="287">
        <v>68</v>
      </c>
      <c r="K20" s="283">
        <v>46</v>
      </c>
      <c r="L20" s="283">
        <v>22</v>
      </c>
      <c r="M20" s="283">
        <v>46</v>
      </c>
      <c r="N20" s="285"/>
      <c r="O20" s="285"/>
      <c r="P20" s="285"/>
      <c r="Q20" s="292"/>
      <c r="R20" s="292"/>
      <c r="S20" s="292"/>
      <c r="T20" s="285"/>
      <c r="U20" s="283">
        <v>34</v>
      </c>
      <c r="V20" s="283">
        <v>34</v>
      </c>
      <c r="W20" s="158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60"/>
      <c r="AK20" s="134"/>
    </row>
    <row r="21" spans="1:37" s="133" customFormat="1">
      <c r="A21" s="282" t="s">
        <v>345</v>
      </c>
      <c r="B21" s="293" t="s">
        <v>88</v>
      </c>
      <c r="C21" s="283">
        <v>2</v>
      </c>
      <c r="D21" s="289"/>
      <c r="E21" s="283"/>
      <c r="F21" s="285"/>
      <c r="G21" s="283" t="s">
        <v>341</v>
      </c>
      <c r="H21" s="286">
        <v>180</v>
      </c>
      <c r="I21" s="285"/>
      <c r="J21" s="287">
        <v>162</v>
      </c>
      <c r="K21" s="283">
        <v>34</v>
      </c>
      <c r="L21" s="283">
        <v>128</v>
      </c>
      <c r="M21" s="283">
        <v>34</v>
      </c>
      <c r="N21" s="285"/>
      <c r="O21" s="285"/>
      <c r="P21" s="285"/>
      <c r="Q21" s="288">
        <v>10</v>
      </c>
      <c r="R21" s="288">
        <v>2</v>
      </c>
      <c r="S21" s="288">
        <v>6</v>
      </c>
      <c r="T21" s="285"/>
      <c r="U21" s="283">
        <v>68</v>
      </c>
      <c r="V21" s="283">
        <v>94</v>
      </c>
      <c r="W21" s="150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60"/>
      <c r="AK21" s="134"/>
    </row>
    <row r="22" spans="1:37" s="133" customFormat="1" ht="12.75">
      <c r="A22" s="293" t="s">
        <v>346</v>
      </c>
      <c r="B22" s="294" t="s">
        <v>89</v>
      </c>
      <c r="C22" s="283"/>
      <c r="D22" s="283"/>
      <c r="E22" s="283">
        <v>2</v>
      </c>
      <c r="F22" s="285"/>
      <c r="G22" s="285"/>
      <c r="H22" s="286">
        <v>72</v>
      </c>
      <c r="I22" s="295"/>
      <c r="J22" s="287">
        <v>72</v>
      </c>
      <c r="K22" s="283">
        <v>38</v>
      </c>
      <c r="L22" s="283">
        <v>34</v>
      </c>
      <c r="M22" s="283">
        <v>38</v>
      </c>
      <c r="N22" s="295"/>
      <c r="O22" s="295"/>
      <c r="P22" s="295"/>
      <c r="Q22" s="296"/>
      <c r="R22" s="296"/>
      <c r="S22" s="296"/>
      <c r="T22" s="295"/>
      <c r="U22" s="283">
        <v>34</v>
      </c>
      <c r="V22" s="283">
        <v>38</v>
      </c>
      <c r="W22" s="161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60"/>
      <c r="AK22" s="134"/>
    </row>
    <row r="23" spans="1:37" s="133" customFormat="1" ht="12.75">
      <c r="A23" s="293" t="s">
        <v>347</v>
      </c>
      <c r="B23" s="293" t="s">
        <v>90</v>
      </c>
      <c r="C23" s="297"/>
      <c r="D23" s="297"/>
      <c r="E23" s="287">
        <v>2</v>
      </c>
      <c r="F23" s="298"/>
      <c r="G23" s="298"/>
      <c r="H23" s="286">
        <v>72</v>
      </c>
      <c r="I23" s="298"/>
      <c r="J23" s="287">
        <v>72</v>
      </c>
      <c r="K23" s="287">
        <v>24</v>
      </c>
      <c r="L23" s="287">
        <v>48</v>
      </c>
      <c r="M23" s="287">
        <v>24</v>
      </c>
      <c r="N23" s="298"/>
      <c r="O23" s="298"/>
      <c r="P23" s="298"/>
      <c r="Q23" s="299"/>
      <c r="R23" s="299"/>
      <c r="S23" s="299"/>
      <c r="T23" s="298"/>
      <c r="U23" s="287">
        <v>34</v>
      </c>
      <c r="V23" s="287">
        <v>38</v>
      </c>
      <c r="W23" s="159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60"/>
      <c r="AK23" s="134"/>
    </row>
    <row r="24" spans="1:37" s="133" customFormat="1">
      <c r="A24" s="293" t="s">
        <v>348</v>
      </c>
      <c r="B24" s="293" t="s">
        <v>349</v>
      </c>
      <c r="C24" s="300"/>
      <c r="D24" s="300"/>
      <c r="E24" s="287">
        <v>1</v>
      </c>
      <c r="F24" s="300"/>
      <c r="G24" s="300"/>
      <c r="H24" s="286">
        <v>34</v>
      </c>
      <c r="I24" s="300"/>
      <c r="J24" s="287">
        <v>34</v>
      </c>
      <c r="K24" s="287">
        <v>14</v>
      </c>
      <c r="L24" s="287">
        <v>20</v>
      </c>
      <c r="M24" s="287">
        <v>14</v>
      </c>
      <c r="N24" s="286" t="s">
        <v>11</v>
      </c>
      <c r="O24" s="300"/>
      <c r="P24" s="300"/>
      <c r="Q24" s="301"/>
      <c r="R24" s="301"/>
      <c r="S24" s="301"/>
      <c r="T24" s="300"/>
      <c r="U24" s="287">
        <v>34</v>
      </c>
      <c r="V24" s="300"/>
      <c r="W24" s="159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60"/>
      <c r="AK24" s="134"/>
    </row>
    <row r="25" spans="1:37" s="133" customFormat="1" ht="12.75">
      <c r="A25" s="293" t="s">
        <v>335</v>
      </c>
      <c r="B25" s="293" t="s">
        <v>330</v>
      </c>
      <c r="C25" s="298"/>
      <c r="D25" s="298"/>
      <c r="E25" s="298"/>
      <c r="F25" s="298" t="s">
        <v>350</v>
      </c>
      <c r="G25" s="298"/>
      <c r="H25" s="284" t="s">
        <v>351</v>
      </c>
      <c r="I25" s="298"/>
      <c r="J25" s="287" t="s">
        <v>352</v>
      </c>
      <c r="K25" s="298"/>
      <c r="L25" s="298"/>
      <c r="M25" s="298"/>
      <c r="N25" s="286" t="s">
        <v>351</v>
      </c>
      <c r="O25" s="298"/>
      <c r="P25" s="298"/>
      <c r="Q25" s="299"/>
      <c r="R25" s="299"/>
      <c r="S25" s="299"/>
      <c r="T25" s="298"/>
      <c r="U25" s="287"/>
      <c r="V25" s="287" t="s">
        <v>353</v>
      </c>
      <c r="W25" s="159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60"/>
      <c r="AK25" s="134"/>
    </row>
    <row r="26" spans="1:37" s="100" customFormat="1" ht="29.25" customHeight="1" thickBot="1">
      <c r="A26" s="275" t="s">
        <v>60</v>
      </c>
      <c r="B26" s="276" t="s">
        <v>226</v>
      </c>
      <c r="C26" s="277">
        <v>0</v>
      </c>
      <c r="D26" s="277">
        <v>0</v>
      </c>
      <c r="E26" s="278">
        <v>6</v>
      </c>
      <c r="F26" s="277"/>
      <c r="G26" s="277">
        <v>3</v>
      </c>
      <c r="H26" s="278">
        <f>H27+H28+H29+H30+H31</f>
        <v>468</v>
      </c>
      <c r="I26" s="278">
        <f t="shared" ref="I26:V26" si="0">I27+I28+I29+I30+I31</f>
        <v>82</v>
      </c>
      <c r="J26" s="278">
        <f t="shared" si="0"/>
        <v>386</v>
      </c>
      <c r="K26" s="278"/>
      <c r="L26" s="278">
        <f t="shared" si="0"/>
        <v>32</v>
      </c>
      <c r="M26" s="278">
        <f t="shared" si="0"/>
        <v>354</v>
      </c>
      <c r="N26" s="278">
        <f t="shared" si="0"/>
        <v>0</v>
      </c>
      <c r="O26" s="278">
        <f t="shared" si="0"/>
        <v>0</v>
      </c>
      <c r="P26" s="278">
        <f t="shared" si="0"/>
        <v>0</v>
      </c>
      <c r="Q26" s="278"/>
      <c r="R26" s="278"/>
      <c r="S26" s="278">
        <f t="shared" si="0"/>
        <v>0</v>
      </c>
      <c r="T26" s="278">
        <f t="shared" si="0"/>
        <v>0</v>
      </c>
      <c r="U26" s="278">
        <f t="shared" si="0"/>
        <v>0</v>
      </c>
      <c r="V26" s="278">
        <f t="shared" si="0"/>
        <v>0</v>
      </c>
      <c r="W26" s="278">
        <v>12</v>
      </c>
      <c r="X26" s="184">
        <f t="shared" ref="X26:AD26" si="1">X27+X28+X29+X30+X31</f>
        <v>92</v>
      </c>
      <c r="Y26" s="184">
        <v>16</v>
      </c>
      <c r="Z26" s="184">
        <f t="shared" si="1"/>
        <v>104</v>
      </c>
      <c r="AA26" s="184">
        <v>4</v>
      </c>
      <c r="AB26" s="184">
        <f t="shared" si="1"/>
        <v>40</v>
      </c>
      <c r="AC26" s="184">
        <v>4</v>
      </c>
      <c r="AD26" s="184">
        <f t="shared" si="1"/>
        <v>48</v>
      </c>
      <c r="AE26" s="184">
        <v>12</v>
      </c>
      <c r="AF26" s="184">
        <f>AF27+AF28+AF29+AF30+AF31</f>
        <v>72</v>
      </c>
      <c r="AG26" s="184">
        <v>34</v>
      </c>
      <c r="AH26" s="184">
        <f>AH27+AH28+AH29+12</f>
        <v>30</v>
      </c>
    </row>
    <row r="27" spans="1:37" s="137" customFormat="1" ht="15.75" customHeight="1">
      <c r="A27" s="164" t="s">
        <v>91</v>
      </c>
      <c r="B27" s="165" t="s">
        <v>0</v>
      </c>
      <c r="C27" s="195"/>
      <c r="D27" s="196"/>
      <c r="E27" s="197">
        <v>4</v>
      </c>
      <c r="F27" s="196"/>
      <c r="G27" s="198"/>
      <c r="H27" s="153">
        <f>I27+J27+S27</f>
        <v>36</v>
      </c>
      <c r="I27" s="63">
        <v>8</v>
      </c>
      <c r="J27" s="153">
        <f>X27+Z27+AB27+AD27+AF27+AH27</f>
        <v>28</v>
      </c>
      <c r="K27" s="153"/>
      <c r="L27" s="151">
        <f>J27-M27</f>
        <v>10</v>
      </c>
      <c r="M27" s="151">
        <v>18</v>
      </c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63"/>
      <c r="Y27" s="63">
        <v>8</v>
      </c>
      <c r="Z27" s="151">
        <v>28</v>
      </c>
      <c r="AA27" s="151"/>
      <c r="AB27" s="63"/>
      <c r="AC27" s="63"/>
      <c r="AD27" s="152"/>
      <c r="AE27" s="152"/>
      <c r="AF27" s="151"/>
      <c r="AG27" s="151"/>
      <c r="AH27" s="63"/>
    </row>
    <row r="28" spans="1:37" s="137" customFormat="1" ht="16.5" customHeight="1">
      <c r="A28" s="164" t="s">
        <v>92</v>
      </c>
      <c r="B28" s="165" t="s">
        <v>1</v>
      </c>
      <c r="C28" s="199"/>
      <c r="D28" s="200"/>
      <c r="E28" s="197">
        <v>3</v>
      </c>
      <c r="F28" s="200"/>
      <c r="G28" s="201"/>
      <c r="H28" s="153">
        <f t="shared" ref="H28:H31" si="2">I28+J28+S28</f>
        <v>36</v>
      </c>
      <c r="I28" s="63">
        <v>8</v>
      </c>
      <c r="J28" s="153">
        <v>28</v>
      </c>
      <c r="K28" s="153"/>
      <c r="L28" s="151">
        <f t="shared" ref="L28:L48" si="3">J28-M28</f>
        <v>10</v>
      </c>
      <c r="M28" s="151">
        <v>18</v>
      </c>
      <c r="N28" s="101"/>
      <c r="O28" s="101"/>
      <c r="P28" s="101"/>
      <c r="Q28" s="101"/>
      <c r="R28" s="101"/>
      <c r="S28" s="101"/>
      <c r="T28" s="101"/>
      <c r="U28" s="101"/>
      <c r="V28" s="101"/>
      <c r="W28" s="101">
        <v>8</v>
      </c>
      <c r="X28" s="141">
        <v>28</v>
      </c>
      <c r="Y28" s="141"/>
      <c r="Z28" s="141"/>
      <c r="AA28" s="141"/>
      <c r="AB28" s="141"/>
      <c r="AC28" s="141"/>
      <c r="AD28" s="141"/>
      <c r="AE28" s="141"/>
      <c r="AF28" s="141"/>
      <c r="AG28" s="141"/>
      <c r="AH28" s="130"/>
    </row>
    <row r="29" spans="1:37" s="137" customFormat="1" ht="24">
      <c r="A29" s="164" t="s">
        <v>93</v>
      </c>
      <c r="B29" s="165" t="s">
        <v>2</v>
      </c>
      <c r="C29" s="202"/>
      <c r="D29" s="200"/>
      <c r="E29" s="197" t="s">
        <v>230</v>
      </c>
      <c r="F29" s="200"/>
      <c r="G29" s="203" t="s">
        <v>224</v>
      </c>
      <c r="H29" s="153">
        <f t="shared" si="2"/>
        <v>170</v>
      </c>
      <c r="I29" s="63">
        <v>28</v>
      </c>
      <c r="J29" s="153">
        <f t="shared" ref="J29:J48" si="4">X29+Z29+AB29+AD29+AF29+AH29</f>
        <v>142</v>
      </c>
      <c r="K29" s="153"/>
      <c r="L29" s="151">
        <v>0</v>
      </c>
      <c r="M29" s="151">
        <v>142</v>
      </c>
      <c r="N29" s="101"/>
      <c r="O29" s="101"/>
      <c r="P29" s="101"/>
      <c r="Q29" s="101"/>
      <c r="R29" s="101"/>
      <c r="S29" s="141"/>
      <c r="T29" s="101"/>
      <c r="U29" s="101"/>
      <c r="V29" s="101"/>
      <c r="W29" s="101">
        <v>4</v>
      </c>
      <c r="X29" s="141">
        <v>30</v>
      </c>
      <c r="Y29" s="141">
        <v>8</v>
      </c>
      <c r="Z29" s="141">
        <v>34</v>
      </c>
      <c r="AA29" s="141">
        <v>4</v>
      </c>
      <c r="AB29" s="141">
        <v>18</v>
      </c>
      <c r="AC29" s="141">
        <v>4</v>
      </c>
      <c r="AD29" s="141">
        <v>22</v>
      </c>
      <c r="AE29" s="141">
        <v>4</v>
      </c>
      <c r="AF29" s="141">
        <v>20</v>
      </c>
      <c r="AG29" s="141">
        <v>4</v>
      </c>
      <c r="AH29" s="141">
        <v>18</v>
      </c>
    </row>
    <row r="30" spans="1:37" s="66" customFormat="1" ht="12">
      <c r="A30" s="166" t="s">
        <v>94</v>
      </c>
      <c r="B30" s="165" t="s">
        <v>3</v>
      </c>
      <c r="C30" s="204"/>
      <c r="D30" s="101"/>
      <c r="E30" s="146" t="s">
        <v>222</v>
      </c>
      <c r="F30" s="101"/>
      <c r="G30" s="205"/>
      <c r="H30" s="153">
        <f t="shared" ref="H30" si="5">I30+J30+S30</f>
        <v>190</v>
      </c>
      <c r="I30" s="167">
        <v>30</v>
      </c>
      <c r="J30" s="153">
        <f>X30+Z30+AB30+AD30+AF30+12</f>
        <v>160</v>
      </c>
      <c r="K30" s="153"/>
      <c r="L30" s="151">
        <f t="shared" ref="L30" si="6">J30-M30</f>
        <v>0</v>
      </c>
      <c r="M30" s="151">
        <v>160</v>
      </c>
      <c r="N30" s="127"/>
      <c r="O30" s="127"/>
      <c r="P30" s="101"/>
      <c r="Q30" s="101"/>
      <c r="R30" s="101"/>
      <c r="S30" s="127"/>
      <c r="T30" s="127"/>
      <c r="U30" s="127"/>
      <c r="V30" s="127"/>
      <c r="W30" s="127"/>
      <c r="X30" s="141">
        <v>34</v>
      </c>
      <c r="Y30" s="141"/>
      <c r="Z30" s="141">
        <v>42</v>
      </c>
      <c r="AA30" s="141"/>
      <c r="AB30" s="141">
        <v>22</v>
      </c>
      <c r="AC30" s="141"/>
      <c r="AD30" s="141">
        <v>26</v>
      </c>
      <c r="AE30" s="141"/>
      <c r="AF30" s="141">
        <v>24</v>
      </c>
      <c r="AG30" s="141">
        <v>30</v>
      </c>
      <c r="AH30" s="141">
        <v>12</v>
      </c>
    </row>
    <row r="31" spans="1:37" s="138" customFormat="1" ht="18" customHeight="1" thickBot="1">
      <c r="A31" s="166" t="s">
        <v>265</v>
      </c>
      <c r="B31" s="165" t="s">
        <v>264</v>
      </c>
      <c r="C31" s="199"/>
      <c r="D31" s="200"/>
      <c r="E31" s="197">
        <v>7</v>
      </c>
      <c r="F31" s="200"/>
      <c r="G31" s="201"/>
      <c r="H31" s="153">
        <f t="shared" si="2"/>
        <v>36</v>
      </c>
      <c r="I31" s="167">
        <v>8</v>
      </c>
      <c r="J31" s="153">
        <f>X31+Z31+AB31+AD31+AF31</f>
        <v>28</v>
      </c>
      <c r="K31" s="153"/>
      <c r="L31" s="151">
        <f t="shared" si="3"/>
        <v>12</v>
      </c>
      <c r="M31" s="151">
        <v>16</v>
      </c>
      <c r="N31" s="127"/>
      <c r="O31" s="127"/>
      <c r="P31" s="101"/>
      <c r="Q31" s="101"/>
      <c r="R31" s="101"/>
      <c r="S31" s="127"/>
      <c r="T31" s="127"/>
      <c r="U31" s="127"/>
      <c r="V31" s="127"/>
      <c r="W31" s="127"/>
      <c r="X31" s="141"/>
      <c r="Y31" s="141"/>
      <c r="Z31" s="141"/>
      <c r="AA31" s="141"/>
      <c r="AB31" s="141"/>
      <c r="AC31" s="141"/>
      <c r="AD31" s="141"/>
      <c r="AE31" s="141">
        <v>8</v>
      </c>
      <c r="AF31" s="141">
        <v>28</v>
      </c>
      <c r="AG31" s="141"/>
      <c r="AH31" s="141"/>
    </row>
    <row r="32" spans="1:37" s="100" customFormat="1" ht="30" customHeight="1" thickBot="1">
      <c r="A32" s="185" t="s">
        <v>61</v>
      </c>
      <c r="B32" s="186" t="s">
        <v>227</v>
      </c>
      <c r="C32" s="206">
        <v>0</v>
      </c>
      <c r="D32" s="207">
        <v>0</v>
      </c>
      <c r="E32" s="84">
        <v>3</v>
      </c>
      <c r="F32" s="208">
        <v>0</v>
      </c>
      <c r="G32" s="84">
        <v>0</v>
      </c>
      <c r="H32" s="184">
        <f>H33+H34+H35</f>
        <v>144</v>
      </c>
      <c r="I32" s="184">
        <f t="shared" ref="I32:N32" si="7">I33+I34+I35</f>
        <v>20</v>
      </c>
      <c r="J32" s="184">
        <f>J33+J34+J35</f>
        <v>124</v>
      </c>
      <c r="K32" s="184"/>
      <c r="L32" s="184">
        <f>L33+L34+L35</f>
        <v>72</v>
      </c>
      <c r="M32" s="184">
        <f>M33+M34+M35</f>
        <v>52</v>
      </c>
      <c r="N32" s="184">
        <f t="shared" si="7"/>
        <v>0</v>
      </c>
      <c r="O32" s="184">
        <f t="shared" ref="O32" si="8">O33+O34+O35</f>
        <v>0</v>
      </c>
      <c r="P32" s="184">
        <f t="shared" ref="P32" si="9">P33+P34+P35</f>
        <v>0</v>
      </c>
      <c r="Q32" s="184"/>
      <c r="R32" s="184"/>
      <c r="S32" s="184">
        <f t="shared" ref="S32" si="10">S33+S34+S35</f>
        <v>0</v>
      </c>
      <c r="T32" s="184">
        <f t="shared" ref="T32" si="11">T33+T34+T35</f>
        <v>0</v>
      </c>
      <c r="U32" s="184">
        <f t="shared" ref="U32" si="12">U33+U34+U35</f>
        <v>0</v>
      </c>
      <c r="V32" s="184">
        <f t="shared" ref="V32" si="13">V33+V34+V35</f>
        <v>0</v>
      </c>
      <c r="W32" s="184">
        <v>20</v>
      </c>
      <c r="X32" s="184">
        <f t="shared" ref="X32" si="14">X33+X34+X35</f>
        <v>124</v>
      </c>
      <c r="Y32" s="184"/>
      <c r="Z32" s="184">
        <f t="shared" ref="Z32" si="15">Z33+Z34+Z35</f>
        <v>0</v>
      </c>
      <c r="AA32" s="184"/>
      <c r="AB32" s="184">
        <f t="shared" ref="AB32" si="16">AB33+AB34+AB35</f>
        <v>0</v>
      </c>
      <c r="AC32" s="184"/>
      <c r="AD32" s="184">
        <f t="shared" ref="AD32" si="17">AD33+AD34+AD35</f>
        <v>0</v>
      </c>
      <c r="AE32" s="184"/>
      <c r="AF32" s="184">
        <f t="shared" ref="AF32" si="18">AF33+AF34+AF35</f>
        <v>0</v>
      </c>
      <c r="AG32" s="184"/>
      <c r="AH32" s="184">
        <f t="shared" ref="AH32" si="19">AH33+AH34+AH35</f>
        <v>0</v>
      </c>
    </row>
    <row r="33" spans="1:34" s="137" customFormat="1" ht="18" customHeight="1">
      <c r="A33" s="168" t="s">
        <v>223</v>
      </c>
      <c r="B33" s="169" t="s">
        <v>4</v>
      </c>
      <c r="C33" s="209"/>
      <c r="D33" s="210"/>
      <c r="E33" s="211">
        <v>3</v>
      </c>
      <c r="F33" s="211"/>
      <c r="G33" s="212"/>
      <c r="H33" s="153">
        <f>I33+J33+S33</f>
        <v>56</v>
      </c>
      <c r="I33" s="151">
        <v>8</v>
      </c>
      <c r="J33" s="153">
        <f t="shared" si="4"/>
        <v>48</v>
      </c>
      <c r="K33" s="153"/>
      <c r="L33" s="151">
        <f>J33-M33</f>
        <v>24</v>
      </c>
      <c r="M33" s="141">
        <v>24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1">
        <v>8</v>
      </c>
      <c r="X33" s="141">
        <v>48</v>
      </c>
      <c r="Y33" s="141"/>
      <c r="Z33" s="141"/>
      <c r="AA33" s="141"/>
      <c r="AB33" s="141"/>
      <c r="AC33" s="141"/>
      <c r="AD33" s="141"/>
      <c r="AE33" s="141"/>
      <c r="AF33" s="141"/>
      <c r="AG33" s="141"/>
      <c r="AH33" s="130"/>
    </row>
    <row r="34" spans="1:34" s="139" customFormat="1" ht="18" customHeight="1">
      <c r="A34" s="168" t="s">
        <v>62</v>
      </c>
      <c r="B34" s="169" t="s">
        <v>232</v>
      </c>
      <c r="C34" s="213"/>
      <c r="D34" s="210"/>
      <c r="E34" s="211">
        <v>3</v>
      </c>
      <c r="F34" s="211"/>
      <c r="G34" s="212"/>
      <c r="H34" s="153">
        <f t="shared" ref="H34:H48" si="20">I34+J34+S34</f>
        <v>56</v>
      </c>
      <c r="I34" s="151">
        <v>8</v>
      </c>
      <c r="J34" s="153">
        <f t="shared" si="4"/>
        <v>48</v>
      </c>
      <c r="K34" s="153"/>
      <c r="L34" s="151">
        <f t="shared" si="3"/>
        <v>24</v>
      </c>
      <c r="M34" s="141">
        <v>24</v>
      </c>
      <c r="N34" s="141"/>
      <c r="O34" s="141"/>
      <c r="P34" s="141"/>
      <c r="Q34" s="141"/>
      <c r="R34" s="141"/>
      <c r="S34" s="141"/>
      <c r="T34" s="141"/>
      <c r="U34" s="141"/>
      <c r="V34" s="141"/>
      <c r="W34" s="141">
        <v>8</v>
      </c>
      <c r="X34" s="141">
        <v>48</v>
      </c>
      <c r="Y34" s="141"/>
      <c r="Z34" s="141"/>
      <c r="AA34" s="141"/>
      <c r="AB34" s="141"/>
      <c r="AC34" s="141"/>
      <c r="AD34" s="141"/>
      <c r="AE34" s="141"/>
      <c r="AF34" s="141"/>
      <c r="AG34" s="141"/>
      <c r="AH34" s="130"/>
    </row>
    <row r="35" spans="1:34" s="137" customFormat="1" ht="15.75" customHeight="1" thickBot="1">
      <c r="A35" s="168" t="s">
        <v>231</v>
      </c>
      <c r="B35" s="169" t="s">
        <v>5</v>
      </c>
      <c r="C35" s="214"/>
      <c r="D35" s="215"/>
      <c r="E35" s="197">
        <v>3</v>
      </c>
      <c r="F35" s="216"/>
      <c r="G35" s="217"/>
      <c r="H35" s="153">
        <f t="shared" si="20"/>
        <v>32</v>
      </c>
      <c r="I35" s="151">
        <v>4</v>
      </c>
      <c r="J35" s="153">
        <f>X35+Z35+AB35+AD35+AF35+AH35</f>
        <v>28</v>
      </c>
      <c r="K35" s="153"/>
      <c r="L35" s="151">
        <f t="shared" si="3"/>
        <v>24</v>
      </c>
      <c r="M35" s="141">
        <v>4</v>
      </c>
      <c r="N35" s="141"/>
      <c r="O35" s="141"/>
      <c r="P35" s="141"/>
      <c r="Q35" s="141"/>
      <c r="R35" s="141"/>
      <c r="S35" s="141"/>
      <c r="T35" s="141"/>
      <c r="U35" s="141"/>
      <c r="V35" s="141"/>
      <c r="W35" s="141">
        <v>4</v>
      </c>
      <c r="X35" s="141">
        <v>28</v>
      </c>
      <c r="Y35" s="141"/>
      <c r="Z35" s="141"/>
      <c r="AA35" s="141"/>
      <c r="AB35" s="141"/>
      <c r="AC35" s="141"/>
      <c r="AD35" s="141"/>
      <c r="AE35" s="141"/>
      <c r="AF35" s="141"/>
      <c r="AG35" s="141"/>
      <c r="AH35" s="130"/>
    </row>
    <row r="36" spans="1:34" s="100" customFormat="1" ht="21.75" customHeight="1" thickBot="1">
      <c r="A36" s="187" t="s">
        <v>63</v>
      </c>
      <c r="B36" s="186" t="s">
        <v>228</v>
      </c>
      <c r="C36" s="206">
        <v>4</v>
      </c>
      <c r="D36" s="208">
        <v>0</v>
      </c>
      <c r="E36" s="84">
        <v>6</v>
      </c>
      <c r="F36" s="208">
        <v>1</v>
      </c>
      <c r="G36" s="218">
        <v>6</v>
      </c>
      <c r="H36" s="183">
        <f>H37+H38+H39+H40+H41+H42+H43+H44+H45+H46+H47+H48</f>
        <v>802</v>
      </c>
      <c r="I36" s="183">
        <f t="shared" ref="I36:J36" si="21">I37+I38+I39+I40+I41+I42+I43+I44+I45+I46+I47+I48</f>
        <v>132</v>
      </c>
      <c r="J36" s="183">
        <f t="shared" si="21"/>
        <v>616</v>
      </c>
      <c r="K36" s="183"/>
      <c r="L36" s="183">
        <f>L37+L38+L39+L40+L41+L42+L43+L44+L45+L46+L47+L48</f>
        <v>308</v>
      </c>
      <c r="M36" s="183">
        <f>M37+M38+M39+M40+M41+M42+M43+M44+M45+M46+M47+M48</f>
        <v>288</v>
      </c>
      <c r="N36" s="183">
        <f>N37+N38+N39+N40+N41+N42+N43+N44+N45+N46+N47+N48</f>
        <v>20</v>
      </c>
      <c r="O36" s="183">
        <f t="shared" ref="O36:U36" si="22">O37+O38+O39+O40+O41+O42+O43+O44+O45+O46+O47+O48</f>
        <v>0</v>
      </c>
      <c r="P36" s="183">
        <f t="shared" si="22"/>
        <v>0</v>
      </c>
      <c r="Q36" s="183">
        <v>16</v>
      </c>
      <c r="R36" s="183">
        <v>8</v>
      </c>
      <c r="S36" s="183">
        <f t="shared" si="22"/>
        <v>24</v>
      </c>
      <c r="T36" s="183">
        <f t="shared" si="22"/>
        <v>0</v>
      </c>
      <c r="U36" s="183">
        <f t="shared" si="22"/>
        <v>0</v>
      </c>
      <c r="V36" s="183">
        <f>V37+V38+V39+V40+V41+V42+V43+V44+V45+V46+V47+V48</f>
        <v>0</v>
      </c>
      <c r="W36" s="183">
        <v>72</v>
      </c>
      <c r="X36" s="183">
        <f t="shared" ref="X36:AH36" si="23">X37+X38+X39+X40+X41+X42+X43+X44+X45+X46+X47+X48</f>
        <v>292</v>
      </c>
      <c r="Y36" s="183">
        <v>32</v>
      </c>
      <c r="Z36" s="183">
        <f t="shared" si="23"/>
        <v>122</v>
      </c>
      <c r="AA36" s="183"/>
      <c r="AB36" s="183">
        <f t="shared" si="23"/>
        <v>0</v>
      </c>
      <c r="AC36" s="183">
        <v>12</v>
      </c>
      <c r="AD36" s="183">
        <f t="shared" si="23"/>
        <v>42</v>
      </c>
      <c r="AE36" s="183">
        <v>12</v>
      </c>
      <c r="AF36" s="183">
        <f t="shared" si="23"/>
        <v>100</v>
      </c>
      <c r="AG36" s="183">
        <v>4</v>
      </c>
      <c r="AH36" s="183">
        <f t="shared" si="23"/>
        <v>60</v>
      </c>
    </row>
    <row r="37" spans="1:34" s="137" customFormat="1" ht="16.5" customHeight="1">
      <c r="A37" s="171" t="s">
        <v>64</v>
      </c>
      <c r="B37" s="169" t="s">
        <v>233</v>
      </c>
      <c r="C37" s="219"/>
      <c r="D37" s="211"/>
      <c r="E37" s="211">
        <v>3</v>
      </c>
      <c r="F37" s="211"/>
      <c r="G37" s="212"/>
      <c r="H37" s="153">
        <f t="shared" si="20"/>
        <v>104</v>
      </c>
      <c r="I37" s="172">
        <v>20</v>
      </c>
      <c r="J37" s="153">
        <f t="shared" si="4"/>
        <v>84</v>
      </c>
      <c r="K37" s="153"/>
      <c r="L37" s="151">
        <f t="shared" si="3"/>
        <v>4</v>
      </c>
      <c r="M37" s="141">
        <v>80</v>
      </c>
      <c r="N37" s="141"/>
      <c r="O37" s="141"/>
      <c r="P37" s="141"/>
      <c r="Q37" s="141"/>
      <c r="R37" s="141"/>
      <c r="S37" s="141"/>
      <c r="T37" s="141"/>
      <c r="U37" s="141"/>
      <c r="V37" s="141"/>
      <c r="W37" s="141">
        <v>20</v>
      </c>
      <c r="X37" s="141">
        <v>84</v>
      </c>
      <c r="Y37" s="141"/>
      <c r="Z37" s="141"/>
      <c r="AA37" s="141"/>
      <c r="AB37" s="141"/>
      <c r="AC37" s="141"/>
      <c r="AD37" s="141"/>
      <c r="AE37" s="141"/>
      <c r="AF37" s="141"/>
      <c r="AG37" s="141"/>
      <c r="AH37" s="130"/>
    </row>
    <row r="38" spans="1:34" s="137" customFormat="1" ht="12">
      <c r="A38" s="171" t="s">
        <v>95</v>
      </c>
      <c r="B38" s="169" t="s">
        <v>234</v>
      </c>
      <c r="C38" s="220">
        <v>4</v>
      </c>
      <c r="D38" s="197"/>
      <c r="E38" s="197"/>
      <c r="F38" s="197"/>
      <c r="G38" s="203">
        <v>3</v>
      </c>
      <c r="H38" s="153">
        <v>118</v>
      </c>
      <c r="I38" s="172">
        <v>20</v>
      </c>
      <c r="J38" s="153">
        <f t="shared" si="4"/>
        <v>86</v>
      </c>
      <c r="K38" s="153"/>
      <c r="L38" s="151">
        <f t="shared" si="3"/>
        <v>46</v>
      </c>
      <c r="M38" s="141">
        <v>40</v>
      </c>
      <c r="N38" s="141"/>
      <c r="O38" s="141"/>
      <c r="P38" s="141"/>
      <c r="Q38" s="141">
        <v>4</v>
      </c>
      <c r="R38" s="141">
        <v>2</v>
      </c>
      <c r="S38" s="141">
        <v>6</v>
      </c>
      <c r="T38" s="141"/>
      <c r="U38" s="141"/>
      <c r="V38" s="141"/>
      <c r="W38" s="141">
        <v>12</v>
      </c>
      <c r="X38" s="141">
        <v>56</v>
      </c>
      <c r="Y38" s="141">
        <v>8</v>
      </c>
      <c r="Z38" s="141">
        <v>30</v>
      </c>
      <c r="AA38" s="141"/>
      <c r="AB38" s="141"/>
      <c r="AC38" s="141"/>
      <c r="AD38" s="141"/>
      <c r="AE38" s="141"/>
      <c r="AF38" s="141"/>
      <c r="AG38" s="141"/>
      <c r="AH38" s="130"/>
    </row>
    <row r="39" spans="1:34" s="137" customFormat="1" ht="12">
      <c r="A39" s="171" t="s">
        <v>96</v>
      </c>
      <c r="B39" s="169" t="s">
        <v>266</v>
      </c>
      <c r="C39" s="220"/>
      <c r="D39" s="197"/>
      <c r="E39" s="197">
        <v>3</v>
      </c>
      <c r="F39" s="197"/>
      <c r="G39" s="203"/>
      <c r="H39" s="153">
        <f>I39+J39+S39</f>
        <v>38</v>
      </c>
      <c r="I39" s="172">
        <v>8</v>
      </c>
      <c r="J39" s="153">
        <f t="shared" si="4"/>
        <v>30</v>
      </c>
      <c r="K39" s="153"/>
      <c r="L39" s="151">
        <f t="shared" si="3"/>
        <v>12</v>
      </c>
      <c r="M39" s="141">
        <v>18</v>
      </c>
      <c r="N39" s="141"/>
      <c r="O39" s="141"/>
      <c r="P39" s="141"/>
      <c r="Q39" s="141"/>
      <c r="R39" s="141"/>
      <c r="S39" s="101"/>
      <c r="T39" s="141"/>
      <c r="U39" s="141"/>
      <c r="V39" s="141"/>
      <c r="W39" s="141">
        <v>8</v>
      </c>
      <c r="X39" s="141">
        <v>30</v>
      </c>
      <c r="Y39" s="141"/>
      <c r="Z39" s="141"/>
      <c r="AA39" s="141"/>
      <c r="AB39" s="141"/>
      <c r="AC39" s="141"/>
      <c r="AD39" s="141"/>
      <c r="AE39" s="141"/>
      <c r="AF39" s="141"/>
      <c r="AG39" s="141"/>
      <c r="AH39" s="130"/>
    </row>
    <row r="40" spans="1:34" s="137" customFormat="1" ht="23.25" customHeight="1">
      <c r="A40" s="173" t="s">
        <v>97</v>
      </c>
      <c r="B40" s="169" t="s">
        <v>267</v>
      </c>
      <c r="C40" s="220">
        <v>4</v>
      </c>
      <c r="D40" s="197"/>
      <c r="E40" s="197"/>
      <c r="F40" s="197"/>
      <c r="G40" s="203">
        <v>3</v>
      </c>
      <c r="H40" s="153">
        <v>80</v>
      </c>
      <c r="I40" s="172">
        <v>16</v>
      </c>
      <c r="J40" s="153">
        <f t="shared" si="4"/>
        <v>52</v>
      </c>
      <c r="K40" s="153"/>
      <c r="L40" s="151">
        <f t="shared" si="3"/>
        <v>30</v>
      </c>
      <c r="M40" s="141">
        <v>22</v>
      </c>
      <c r="N40" s="141"/>
      <c r="O40" s="141"/>
      <c r="P40" s="141"/>
      <c r="Q40" s="141">
        <v>4</v>
      </c>
      <c r="R40" s="141">
        <v>2</v>
      </c>
      <c r="S40" s="141">
        <v>6</v>
      </c>
      <c r="T40" s="141"/>
      <c r="U40" s="141"/>
      <c r="V40" s="141"/>
      <c r="W40" s="141">
        <v>4</v>
      </c>
      <c r="X40" s="141">
        <v>14</v>
      </c>
      <c r="Y40" s="141">
        <v>12</v>
      </c>
      <c r="Z40" s="141">
        <v>38</v>
      </c>
      <c r="AA40" s="141"/>
      <c r="AB40" s="141"/>
      <c r="AC40" s="141"/>
      <c r="AD40" s="141"/>
      <c r="AE40" s="141"/>
      <c r="AF40" s="141"/>
      <c r="AG40" s="141"/>
      <c r="AH40" s="130"/>
    </row>
    <row r="41" spans="1:34" s="137" customFormat="1" ht="12">
      <c r="A41" s="171" t="s">
        <v>98</v>
      </c>
      <c r="B41" s="169" t="s">
        <v>268</v>
      </c>
      <c r="C41" s="220"/>
      <c r="D41" s="197"/>
      <c r="E41" s="197">
        <v>4</v>
      </c>
      <c r="F41" s="197"/>
      <c r="G41" s="203"/>
      <c r="H41" s="153">
        <f t="shared" si="20"/>
        <v>38</v>
      </c>
      <c r="I41" s="172">
        <v>8</v>
      </c>
      <c r="J41" s="153">
        <f t="shared" si="4"/>
        <v>30</v>
      </c>
      <c r="K41" s="153"/>
      <c r="L41" s="151">
        <f t="shared" si="3"/>
        <v>20</v>
      </c>
      <c r="M41" s="141">
        <v>10</v>
      </c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>
        <v>8</v>
      </c>
      <c r="Z41" s="141">
        <v>30</v>
      </c>
      <c r="AA41" s="141"/>
      <c r="AB41" s="141"/>
      <c r="AC41" s="141"/>
      <c r="AD41" s="141"/>
      <c r="AE41" s="141"/>
      <c r="AF41" s="141"/>
      <c r="AG41" s="141"/>
      <c r="AH41" s="141"/>
    </row>
    <row r="42" spans="1:34" s="137" customFormat="1" ht="24">
      <c r="A42" s="171" t="s">
        <v>99</v>
      </c>
      <c r="B42" s="169" t="s">
        <v>236</v>
      </c>
      <c r="C42" s="220">
        <v>4</v>
      </c>
      <c r="D42" s="197"/>
      <c r="E42" s="197"/>
      <c r="F42" s="197"/>
      <c r="G42" s="203">
        <v>3</v>
      </c>
      <c r="H42" s="153">
        <v>104</v>
      </c>
      <c r="I42" s="167">
        <v>16</v>
      </c>
      <c r="J42" s="153">
        <f t="shared" si="4"/>
        <v>76</v>
      </c>
      <c r="K42" s="153"/>
      <c r="L42" s="151">
        <f t="shared" si="3"/>
        <v>34</v>
      </c>
      <c r="M42" s="141">
        <v>42</v>
      </c>
      <c r="N42" s="141"/>
      <c r="O42" s="141"/>
      <c r="P42" s="141"/>
      <c r="Q42" s="141">
        <v>4</v>
      </c>
      <c r="R42" s="141">
        <v>2</v>
      </c>
      <c r="S42" s="141">
        <v>6</v>
      </c>
      <c r="T42" s="141"/>
      <c r="U42" s="141"/>
      <c r="V42" s="141"/>
      <c r="W42" s="141">
        <v>12</v>
      </c>
      <c r="X42" s="141">
        <v>52</v>
      </c>
      <c r="Y42" s="141">
        <v>4</v>
      </c>
      <c r="Z42" s="141">
        <v>24</v>
      </c>
      <c r="AA42" s="141"/>
      <c r="AB42" s="154"/>
      <c r="AC42" s="154"/>
      <c r="AD42" s="154"/>
      <c r="AE42" s="154"/>
      <c r="AF42" s="141"/>
      <c r="AG42" s="141"/>
      <c r="AH42" s="141"/>
    </row>
    <row r="43" spans="1:34" s="137" customFormat="1" ht="12">
      <c r="A43" s="171" t="s">
        <v>100</v>
      </c>
      <c r="B43" s="169" t="s">
        <v>235</v>
      </c>
      <c r="C43" s="220">
        <v>7</v>
      </c>
      <c r="D43" s="197"/>
      <c r="E43" s="197"/>
      <c r="F43" s="197">
        <v>7</v>
      </c>
      <c r="G43" s="203">
        <v>6</v>
      </c>
      <c r="H43" s="153">
        <v>116</v>
      </c>
      <c r="I43" s="167">
        <v>20</v>
      </c>
      <c r="J43" s="153">
        <f>X43+Z43+AB43+AD43+AF43+AH43</f>
        <v>78</v>
      </c>
      <c r="K43" s="153"/>
      <c r="L43" s="151">
        <f>J43-M43-N43</f>
        <v>48</v>
      </c>
      <c r="M43" s="141">
        <v>10</v>
      </c>
      <c r="N43" s="141">
        <v>20</v>
      </c>
      <c r="O43" s="141"/>
      <c r="P43" s="141"/>
      <c r="Q43" s="141">
        <v>10</v>
      </c>
      <c r="R43" s="141">
        <v>2</v>
      </c>
      <c r="S43" s="141">
        <v>6</v>
      </c>
      <c r="T43" s="141"/>
      <c r="U43" s="141"/>
      <c r="V43" s="141"/>
      <c r="W43" s="141"/>
      <c r="X43" s="141"/>
      <c r="Y43" s="141"/>
      <c r="Z43" s="141"/>
      <c r="AA43" s="141"/>
      <c r="AB43" s="141"/>
      <c r="AC43" s="141">
        <v>12</v>
      </c>
      <c r="AD43" s="141">
        <v>42</v>
      </c>
      <c r="AE43" s="141">
        <v>8</v>
      </c>
      <c r="AF43" s="141">
        <v>36</v>
      </c>
      <c r="AG43" s="141"/>
      <c r="AH43" s="130"/>
    </row>
    <row r="44" spans="1:34" s="137" customFormat="1" ht="23.25" customHeight="1">
      <c r="A44" s="171" t="s">
        <v>101</v>
      </c>
      <c r="B44" s="169" t="s">
        <v>269</v>
      </c>
      <c r="C44" s="221"/>
      <c r="D44" s="197"/>
      <c r="E44" s="197">
        <v>7</v>
      </c>
      <c r="F44" s="197"/>
      <c r="G44" s="203"/>
      <c r="H44" s="153">
        <f t="shared" si="20"/>
        <v>32</v>
      </c>
      <c r="I44" s="167">
        <v>4</v>
      </c>
      <c r="J44" s="153">
        <f t="shared" si="4"/>
        <v>28</v>
      </c>
      <c r="K44" s="153"/>
      <c r="L44" s="151">
        <f t="shared" si="3"/>
        <v>22</v>
      </c>
      <c r="M44" s="141">
        <v>6</v>
      </c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>
        <v>4</v>
      </c>
      <c r="AF44" s="141">
        <v>28</v>
      </c>
      <c r="AG44" s="141"/>
      <c r="AH44" s="130"/>
    </row>
    <row r="45" spans="1:34" s="137" customFormat="1" ht="19.5" customHeight="1">
      <c r="A45" s="171" t="s">
        <v>65</v>
      </c>
      <c r="B45" s="169" t="s">
        <v>6</v>
      </c>
      <c r="C45" s="221"/>
      <c r="D45" s="197"/>
      <c r="E45" s="197">
        <v>8</v>
      </c>
      <c r="F45" s="197"/>
      <c r="G45" s="203"/>
      <c r="H45" s="153">
        <f t="shared" si="20"/>
        <v>68</v>
      </c>
      <c r="I45" s="167"/>
      <c r="J45" s="153">
        <f t="shared" si="4"/>
        <v>68</v>
      </c>
      <c r="K45" s="153"/>
      <c r="L45" s="151">
        <f t="shared" si="3"/>
        <v>34</v>
      </c>
      <c r="M45" s="141">
        <v>34</v>
      </c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>
        <v>36</v>
      </c>
      <c r="AG45" s="141"/>
      <c r="AH45" s="130">
        <v>32</v>
      </c>
    </row>
    <row r="46" spans="1:34" s="137" customFormat="1" ht="36.75" customHeight="1">
      <c r="A46" s="171" t="s">
        <v>7</v>
      </c>
      <c r="B46" s="169" t="s">
        <v>270</v>
      </c>
      <c r="C46" s="197"/>
      <c r="D46" s="197"/>
      <c r="E46" s="197"/>
      <c r="F46" s="197"/>
      <c r="G46" s="203">
        <v>3</v>
      </c>
      <c r="H46" s="153">
        <f t="shared" si="20"/>
        <v>36</v>
      </c>
      <c r="I46" s="167">
        <v>8</v>
      </c>
      <c r="J46" s="153">
        <f t="shared" si="4"/>
        <v>28</v>
      </c>
      <c r="K46" s="153"/>
      <c r="L46" s="151">
        <f t="shared" si="3"/>
        <v>28</v>
      </c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>
        <v>8</v>
      </c>
      <c r="X46" s="141">
        <v>28</v>
      </c>
      <c r="Y46" s="141"/>
      <c r="Z46" s="141"/>
      <c r="AA46" s="141"/>
      <c r="AB46" s="141"/>
      <c r="AC46" s="141"/>
      <c r="AD46" s="141"/>
      <c r="AE46" s="141"/>
      <c r="AF46" s="141"/>
      <c r="AG46" s="141"/>
      <c r="AH46" s="130"/>
    </row>
    <row r="47" spans="1:34" s="137" customFormat="1" ht="27" customHeight="1">
      <c r="A47" s="173" t="s">
        <v>130</v>
      </c>
      <c r="B47" s="169" t="s">
        <v>271</v>
      </c>
      <c r="C47" s="221"/>
      <c r="D47" s="197"/>
      <c r="E47" s="197"/>
      <c r="F47" s="197"/>
      <c r="G47" s="203">
        <v>3</v>
      </c>
      <c r="H47" s="153">
        <f t="shared" si="20"/>
        <v>36</v>
      </c>
      <c r="I47" s="167">
        <v>8</v>
      </c>
      <c r="J47" s="153">
        <f t="shared" si="4"/>
        <v>28</v>
      </c>
      <c r="K47" s="153"/>
      <c r="L47" s="151">
        <f t="shared" si="3"/>
        <v>20</v>
      </c>
      <c r="M47" s="141">
        <v>8</v>
      </c>
      <c r="N47" s="141"/>
      <c r="O47" s="141"/>
      <c r="P47" s="141"/>
      <c r="Q47" s="141"/>
      <c r="R47" s="141"/>
      <c r="S47" s="141"/>
      <c r="T47" s="141"/>
      <c r="U47" s="141"/>
      <c r="V47" s="141"/>
      <c r="W47" s="141">
        <v>8</v>
      </c>
      <c r="X47" s="141">
        <v>28</v>
      </c>
      <c r="Y47" s="141"/>
      <c r="Z47" s="141"/>
      <c r="AA47" s="141"/>
      <c r="AB47" s="141"/>
      <c r="AC47" s="141"/>
      <c r="AD47" s="141"/>
      <c r="AE47" s="141"/>
      <c r="AF47" s="141"/>
      <c r="AG47" s="141"/>
      <c r="AH47" s="130"/>
    </row>
    <row r="48" spans="1:34" s="137" customFormat="1" ht="30.75" customHeight="1" thickBot="1">
      <c r="A48" s="173" t="s">
        <v>131</v>
      </c>
      <c r="B48" s="169" t="s">
        <v>272</v>
      </c>
      <c r="C48" s="221"/>
      <c r="D48" s="197"/>
      <c r="E48" s="197">
        <v>8</v>
      </c>
      <c r="F48" s="197"/>
      <c r="G48" s="203"/>
      <c r="H48" s="153">
        <f t="shared" si="20"/>
        <v>32</v>
      </c>
      <c r="I48" s="167">
        <v>4</v>
      </c>
      <c r="J48" s="153">
        <f t="shared" si="4"/>
        <v>28</v>
      </c>
      <c r="K48" s="153"/>
      <c r="L48" s="151">
        <f t="shared" si="3"/>
        <v>10</v>
      </c>
      <c r="M48" s="141">
        <v>18</v>
      </c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>
        <v>4</v>
      </c>
      <c r="AH48" s="130">
        <v>28</v>
      </c>
    </row>
    <row r="49" spans="1:34" s="99" customFormat="1" ht="12.75" thickBot="1">
      <c r="A49" s="188" t="s">
        <v>66</v>
      </c>
      <c r="B49" s="189" t="s">
        <v>229</v>
      </c>
      <c r="C49" s="86">
        <v>6</v>
      </c>
      <c r="D49" s="222">
        <v>0</v>
      </c>
      <c r="E49" s="81">
        <v>15</v>
      </c>
      <c r="F49" s="81">
        <v>2</v>
      </c>
      <c r="G49" s="223">
        <v>11</v>
      </c>
      <c r="H49" s="190">
        <f>H51+H59+H68+H72+H77+H82</f>
        <v>2834</v>
      </c>
      <c r="I49" s="184">
        <v>156</v>
      </c>
      <c r="J49" s="184">
        <f t="shared" ref="J49:AH49" si="24">J51+J59+J68+J72+J77+J82</f>
        <v>1510</v>
      </c>
      <c r="K49" s="184"/>
      <c r="L49" s="184">
        <f t="shared" si="24"/>
        <v>740</v>
      </c>
      <c r="M49" s="184">
        <f t="shared" si="24"/>
        <v>526</v>
      </c>
      <c r="N49" s="184">
        <f t="shared" si="24"/>
        <v>100</v>
      </c>
      <c r="O49" s="184">
        <f t="shared" si="24"/>
        <v>432</v>
      </c>
      <c r="P49" s="184">
        <f t="shared" si="24"/>
        <v>576</v>
      </c>
      <c r="Q49" s="184">
        <v>78</v>
      </c>
      <c r="R49" s="184">
        <v>12</v>
      </c>
      <c r="S49" s="190">
        <f t="shared" si="24"/>
        <v>36</v>
      </c>
      <c r="T49" s="184">
        <f t="shared" si="24"/>
        <v>0</v>
      </c>
      <c r="U49" s="184">
        <f t="shared" si="24"/>
        <v>0</v>
      </c>
      <c r="V49" s="184">
        <f t="shared" si="24"/>
        <v>0</v>
      </c>
      <c r="W49" s="184"/>
      <c r="X49" s="184">
        <f t="shared" si="24"/>
        <v>0</v>
      </c>
      <c r="Y49" s="184">
        <v>92</v>
      </c>
      <c r="Z49" s="184">
        <f t="shared" si="24"/>
        <v>462</v>
      </c>
      <c r="AA49" s="184">
        <v>68</v>
      </c>
      <c r="AB49" s="184">
        <f t="shared" si="24"/>
        <v>464</v>
      </c>
      <c r="AC49" s="184">
        <v>72</v>
      </c>
      <c r="AD49" s="184">
        <f t="shared" si="24"/>
        <v>686</v>
      </c>
      <c r="AE49" s="184">
        <v>52</v>
      </c>
      <c r="AF49" s="184">
        <f t="shared" si="24"/>
        <v>328</v>
      </c>
      <c r="AG49" s="184">
        <v>50</v>
      </c>
      <c r="AH49" s="184">
        <f t="shared" si="24"/>
        <v>434</v>
      </c>
    </row>
    <row r="50" spans="1:34" s="99" customFormat="1" ht="12.75" thickBot="1">
      <c r="A50" s="188" t="s">
        <v>67</v>
      </c>
      <c r="B50" s="191" t="s">
        <v>8</v>
      </c>
      <c r="C50" s="224">
        <v>6</v>
      </c>
      <c r="D50" s="225">
        <v>0</v>
      </c>
      <c r="E50" s="226">
        <v>14</v>
      </c>
      <c r="F50" s="92">
        <v>2</v>
      </c>
      <c r="G50" s="227">
        <v>11</v>
      </c>
      <c r="H50" s="190">
        <f>H51+H59+H68+H72+H77</f>
        <v>2690</v>
      </c>
      <c r="I50" s="184">
        <v>156</v>
      </c>
      <c r="J50" s="184">
        <f>J51+J59+J68+J72+J77</f>
        <v>1366</v>
      </c>
      <c r="K50" s="184"/>
      <c r="L50" s="184">
        <f>L51+L59+L68+L72+L77</f>
        <v>740</v>
      </c>
      <c r="M50" s="184">
        <f t="shared" ref="M50:X50" si="25">M51+M59+M68+M72</f>
        <v>472</v>
      </c>
      <c r="N50" s="184">
        <f t="shared" si="25"/>
        <v>100</v>
      </c>
      <c r="O50" s="184">
        <f t="shared" si="25"/>
        <v>360</v>
      </c>
      <c r="P50" s="184">
        <f t="shared" si="25"/>
        <v>288</v>
      </c>
      <c r="Q50" s="184">
        <v>78</v>
      </c>
      <c r="R50" s="184">
        <v>12</v>
      </c>
      <c r="S50" s="184">
        <v>36</v>
      </c>
      <c r="T50" s="184">
        <f t="shared" si="25"/>
        <v>0</v>
      </c>
      <c r="U50" s="184">
        <f t="shared" si="25"/>
        <v>0</v>
      </c>
      <c r="V50" s="184">
        <f t="shared" si="25"/>
        <v>0</v>
      </c>
      <c r="W50" s="184"/>
      <c r="X50" s="184">
        <f t="shared" si="25"/>
        <v>0</v>
      </c>
      <c r="Y50" s="184">
        <v>92</v>
      </c>
      <c r="Z50" s="184">
        <f>Z51+Z59+Z68+Z72+Z77</f>
        <v>462</v>
      </c>
      <c r="AA50" s="184">
        <v>68</v>
      </c>
      <c r="AB50" s="184">
        <f>AB51+AB59+AB68+AB72+AB77</f>
        <v>464</v>
      </c>
      <c r="AC50" s="184">
        <v>72</v>
      </c>
      <c r="AD50" s="184">
        <f>AD51+AD59+AD68+AD72+AD77</f>
        <v>686</v>
      </c>
      <c r="AE50" s="184">
        <v>52</v>
      </c>
      <c r="AF50" s="184">
        <f>AF51+AF59+AF68+AF72+AF77</f>
        <v>328</v>
      </c>
      <c r="AG50" s="184">
        <v>50</v>
      </c>
      <c r="AH50" s="184">
        <f>AH51+AH59+AH68+AH72+AH77</f>
        <v>290</v>
      </c>
    </row>
    <row r="51" spans="1:34" s="100" customFormat="1" ht="26.25" customHeight="1" thickBot="1">
      <c r="A51" s="181" t="s">
        <v>102</v>
      </c>
      <c r="B51" s="182" t="s">
        <v>273</v>
      </c>
      <c r="C51" s="228">
        <v>2</v>
      </c>
      <c r="D51" s="222">
        <v>0</v>
      </c>
      <c r="E51" s="229">
        <v>5</v>
      </c>
      <c r="F51" s="81">
        <v>2</v>
      </c>
      <c r="G51" s="223">
        <v>2</v>
      </c>
      <c r="H51" s="192">
        <f>H52+H53+H54+H55+H56+H57+H58</f>
        <v>850</v>
      </c>
      <c r="I51" s="183">
        <f t="shared" ref="I51:X51" si="26">I52+I53+I54+I55+I56+I57+I58</f>
        <v>116</v>
      </c>
      <c r="J51" s="183">
        <f>J52+J53+J54+J55+J56+J57+J58</f>
        <v>500</v>
      </c>
      <c r="K51" s="183"/>
      <c r="L51" s="183">
        <f>L52+L53+L54+L55+L56+L57+L58</f>
        <v>280</v>
      </c>
      <c r="M51" s="183">
        <f>M52+M53+M54+M55+M56+M57+M58</f>
        <v>120</v>
      </c>
      <c r="N51" s="183">
        <f t="shared" si="26"/>
        <v>100</v>
      </c>
      <c r="O51" s="183">
        <f>O52+O53+O54+O55+O56+O57+O58</f>
        <v>144</v>
      </c>
      <c r="P51" s="183">
        <f t="shared" si="26"/>
        <v>36</v>
      </c>
      <c r="Q51" s="183">
        <v>38</v>
      </c>
      <c r="R51" s="183">
        <v>4</v>
      </c>
      <c r="S51" s="192">
        <f>S52+S53+S54+S55+S56+S57+S58</f>
        <v>12</v>
      </c>
      <c r="T51" s="183">
        <f t="shared" si="26"/>
        <v>0</v>
      </c>
      <c r="U51" s="183">
        <f t="shared" si="26"/>
        <v>0</v>
      </c>
      <c r="V51" s="183">
        <f t="shared" si="26"/>
        <v>0</v>
      </c>
      <c r="W51" s="183"/>
      <c r="X51" s="183">
        <f t="shared" si="26"/>
        <v>0</v>
      </c>
      <c r="Y51" s="183">
        <v>44</v>
      </c>
      <c r="Z51" s="183">
        <f>Z52+Z53+Z54+Z55+Z56+Z57+Z58</f>
        <v>258</v>
      </c>
      <c r="AA51" s="183">
        <v>44</v>
      </c>
      <c r="AB51" s="183">
        <f t="shared" ref="AB51:AH51" si="27">AB52+AB53+AB54+AB55+AB56+AB57+AB58</f>
        <v>230</v>
      </c>
      <c r="AC51" s="183">
        <v>28</v>
      </c>
      <c r="AD51" s="183">
        <f t="shared" si="27"/>
        <v>192</v>
      </c>
      <c r="AE51" s="183"/>
      <c r="AF51" s="183">
        <f t="shared" si="27"/>
        <v>0</v>
      </c>
      <c r="AG51" s="183"/>
      <c r="AH51" s="183">
        <f t="shared" si="27"/>
        <v>0</v>
      </c>
    </row>
    <row r="52" spans="1:34" s="137" customFormat="1" ht="12">
      <c r="A52" s="171" t="s">
        <v>103</v>
      </c>
      <c r="B52" s="174" t="s">
        <v>274</v>
      </c>
      <c r="C52" s="230">
        <v>5</v>
      </c>
      <c r="D52" s="231"/>
      <c r="E52" s="232"/>
      <c r="F52" s="233">
        <v>5</v>
      </c>
      <c r="G52" s="234">
        <v>4</v>
      </c>
      <c r="H52" s="153">
        <v>416</v>
      </c>
      <c r="I52" s="175">
        <v>72</v>
      </c>
      <c r="J52" s="153">
        <f t="shared" ref="J52:J53" si="28">X52+Z52+AB52+AD52+AF52+AH52</f>
        <v>308</v>
      </c>
      <c r="K52" s="153"/>
      <c r="L52" s="151">
        <f>J52-M52-N52</f>
        <v>178</v>
      </c>
      <c r="M52" s="141">
        <v>80</v>
      </c>
      <c r="N52" s="141">
        <v>50</v>
      </c>
      <c r="O52" s="101"/>
      <c r="P52" s="101"/>
      <c r="Q52" s="101">
        <v>28</v>
      </c>
      <c r="R52" s="101">
        <v>2</v>
      </c>
      <c r="S52" s="141">
        <v>6</v>
      </c>
      <c r="T52" s="141"/>
      <c r="U52" s="101"/>
      <c r="V52" s="101"/>
      <c r="W52" s="101"/>
      <c r="X52" s="141"/>
      <c r="Y52" s="141">
        <v>44</v>
      </c>
      <c r="Z52" s="141">
        <v>186</v>
      </c>
      <c r="AA52" s="141">
        <v>28</v>
      </c>
      <c r="AB52" s="141">
        <v>122</v>
      </c>
      <c r="AC52" s="141"/>
      <c r="AD52" s="141"/>
      <c r="AE52" s="141"/>
      <c r="AF52" s="141"/>
      <c r="AG52" s="141"/>
      <c r="AH52" s="131"/>
    </row>
    <row r="53" spans="1:34" s="137" customFormat="1" ht="12">
      <c r="A53" s="171" t="s">
        <v>104</v>
      </c>
      <c r="B53" s="174" t="s">
        <v>275</v>
      </c>
      <c r="C53" s="235"/>
      <c r="D53" s="236"/>
      <c r="E53" s="235">
        <v>6</v>
      </c>
      <c r="F53" s="197">
        <v>6</v>
      </c>
      <c r="G53" s="201">
        <v>5</v>
      </c>
      <c r="H53" s="153">
        <f>I53+J53+S53</f>
        <v>236</v>
      </c>
      <c r="I53" s="175">
        <v>44</v>
      </c>
      <c r="J53" s="153">
        <f t="shared" si="28"/>
        <v>192</v>
      </c>
      <c r="K53" s="153"/>
      <c r="L53" s="151">
        <f>J53-M53-N53</f>
        <v>102</v>
      </c>
      <c r="M53" s="141">
        <v>40</v>
      </c>
      <c r="N53" s="141">
        <v>50</v>
      </c>
      <c r="O53" s="141"/>
      <c r="P53" s="141"/>
      <c r="Q53" s="141"/>
      <c r="R53" s="141"/>
      <c r="S53" s="120"/>
      <c r="T53" s="141"/>
      <c r="U53" s="101"/>
      <c r="V53" s="101"/>
      <c r="W53" s="101"/>
      <c r="X53" s="141"/>
      <c r="Y53" s="141"/>
      <c r="Z53" s="141"/>
      <c r="AA53" s="141">
        <v>16</v>
      </c>
      <c r="AB53" s="141">
        <v>72</v>
      </c>
      <c r="AC53" s="141">
        <v>28</v>
      </c>
      <c r="AD53" s="141">
        <v>120</v>
      </c>
      <c r="AE53" s="141"/>
      <c r="AF53" s="141"/>
      <c r="AG53" s="141"/>
      <c r="AH53" s="130"/>
    </row>
    <row r="54" spans="1:34" s="66" customFormat="1" ht="24">
      <c r="A54" s="171" t="s">
        <v>286</v>
      </c>
      <c r="B54" s="174" t="s">
        <v>276</v>
      </c>
      <c r="C54" s="237"/>
      <c r="D54" s="63"/>
      <c r="E54" s="238">
        <v>4</v>
      </c>
      <c r="F54" s="101"/>
      <c r="G54" s="205"/>
      <c r="H54" s="141">
        <f>O54</f>
        <v>72</v>
      </c>
      <c r="I54" s="175"/>
      <c r="J54" s="141"/>
      <c r="K54" s="193"/>
      <c r="L54" s="141"/>
      <c r="M54" s="141"/>
      <c r="N54" s="141"/>
      <c r="O54" s="141">
        <f>X54+Z54+AB54+AD54+AF54+AH54</f>
        <v>72</v>
      </c>
      <c r="P54" s="141"/>
      <c r="Q54" s="141"/>
      <c r="R54" s="141"/>
      <c r="S54" s="141"/>
      <c r="T54" s="141"/>
      <c r="U54" s="101"/>
      <c r="V54" s="101"/>
      <c r="W54" s="101"/>
      <c r="X54" s="141"/>
      <c r="Y54" s="141"/>
      <c r="Z54" s="141">
        <v>72</v>
      </c>
      <c r="AA54" s="141"/>
      <c r="AB54" s="141"/>
      <c r="AC54" s="141"/>
      <c r="AD54" s="141"/>
      <c r="AE54" s="141"/>
      <c r="AF54" s="141"/>
      <c r="AG54" s="141"/>
      <c r="AH54" s="130"/>
    </row>
    <row r="55" spans="1:34" s="66" customFormat="1" ht="27.75" customHeight="1">
      <c r="A55" s="171" t="s">
        <v>287</v>
      </c>
      <c r="B55" s="174" t="s">
        <v>277</v>
      </c>
      <c r="C55" s="239"/>
      <c r="D55" s="240"/>
      <c r="E55" s="241">
        <v>5</v>
      </c>
      <c r="F55" s="104"/>
      <c r="G55" s="242"/>
      <c r="H55" s="141">
        <f t="shared" ref="H55:H56" si="29">O55</f>
        <v>36</v>
      </c>
      <c r="I55" s="175"/>
      <c r="J55" s="141"/>
      <c r="K55" s="193"/>
      <c r="L55" s="141"/>
      <c r="M55" s="141"/>
      <c r="N55" s="141"/>
      <c r="O55" s="141">
        <f t="shared" ref="O55:O56" si="30">X55+Z55+AB55+AD55+AF55+AH55</f>
        <v>36</v>
      </c>
      <c r="P55" s="141"/>
      <c r="Q55" s="141"/>
      <c r="R55" s="141"/>
      <c r="S55" s="141"/>
      <c r="T55" s="141"/>
      <c r="U55" s="101"/>
      <c r="V55" s="101"/>
      <c r="W55" s="101"/>
      <c r="X55" s="141"/>
      <c r="Y55" s="141"/>
      <c r="Z55" s="141"/>
      <c r="AA55" s="141"/>
      <c r="AB55" s="141">
        <v>36</v>
      </c>
      <c r="AC55" s="141"/>
      <c r="AD55" s="141"/>
      <c r="AE55" s="141"/>
      <c r="AF55" s="141"/>
      <c r="AG55" s="141"/>
      <c r="AH55" s="130"/>
    </row>
    <row r="56" spans="1:34" s="66" customFormat="1" ht="26.25" customHeight="1">
      <c r="A56" s="171" t="s">
        <v>288</v>
      </c>
      <c r="B56" s="174" t="s">
        <v>278</v>
      </c>
      <c r="C56" s="239"/>
      <c r="D56" s="240"/>
      <c r="E56" s="243">
        <v>6</v>
      </c>
      <c r="F56" s="104"/>
      <c r="G56" s="242"/>
      <c r="H56" s="141">
        <f t="shared" si="29"/>
        <v>36</v>
      </c>
      <c r="I56" s="175"/>
      <c r="J56" s="141"/>
      <c r="K56" s="193"/>
      <c r="L56" s="141"/>
      <c r="M56" s="141"/>
      <c r="N56" s="141"/>
      <c r="O56" s="141">
        <f t="shared" si="30"/>
        <v>36</v>
      </c>
      <c r="P56" s="141"/>
      <c r="Q56" s="141"/>
      <c r="R56" s="141"/>
      <c r="S56" s="141"/>
      <c r="T56" s="141"/>
      <c r="U56" s="101"/>
      <c r="V56" s="101"/>
      <c r="W56" s="101"/>
      <c r="X56" s="141"/>
      <c r="Y56" s="141"/>
      <c r="Z56" s="141"/>
      <c r="AA56" s="141"/>
      <c r="AB56" s="141"/>
      <c r="AC56" s="141"/>
      <c r="AD56" s="141">
        <v>36</v>
      </c>
      <c r="AE56" s="141"/>
      <c r="AF56" s="141"/>
      <c r="AG56" s="141"/>
      <c r="AH56" s="130"/>
    </row>
    <row r="57" spans="1:34" s="66" customFormat="1" ht="12">
      <c r="A57" s="171" t="s">
        <v>106</v>
      </c>
      <c r="B57" s="174" t="s">
        <v>107</v>
      </c>
      <c r="C57" s="239"/>
      <c r="D57" s="240"/>
      <c r="E57" s="244" t="s">
        <v>241</v>
      </c>
      <c r="F57" s="104"/>
      <c r="G57" s="242"/>
      <c r="H57" s="141">
        <f>P57</f>
        <v>36</v>
      </c>
      <c r="I57" s="175"/>
      <c r="J57" s="141"/>
      <c r="K57" s="193"/>
      <c r="L57" s="141"/>
      <c r="M57" s="141"/>
      <c r="N57" s="141"/>
      <c r="O57" s="141"/>
      <c r="P57" s="141">
        <f>X57+Z57+AB57+AD57+AF57+AH57</f>
        <v>36</v>
      </c>
      <c r="Q57" s="141"/>
      <c r="R57" s="141"/>
      <c r="S57" s="141"/>
      <c r="T57" s="141"/>
      <c r="U57" s="101"/>
      <c r="V57" s="101"/>
      <c r="W57" s="101"/>
      <c r="X57" s="141"/>
      <c r="Y57" s="141"/>
      <c r="Z57" s="141"/>
      <c r="AA57" s="141"/>
      <c r="AB57" s="101"/>
      <c r="AC57" s="101"/>
      <c r="AD57" s="101">
        <v>36</v>
      </c>
      <c r="AE57" s="101"/>
      <c r="AF57" s="101"/>
      <c r="AG57" s="101"/>
      <c r="AH57" s="131"/>
    </row>
    <row r="58" spans="1:34" s="66" customFormat="1" ht="12.75" thickBot="1">
      <c r="A58" s="171" t="s">
        <v>217</v>
      </c>
      <c r="B58" s="174" t="s">
        <v>327</v>
      </c>
      <c r="C58" s="245">
        <v>6</v>
      </c>
      <c r="D58" s="240"/>
      <c r="E58" s="246"/>
      <c r="F58" s="104"/>
      <c r="G58" s="242"/>
      <c r="H58" s="141">
        <v>18</v>
      </c>
      <c r="I58" s="175"/>
      <c r="J58" s="141"/>
      <c r="K58" s="193"/>
      <c r="L58" s="141"/>
      <c r="M58" s="141"/>
      <c r="N58" s="141"/>
      <c r="O58" s="141"/>
      <c r="P58" s="141"/>
      <c r="Q58" s="141">
        <v>10</v>
      </c>
      <c r="R58" s="141">
        <v>2</v>
      </c>
      <c r="S58" s="62">
        <v>6</v>
      </c>
      <c r="T58" s="141"/>
      <c r="U58" s="101"/>
      <c r="V58" s="101"/>
      <c r="W58" s="101"/>
      <c r="X58" s="141"/>
      <c r="Y58" s="141"/>
      <c r="Z58" s="141"/>
      <c r="AA58" s="141"/>
      <c r="AB58" s="101"/>
      <c r="AC58" s="101"/>
      <c r="AD58" s="101"/>
      <c r="AE58" s="101"/>
      <c r="AF58" s="101"/>
      <c r="AG58" s="101"/>
      <c r="AH58" s="131"/>
    </row>
    <row r="59" spans="1:34" s="105" customFormat="1" ht="28.5" customHeight="1" thickBot="1">
      <c r="A59" s="181" t="s">
        <v>108</v>
      </c>
      <c r="B59" s="182" t="s">
        <v>279</v>
      </c>
      <c r="C59" s="228">
        <v>1</v>
      </c>
      <c r="D59" s="222">
        <v>0</v>
      </c>
      <c r="E59" s="229">
        <v>7</v>
      </c>
      <c r="F59" s="81"/>
      <c r="G59" s="223">
        <v>3</v>
      </c>
      <c r="H59" s="183">
        <f t="shared" ref="H59:T59" si="31">H60+H61+H62+H63+H64+H65+H66+H67</f>
        <v>956</v>
      </c>
      <c r="I59" s="183">
        <f t="shared" si="31"/>
        <v>108</v>
      </c>
      <c r="J59" s="183">
        <f t="shared" si="31"/>
        <v>434</v>
      </c>
      <c r="K59" s="183"/>
      <c r="L59" s="183">
        <f t="shared" si="31"/>
        <v>234</v>
      </c>
      <c r="M59" s="183">
        <f t="shared" si="31"/>
        <v>200</v>
      </c>
      <c r="N59" s="183">
        <f t="shared" si="31"/>
        <v>0</v>
      </c>
      <c r="O59" s="183">
        <f t="shared" si="31"/>
        <v>216</v>
      </c>
      <c r="P59" s="183">
        <f t="shared" si="31"/>
        <v>180</v>
      </c>
      <c r="Q59" s="183">
        <v>10</v>
      </c>
      <c r="R59" s="183">
        <v>2</v>
      </c>
      <c r="S59" s="183">
        <f t="shared" si="31"/>
        <v>6</v>
      </c>
      <c r="T59" s="183">
        <f t="shared" si="31"/>
        <v>0</v>
      </c>
      <c r="U59" s="183">
        <f>U60+U61+U62+U63+U64+U65+U66+U67</f>
        <v>0</v>
      </c>
      <c r="V59" s="183">
        <f t="shared" ref="V59:AH59" si="32">V60+V61+V62+V63+V64+V65+V66+V67</f>
        <v>0</v>
      </c>
      <c r="W59" s="183"/>
      <c r="X59" s="183">
        <f>X60+X61+X62+X63+X64+X65+X66+X67</f>
        <v>0</v>
      </c>
      <c r="Y59" s="183">
        <v>48</v>
      </c>
      <c r="Z59" s="183">
        <f t="shared" si="32"/>
        <v>204</v>
      </c>
      <c r="AA59" s="183">
        <v>8</v>
      </c>
      <c r="AB59" s="183">
        <f t="shared" si="32"/>
        <v>108</v>
      </c>
      <c r="AC59" s="183">
        <v>36</v>
      </c>
      <c r="AD59" s="183">
        <f t="shared" si="32"/>
        <v>308</v>
      </c>
      <c r="AE59" s="183">
        <v>16</v>
      </c>
      <c r="AF59" s="183">
        <f t="shared" si="32"/>
        <v>210</v>
      </c>
      <c r="AG59" s="183"/>
      <c r="AH59" s="183">
        <f t="shared" si="32"/>
        <v>0</v>
      </c>
    </row>
    <row r="60" spans="1:34" s="137" customFormat="1" ht="24">
      <c r="A60" s="171" t="s">
        <v>109</v>
      </c>
      <c r="B60" s="174" t="s">
        <v>280</v>
      </c>
      <c r="C60" s="247"/>
      <c r="D60" s="231"/>
      <c r="E60" s="232">
        <v>7</v>
      </c>
      <c r="F60" s="233"/>
      <c r="G60" s="234" t="s">
        <v>282</v>
      </c>
      <c r="H60" s="153">
        <f t="shared" ref="H60:H61" si="33">I60+J60+S60</f>
        <v>432</v>
      </c>
      <c r="I60" s="175">
        <v>84</v>
      </c>
      <c r="J60" s="153">
        <f t="shared" ref="J60:J61" si="34">X60+Z60+AB60+AD60+AF60+AH60</f>
        <v>348</v>
      </c>
      <c r="K60" s="153"/>
      <c r="L60" s="151">
        <f>J60-M60-N60</f>
        <v>188</v>
      </c>
      <c r="M60" s="141">
        <v>160</v>
      </c>
      <c r="N60" s="141"/>
      <c r="O60" s="141"/>
      <c r="P60" s="141"/>
      <c r="Q60" s="141"/>
      <c r="R60" s="141"/>
      <c r="S60" s="141"/>
      <c r="T60" s="141"/>
      <c r="U60" s="101"/>
      <c r="V60" s="101"/>
      <c r="W60" s="101"/>
      <c r="X60" s="141"/>
      <c r="Y60" s="141">
        <v>48</v>
      </c>
      <c r="Z60" s="141">
        <v>204</v>
      </c>
      <c r="AA60" s="141">
        <v>8</v>
      </c>
      <c r="AB60" s="141">
        <v>36</v>
      </c>
      <c r="AC60" s="141">
        <v>20</v>
      </c>
      <c r="AD60" s="141">
        <v>70</v>
      </c>
      <c r="AE60" s="141">
        <v>8</v>
      </c>
      <c r="AF60" s="141">
        <v>38</v>
      </c>
      <c r="AG60" s="141"/>
      <c r="AH60" s="130"/>
    </row>
    <row r="61" spans="1:34" s="137" customFormat="1" ht="24">
      <c r="A61" s="171" t="s">
        <v>110</v>
      </c>
      <c r="B61" s="174" t="s">
        <v>281</v>
      </c>
      <c r="C61" s="248"/>
      <c r="D61" s="236"/>
      <c r="E61" s="235">
        <v>6</v>
      </c>
      <c r="F61" s="200"/>
      <c r="G61" s="201"/>
      <c r="H61" s="153">
        <f t="shared" si="33"/>
        <v>110</v>
      </c>
      <c r="I61" s="175">
        <v>24</v>
      </c>
      <c r="J61" s="153">
        <f t="shared" si="34"/>
        <v>86</v>
      </c>
      <c r="K61" s="153"/>
      <c r="L61" s="151">
        <f>J61-M61-N61</f>
        <v>46</v>
      </c>
      <c r="M61" s="141">
        <v>40</v>
      </c>
      <c r="N61" s="141"/>
      <c r="O61" s="141"/>
      <c r="P61" s="141"/>
      <c r="Q61" s="141"/>
      <c r="R61" s="141"/>
      <c r="S61" s="141"/>
      <c r="T61" s="141"/>
      <c r="U61" s="101"/>
      <c r="V61" s="101"/>
      <c r="W61" s="101"/>
      <c r="X61" s="141"/>
      <c r="Y61" s="141"/>
      <c r="Z61" s="141"/>
      <c r="AA61" s="141"/>
      <c r="AB61" s="141"/>
      <c r="AC61" s="141">
        <v>16</v>
      </c>
      <c r="AD61" s="141">
        <v>58</v>
      </c>
      <c r="AE61" s="141">
        <v>8</v>
      </c>
      <c r="AF61" s="141">
        <v>28</v>
      </c>
      <c r="AG61" s="141"/>
      <c r="AH61" s="130"/>
    </row>
    <row r="62" spans="1:34" s="66" customFormat="1" ht="12">
      <c r="A62" s="171" t="s">
        <v>289</v>
      </c>
      <c r="B62" s="174" t="s">
        <v>283</v>
      </c>
      <c r="C62" s="237"/>
      <c r="D62" s="63"/>
      <c r="E62" s="249">
        <v>6</v>
      </c>
      <c r="F62" s="101"/>
      <c r="G62" s="205"/>
      <c r="H62" s="141">
        <f>O62</f>
        <v>72</v>
      </c>
      <c r="I62" s="175"/>
      <c r="J62" s="141"/>
      <c r="K62" s="193"/>
      <c r="L62" s="141"/>
      <c r="M62" s="141"/>
      <c r="N62" s="141"/>
      <c r="O62" s="141">
        <f>X62+Z62+AB62+AD62+AF62+AH62</f>
        <v>72</v>
      </c>
      <c r="P62" s="141"/>
      <c r="Q62" s="141"/>
      <c r="R62" s="141"/>
      <c r="S62" s="141"/>
      <c r="T62" s="141"/>
      <c r="U62" s="101"/>
      <c r="V62" s="101"/>
      <c r="W62" s="101"/>
      <c r="X62" s="141"/>
      <c r="Y62" s="141"/>
      <c r="Z62" s="141"/>
      <c r="AA62" s="141"/>
      <c r="AB62" s="141"/>
      <c r="AC62" s="141"/>
      <c r="AD62" s="141">
        <v>72</v>
      </c>
      <c r="AE62" s="141"/>
      <c r="AF62" s="141"/>
      <c r="AG62" s="141"/>
      <c r="AH62" s="130"/>
    </row>
    <row r="63" spans="1:34" s="66" customFormat="1" ht="24">
      <c r="A63" s="171" t="s">
        <v>290</v>
      </c>
      <c r="B63" s="174" t="s">
        <v>284</v>
      </c>
      <c r="C63" s="237"/>
      <c r="D63" s="63"/>
      <c r="E63" s="249">
        <v>6</v>
      </c>
      <c r="F63" s="101"/>
      <c r="G63" s="205"/>
      <c r="H63" s="141">
        <f t="shared" ref="H63:H65" si="35">O63</f>
        <v>36</v>
      </c>
      <c r="I63" s="175"/>
      <c r="J63" s="141"/>
      <c r="K63" s="193"/>
      <c r="L63" s="141"/>
      <c r="M63" s="141"/>
      <c r="N63" s="141"/>
      <c r="O63" s="141">
        <f t="shared" ref="O63:O65" si="36">X63+Z63+AB63+AD63+AF63+AH63</f>
        <v>36</v>
      </c>
      <c r="P63" s="141"/>
      <c r="Q63" s="141"/>
      <c r="R63" s="141"/>
      <c r="S63" s="141"/>
      <c r="T63" s="141"/>
      <c r="U63" s="101"/>
      <c r="V63" s="101"/>
      <c r="W63" s="101"/>
      <c r="X63" s="141"/>
      <c r="Y63" s="141"/>
      <c r="Z63" s="141"/>
      <c r="AA63" s="141"/>
      <c r="AB63" s="141"/>
      <c r="AC63" s="141"/>
      <c r="AD63" s="141">
        <v>36</v>
      </c>
      <c r="AE63" s="141"/>
      <c r="AF63" s="141"/>
      <c r="AG63" s="141"/>
      <c r="AH63" s="130"/>
    </row>
    <row r="64" spans="1:34" s="66" customFormat="1" ht="36">
      <c r="A64" s="171" t="s">
        <v>291</v>
      </c>
      <c r="B64" s="174" t="s">
        <v>293</v>
      </c>
      <c r="C64" s="237"/>
      <c r="D64" s="63"/>
      <c r="E64" s="250">
        <v>7</v>
      </c>
      <c r="F64" s="101"/>
      <c r="G64" s="205"/>
      <c r="H64" s="141">
        <f t="shared" si="35"/>
        <v>36</v>
      </c>
      <c r="I64" s="175"/>
      <c r="J64" s="141"/>
      <c r="K64" s="193"/>
      <c r="L64" s="141"/>
      <c r="M64" s="141"/>
      <c r="N64" s="141"/>
      <c r="O64" s="141">
        <f t="shared" si="36"/>
        <v>36</v>
      </c>
      <c r="P64" s="141"/>
      <c r="Q64" s="141"/>
      <c r="R64" s="141"/>
      <c r="S64" s="141"/>
      <c r="T64" s="141"/>
      <c r="U64" s="101"/>
      <c r="V64" s="101"/>
      <c r="W64" s="101"/>
      <c r="X64" s="141"/>
      <c r="Y64" s="141"/>
      <c r="Z64" s="141"/>
      <c r="AA64" s="141"/>
      <c r="AB64" s="141"/>
      <c r="AC64" s="141"/>
      <c r="AD64" s="141"/>
      <c r="AE64" s="141"/>
      <c r="AF64" s="141">
        <v>36</v>
      </c>
      <c r="AG64" s="141"/>
      <c r="AH64" s="130"/>
    </row>
    <row r="65" spans="1:34" s="66" customFormat="1" ht="12">
      <c r="A65" s="171" t="s">
        <v>292</v>
      </c>
      <c r="B65" s="174" t="s">
        <v>285</v>
      </c>
      <c r="C65" s="237"/>
      <c r="D65" s="63"/>
      <c r="E65" s="251">
        <v>5</v>
      </c>
      <c r="F65" s="101"/>
      <c r="G65" s="205"/>
      <c r="H65" s="141">
        <f t="shared" si="35"/>
        <v>72</v>
      </c>
      <c r="I65" s="175"/>
      <c r="J65" s="141"/>
      <c r="K65" s="193"/>
      <c r="L65" s="141"/>
      <c r="M65" s="141"/>
      <c r="N65" s="141"/>
      <c r="O65" s="141">
        <f t="shared" si="36"/>
        <v>72</v>
      </c>
      <c r="P65" s="141"/>
      <c r="Q65" s="141"/>
      <c r="R65" s="141"/>
      <c r="S65" s="141"/>
      <c r="T65" s="141"/>
      <c r="U65" s="101"/>
      <c r="V65" s="101"/>
      <c r="W65" s="101"/>
      <c r="X65" s="141"/>
      <c r="Y65" s="141"/>
      <c r="Z65" s="141"/>
      <c r="AA65" s="141"/>
      <c r="AB65" s="141">
        <v>72</v>
      </c>
      <c r="AC65" s="141"/>
      <c r="AD65" s="141"/>
      <c r="AE65" s="141"/>
      <c r="AF65" s="141"/>
      <c r="AG65" s="141"/>
      <c r="AH65" s="130"/>
    </row>
    <row r="66" spans="1:34" s="66" customFormat="1" ht="12">
      <c r="A66" s="171" t="s">
        <v>111</v>
      </c>
      <c r="B66" s="174" t="s">
        <v>107</v>
      </c>
      <c r="C66" s="237"/>
      <c r="D66" s="63"/>
      <c r="E66" s="250">
        <v>7</v>
      </c>
      <c r="F66" s="101"/>
      <c r="G66" s="205"/>
      <c r="H66" s="141">
        <f>P66</f>
        <v>180</v>
      </c>
      <c r="I66" s="175"/>
      <c r="J66" s="141"/>
      <c r="K66" s="193"/>
      <c r="L66" s="141"/>
      <c r="M66" s="141"/>
      <c r="N66" s="141"/>
      <c r="O66" s="141"/>
      <c r="P66" s="141">
        <f>X66+Z66+AB66+AD66+AF66+AH66</f>
        <v>180</v>
      </c>
      <c r="Q66" s="141"/>
      <c r="R66" s="141"/>
      <c r="S66" s="141"/>
      <c r="T66" s="141"/>
      <c r="U66" s="101"/>
      <c r="V66" s="101"/>
      <c r="W66" s="101"/>
      <c r="X66" s="141"/>
      <c r="Y66" s="141"/>
      <c r="Z66" s="141"/>
      <c r="AA66" s="141"/>
      <c r="AB66" s="141"/>
      <c r="AC66" s="141"/>
      <c r="AD66" s="141">
        <v>72</v>
      </c>
      <c r="AE66" s="141"/>
      <c r="AF66" s="141">
        <v>108</v>
      </c>
      <c r="AG66" s="141"/>
      <c r="AH66" s="130"/>
    </row>
    <row r="67" spans="1:34" s="66" customFormat="1" ht="12.75" thickBot="1">
      <c r="A67" s="171" t="s">
        <v>219</v>
      </c>
      <c r="B67" s="174" t="s">
        <v>327</v>
      </c>
      <c r="C67" s="252">
        <v>7</v>
      </c>
      <c r="D67" s="240"/>
      <c r="E67" s="246"/>
      <c r="F67" s="104"/>
      <c r="G67" s="242"/>
      <c r="H67" s="141">
        <v>18</v>
      </c>
      <c r="I67" s="175"/>
      <c r="J67" s="141"/>
      <c r="K67" s="193"/>
      <c r="L67" s="141"/>
      <c r="M67" s="141"/>
      <c r="N67" s="141"/>
      <c r="O67" s="141"/>
      <c r="P67" s="141"/>
      <c r="Q67" s="141">
        <v>10</v>
      </c>
      <c r="R67" s="141">
        <v>2</v>
      </c>
      <c r="S67" s="62">
        <v>6</v>
      </c>
      <c r="T67" s="141"/>
      <c r="U67" s="101"/>
      <c r="V67" s="101"/>
      <c r="W67" s="10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30"/>
    </row>
    <row r="68" spans="1:34" s="100" customFormat="1" ht="75" customHeight="1" thickBot="1">
      <c r="A68" s="181" t="s">
        <v>112</v>
      </c>
      <c r="B68" s="182" t="s">
        <v>294</v>
      </c>
      <c r="C68" s="228">
        <v>1</v>
      </c>
      <c r="D68" s="222">
        <v>0</v>
      </c>
      <c r="E68" s="229">
        <v>1</v>
      </c>
      <c r="F68" s="81"/>
      <c r="G68" s="223">
        <v>2</v>
      </c>
      <c r="H68" s="183">
        <f t="shared" ref="H68:T68" si="37">H69+H70+H71</f>
        <v>230</v>
      </c>
      <c r="I68" s="183">
        <f t="shared" si="37"/>
        <v>36</v>
      </c>
      <c r="J68" s="183">
        <f t="shared" si="37"/>
        <v>140</v>
      </c>
      <c r="K68" s="183"/>
      <c r="L68" s="183">
        <f t="shared" si="37"/>
        <v>68</v>
      </c>
      <c r="M68" s="183">
        <f t="shared" si="37"/>
        <v>72</v>
      </c>
      <c r="N68" s="183">
        <f t="shared" si="37"/>
        <v>0</v>
      </c>
      <c r="O68" s="183">
        <f t="shared" si="37"/>
        <v>0</v>
      </c>
      <c r="P68" s="183">
        <f t="shared" si="37"/>
        <v>36</v>
      </c>
      <c r="Q68" s="183">
        <v>10</v>
      </c>
      <c r="R68" s="183">
        <v>2</v>
      </c>
      <c r="S68" s="183">
        <f t="shared" si="37"/>
        <v>6</v>
      </c>
      <c r="T68" s="183">
        <f t="shared" si="37"/>
        <v>0</v>
      </c>
      <c r="U68" s="183">
        <f>U69+U70+U71</f>
        <v>0</v>
      </c>
      <c r="V68" s="183">
        <f t="shared" ref="V68:AH68" si="38">V69+V70+V71</f>
        <v>0</v>
      </c>
      <c r="W68" s="183"/>
      <c r="X68" s="183">
        <f t="shared" si="38"/>
        <v>0</v>
      </c>
      <c r="Y68" s="183"/>
      <c r="Z68" s="183">
        <f t="shared" si="38"/>
        <v>0</v>
      </c>
      <c r="AA68" s="183"/>
      <c r="AB68" s="183">
        <f t="shared" si="38"/>
        <v>0</v>
      </c>
      <c r="AC68" s="183"/>
      <c r="AD68" s="183">
        <f t="shared" si="38"/>
        <v>0</v>
      </c>
      <c r="AE68" s="183">
        <v>36</v>
      </c>
      <c r="AF68" s="183">
        <f t="shared" si="38"/>
        <v>118</v>
      </c>
      <c r="AG68" s="183"/>
      <c r="AH68" s="183">
        <f t="shared" si="38"/>
        <v>58</v>
      </c>
    </row>
    <row r="69" spans="1:34" s="140" customFormat="1" ht="60">
      <c r="A69" s="171" t="s">
        <v>113</v>
      </c>
      <c r="B69" s="174" t="s">
        <v>295</v>
      </c>
      <c r="C69" s="232"/>
      <c r="D69" s="231"/>
      <c r="E69" s="232"/>
      <c r="F69" s="233"/>
      <c r="G69" s="234">
        <v>7.8</v>
      </c>
      <c r="H69" s="153">
        <f t="shared" ref="H69" si="39">I69+J69+S69</f>
        <v>176</v>
      </c>
      <c r="I69" s="63">
        <v>36</v>
      </c>
      <c r="J69" s="153">
        <f>X69+Z69+AB69+AD69+AF69+AH69</f>
        <v>140</v>
      </c>
      <c r="K69" s="153"/>
      <c r="L69" s="151">
        <f>J69-M69-N69</f>
        <v>68</v>
      </c>
      <c r="M69" s="141">
        <v>72</v>
      </c>
      <c r="N69" s="141"/>
      <c r="O69" s="141"/>
      <c r="P69" s="141"/>
      <c r="Q69" s="141"/>
      <c r="R69" s="141"/>
      <c r="S69" s="62"/>
      <c r="T69" s="141"/>
      <c r="U69" s="101"/>
      <c r="V69" s="101"/>
      <c r="W69" s="101"/>
      <c r="X69" s="141"/>
      <c r="Y69" s="141"/>
      <c r="Z69" s="141"/>
      <c r="AA69" s="141"/>
      <c r="AB69" s="141"/>
      <c r="AC69" s="141"/>
      <c r="AD69" s="141"/>
      <c r="AE69" s="141">
        <v>36</v>
      </c>
      <c r="AF69" s="141">
        <v>118</v>
      </c>
      <c r="AG69" s="141"/>
      <c r="AH69" s="141">
        <v>22</v>
      </c>
    </row>
    <row r="70" spans="1:34" s="66" customFormat="1" ht="12">
      <c r="A70" s="171" t="s">
        <v>114</v>
      </c>
      <c r="B70" s="174" t="s">
        <v>107</v>
      </c>
      <c r="C70" s="237"/>
      <c r="D70" s="63"/>
      <c r="E70" s="253" t="s">
        <v>301</v>
      </c>
      <c r="F70" s="101"/>
      <c r="G70" s="205"/>
      <c r="H70" s="141">
        <f>P70</f>
        <v>36</v>
      </c>
      <c r="I70" s="175"/>
      <c r="J70" s="141"/>
      <c r="K70" s="193"/>
      <c r="L70" s="141"/>
      <c r="M70" s="141"/>
      <c r="N70" s="141"/>
      <c r="O70" s="141"/>
      <c r="P70" s="141">
        <f>X70+Z70+AB70+AD70+AF70+AH70</f>
        <v>36</v>
      </c>
      <c r="Q70" s="141"/>
      <c r="R70" s="141"/>
      <c r="S70" s="141"/>
      <c r="T70" s="141"/>
      <c r="U70" s="101"/>
      <c r="V70" s="101"/>
      <c r="W70" s="10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30">
        <v>36</v>
      </c>
    </row>
    <row r="71" spans="1:34" s="66" customFormat="1" ht="24.75" thickBot="1">
      <c r="A71" s="171" t="s">
        <v>220</v>
      </c>
      <c r="B71" s="174" t="s">
        <v>362</v>
      </c>
      <c r="C71" s="254">
        <v>8</v>
      </c>
      <c r="D71" s="240"/>
      <c r="E71" s="246"/>
      <c r="F71" s="104"/>
      <c r="G71" s="242"/>
      <c r="H71" s="141">
        <v>18</v>
      </c>
      <c r="I71" s="175"/>
      <c r="J71" s="141"/>
      <c r="K71" s="193"/>
      <c r="L71" s="141"/>
      <c r="M71" s="141"/>
      <c r="N71" s="141"/>
      <c r="O71" s="141"/>
      <c r="P71" s="141"/>
      <c r="Q71" s="141">
        <v>10</v>
      </c>
      <c r="R71" s="141">
        <v>2</v>
      </c>
      <c r="S71" s="62">
        <v>6</v>
      </c>
      <c r="T71" s="141"/>
      <c r="U71" s="101"/>
      <c r="V71" s="101"/>
      <c r="W71" s="10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30"/>
    </row>
    <row r="72" spans="1:34" s="100" customFormat="1" ht="38.25" customHeight="1" thickBot="1">
      <c r="A72" s="181" t="s">
        <v>115</v>
      </c>
      <c r="B72" s="182" t="s">
        <v>296</v>
      </c>
      <c r="C72" s="228">
        <v>1</v>
      </c>
      <c r="D72" s="222">
        <v>0</v>
      </c>
      <c r="E72" s="229">
        <v>0</v>
      </c>
      <c r="F72" s="81"/>
      <c r="G72" s="223">
        <v>2</v>
      </c>
      <c r="H72" s="183">
        <f t="shared" ref="H72:T72" si="40">H73+H74+H75+H76</f>
        <v>300</v>
      </c>
      <c r="I72" s="183">
        <f t="shared" si="40"/>
        <v>50</v>
      </c>
      <c r="J72" s="183">
        <f t="shared" si="40"/>
        <v>196</v>
      </c>
      <c r="K72" s="183"/>
      <c r="L72" s="183">
        <f t="shared" si="40"/>
        <v>116</v>
      </c>
      <c r="M72" s="183">
        <f t="shared" si="40"/>
        <v>80</v>
      </c>
      <c r="N72" s="183">
        <f t="shared" si="40"/>
        <v>0</v>
      </c>
      <c r="O72" s="183">
        <f t="shared" si="40"/>
        <v>0</v>
      </c>
      <c r="P72" s="183">
        <f t="shared" si="40"/>
        <v>36</v>
      </c>
      <c r="Q72" s="183">
        <v>10</v>
      </c>
      <c r="R72" s="183">
        <v>2</v>
      </c>
      <c r="S72" s="183">
        <f t="shared" si="40"/>
        <v>6</v>
      </c>
      <c r="T72" s="183">
        <f t="shared" si="40"/>
        <v>0</v>
      </c>
      <c r="U72" s="183">
        <f>U73+U74+U75+U76</f>
        <v>0</v>
      </c>
      <c r="V72" s="183">
        <f t="shared" ref="V72:AH72" si="41">V73+V74+V75+V76</f>
        <v>0</v>
      </c>
      <c r="W72" s="183"/>
      <c r="X72" s="183">
        <f t="shared" si="41"/>
        <v>0</v>
      </c>
      <c r="Y72" s="183"/>
      <c r="Z72" s="183">
        <f t="shared" si="41"/>
        <v>0</v>
      </c>
      <c r="AA72" s="183"/>
      <c r="AB72" s="183">
        <f t="shared" si="41"/>
        <v>0</v>
      </c>
      <c r="AC72" s="183"/>
      <c r="AD72" s="183">
        <f t="shared" si="41"/>
        <v>0</v>
      </c>
      <c r="AE72" s="183"/>
      <c r="AF72" s="183">
        <f t="shared" si="41"/>
        <v>0</v>
      </c>
      <c r="AG72" s="183">
        <v>50</v>
      </c>
      <c r="AH72" s="183">
        <f t="shared" si="41"/>
        <v>232</v>
      </c>
    </row>
    <row r="73" spans="1:34" s="138" customFormat="1" ht="14.25" customHeight="1">
      <c r="A73" s="171" t="s">
        <v>240</v>
      </c>
      <c r="B73" s="176" t="s">
        <v>297</v>
      </c>
      <c r="C73" s="255"/>
      <c r="D73" s="256"/>
      <c r="E73" s="257"/>
      <c r="F73" s="196"/>
      <c r="G73" s="198">
        <v>8</v>
      </c>
      <c r="H73" s="153">
        <f>I73+J73+S73</f>
        <v>138</v>
      </c>
      <c r="I73" s="101">
        <v>28</v>
      </c>
      <c r="J73" s="153">
        <f t="shared" ref="J73:J74" si="42">X73+Z73+AB73+AD73+AF73+AH73</f>
        <v>110</v>
      </c>
      <c r="K73" s="153"/>
      <c r="L73" s="151">
        <f t="shared" ref="L73:L74" si="43">J73-M73</f>
        <v>62</v>
      </c>
      <c r="M73" s="141">
        <v>48</v>
      </c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41">
        <v>28</v>
      </c>
      <c r="AH73" s="141">
        <v>110</v>
      </c>
    </row>
    <row r="74" spans="1:34" s="138" customFormat="1" ht="14.25" customHeight="1">
      <c r="A74" s="171" t="s">
        <v>299</v>
      </c>
      <c r="B74" s="176" t="s">
        <v>298</v>
      </c>
      <c r="C74" s="247"/>
      <c r="D74" s="231"/>
      <c r="E74" s="258"/>
      <c r="F74" s="233"/>
      <c r="G74" s="234">
        <v>8</v>
      </c>
      <c r="H74" s="153">
        <f>I74+J74+S74</f>
        <v>108</v>
      </c>
      <c r="I74" s="101">
        <v>22</v>
      </c>
      <c r="J74" s="153">
        <f t="shared" si="42"/>
        <v>86</v>
      </c>
      <c r="K74" s="153"/>
      <c r="L74" s="151">
        <f t="shared" si="43"/>
        <v>54</v>
      </c>
      <c r="M74" s="141">
        <v>32</v>
      </c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>
        <v>22</v>
      </c>
      <c r="AH74" s="141">
        <v>86</v>
      </c>
    </row>
    <row r="75" spans="1:34" s="99" customFormat="1" ht="12">
      <c r="A75" s="171" t="s">
        <v>300</v>
      </c>
      <c r="B75" s="174" t="s">
        <v>107</v>
      </c>
      <c r="C75" s="237"/>
      <c r="D75" s="63"/>
      <c r="E75" s="62" t="s">
        <v>301</v>
      </c>
      <c r="F75" s="101"/>
      <c r="G75" s="205"/>
      <c r="H75" s="141">
        <f>P75</f>
        <v>36</v>
      </c>
      <c r="I75" s="63"/>
      <c r="J75" s="141"/>
      <c r="K75" s="193"/>
      <c r="L75" s="141"/>
      <c r="M75" s="141"/>
      <c r="N75" s="141"/>
      <c r="O75" s="141"/>
      <c r="P75" s="141">
        <f>X75+Z75+AB75+AD75+AF75+AH75</f>
        <v>36</v>
      </c>
      <c r="Q75" s="141"/>
      <c r="R75" s="141"/>
      <c r="S75" s="141"/>
      <c r="T75" s="141"/>
      <c r="U75" s="101"/>
      <c r="V75" s="101"/>
      <c r="W75" s="10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30">
        <v>36</v>
      </c>
    </row>
    <row r="76" spans="1:34" s="99" customFormat="1" ht="12.75" thickBot="1">
      <c r="A76" s="171" t="s">
        <v>221</v>
      </c>
      <c r="B76" s="174" t="s">
        <v>327</v>
      </c>
      <c r="C76" s="254">
        <v>8</v>
      </c>
      <c r="D76" s="240"/>
      <c r="E76" s="259"/>
      <c r="F76" s="104"/>
      <c r="G76" s="242"/>
      <c r="H76" s="141">
        <v>18</v>
      </c>
      <c r="I76" s="63"/>
      <c r="J76" s="141"/>
      <c r="K76" s="193"/>
      <c r="L76" s="141"/>
      <c r="M76" s="141"/>
      <c r="N76" s="141"/>
      <c r="O76" s="141"/>
      <c r="P76" s="141"/>
      <c r="Q76" s="141">
        <v>10</v>
      </c>
      <c r="R76" s="141">
        <v>2</v>
      </c>
      <c r="S76" s="62">
        <v>6</v>
      </c>
      <c r="T76" s="141"/>
      <c r="U76" s="101"/>
      <c r="V76" s="101"/>
      <c r="W76" s="10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30"/>
    </row>
    <row r="77" spans="1:34" s="100" customFormat="1" ht="40.5" customHeight="1" thickBot="1">
      <c r="A77" s="181" t="s">
        <v>302</v>
      </c>
      <c r="B77" s="182" t="s">
        <v>237</v>
      </c>
      <c r="C77" s="228">
        <v>1</v>
      </c>
      <c r="D77" s="222">
        <v>0</v>
      </c>
      <c r="E77" s="229">
        <v>1</v>
      </c>
      <c r="F77" s="81"/>
      <c r="G77" s="223">
        <v>2</v>
      </c>
      <c r="H77" s="183">
        <f>H79+H80+H81+H78</f>
        <v>354</v>
      </c>
      <c r="I77" s="183">
        <v>24</v>
      </c>
      <c r="J77" s="183">
        <f>J78</f>
        <v>96</v>
      </c>
      <c r="K77" s="183"/>
      <c r="L77" s="183">
        <f>L78</f>
        <v>42</v>
      </c>
      <c r="M77" s="183">
        <f t="shared" ref="M77:N77" si="44">M78</f>
        <v>54</v>
      </c>
      <c r="N77" s="183">
        <f t="shared" si="44"/>
        <v>0</v>
      </c>
      <c r="O77" s="183">
        <f t="shared" ref="O77:P77" si="45">O79+O80</f>
        <v>72</v>
      </c>
      <c r="P77" s="183">
        <f t="shared" si="45"/>
        <v>144</v>
      </c>
      <c r="Q77" s="183">
        <v>10</v>
      </c>
      <c r="R77" s="183">
        <v>2</v>
      </c>
      <c r="S77" s="183">
        <f>S78+S79+S80+S81</f>
        <v>6</v>
      </c>
      <c r="T77" s="183">
        <f t="shared" ref="T77" si="46">T79+T80</f>
        <v>0</v>
      </c>
      <c r="U77" s="183">
        <f t="shared" ref="U77:AH77" si="47">U78+U79+U80</f>
        <v>0</v>
      </c>
      <c r="V77" s="183">
        <f t="shared" si="47"/>
        <v>0</v>
      </c>
      <c r="W77" s="183"/>
      <c r="X77" s="183">
        <f t="shared" si="47"/>
        <v>0</v>
      </c>
      <c r="Y77" s="183"/>
      <c r="Z77" s="183">
        <f t="shared" si="47"/>
        <v>0</v>
      </c>
      <c r="AA77" s="183">
        <v>16</v>
      </c>
      <c r="AB77" s="183">
        <f t="shared" si="47"/>
        <v>126</v>
      </c>
      <c r="AC77" s="183">
        <v>8</v>
      </c>
      <c r="AD77" s="183">
        <f t="shared" si="47"/>
        <v>186</v>
      </c>
      <c r="AE77" s="183"/>
      <c r="AF77" s="183">
        <f t="shared" si="47"/>
        <v>0</v>
      </c>
      <c r="AG77" s="183"/>
      <c r="AH77" s="183">
        <f t="shared" si="47"/>
        <v>0</v>
      </c>
    </row>
    <row r="78" spans="1:34" s="138" customFormat="1" ht="14.25" customHeight="1">
      <c r="A78" s="171" t="s">
        <v>304</v>
      </c>
      <c r="B78" s="176" t="s">
        <v>303</v>
      </c>
      <c r="C78" s="255"/>
      <c r="D78" s="256"/>
      <c r="E78" s="257"/>
      <c r="F78" s="196"/>
      <c r="G78" s="260">
        <v>5.6</v>
      </c>
      <c r="H78" s="153">
        <f>I78+J78+S78</f>
        <v>120</v>
      </c>
      <c r="I78" s="101">
        <v>24</v>
      </c>
      <c r="J78" s="153">
        <f t="shared" ref="J78" si="48">X78+Z78+AB78+AD78+AF78+AH78</f>
        <v>96</v>
      </c>
      <c r="K78" s="153"/>
      <c r="L78" s="151">
        <f t="shared" ref="L78" si="49">J78-M78</f>
        <v>42</v>
      </c>
      <c r="M78" s="141">
        <v>54</v>
      </c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41">
        <v>16</v>
      </c>
      <c r="AB78" s="141">
        <v>54</v>
      </c>
      <c r="AC78" s="141">
        <v>8</v>
      </c>
      <c r="AD78" s="141">
        <v>42</v>
      </c>
      <c r="AE78" s="101"/>
      <c r="AF78" s="101"/>
      <c r="AG78" s="101"/>
      <c r="AH78" s="101"/>
    </row>
    <row r="79" spans="1:34" s="99" customFormat="1" ht="12" customHeight="1">
      <c r="A79" s="171" t="s">
        <v>305</v>
      </c>
      <c r="B79" s="174" t="s">
        <v>105</v>
      </c>
      <c r="C79" s="261"/>
      <c r="D79" s="262"/>
      <c r="E79" s="263">
        <v>5</v>
      </c>
      <c r="F79" s="264"/>
      <c r="G79" s="265"/>
      <c r="H79" s="141">
        <f>O79</f>
        <v>72</v>
      </c>
      <c r="I79" s="63"/>
      <c r="J79" s="141"/>
      <c r="K79" s="193"/>
      <c r="L79" s="141"/>
      <c r="M79" s="141"/>
      <c r="N79" s="141"/>
      <c r="O79" s="141">
        <f>X79+Z79+AB79+AD79+AF79+AH79</f>
        <v>72</v>
      </c>
      <c r="P79" s="141"/>
      <c r="Q79" s="141"/>
      <c r="R79" s="141"/>
      <c r="S79" s="141"/>
      <c r="T79" s="141"/>
      <c r="U79" s="101"/>
      <c r="V79" s="101"/>
      <c r="W79" s="101"/>
      <c r="X79" s="141"/>
      <c r="Y79" s="141"/>
      <c r="Z79" s="141"/>
      <c r="AA79" s="141"/>
      <c r="AB79" s="141">
        <v>72</v>
      </c>
      <c r="AC79" s="141"/>
      <c r="AD79" s="141"/>
      <c r="AE79" s="141"/>
      <c r="AF79" s="141"/>
      <c r="AG79" s="141"/>
      <c r="AH79" s="130"/>
    </row>
    <row r="80" spans="1:34" s="99" customFormat="1" ht="12">
      <c r="A80" s="171" t="s">
        <v>306</v>
      </c>
      <c r="B80" s="174" t="s">
        <v>107</v>
      </c>
      <c r="C80" s="237"/>
      <c r="D80" s="63"/>
      <c r="E80" s="62" t="s">
        <v>241</v>
      </c>
      <c r="F80" s="101"/>
      <c r="G80" s="205"/>
      <c r="H80" s="141">
        <f>P80</f>
        <v>144</v>
      </c>
      <c r="I80" s="63"/>
      <c r="J80" s="141"/>
      <c r="K80" s="193"/>
      <c r="L80" s="141"/>
      <c r="M80" s="141"/>
      <c r="N80" s="141"/>
      <c r="O80" s="141"/>
      <c r="P80" s="141">
        <f>X80+Z80+AB80+AD80+AF80+AH80</f>
        <v>144</v>
      </c>
      <c r="Q80" s="141"/>
      <c r="R80" s="141"/>
      <c r="S80" s="141"/>
      <c r="T80" s="141"/>
      <c r="U80" s="101"/>
      <c r="V80" s="101"/>
      <c r="W80" s="101"/>
      <c r="X80" s="141"/>
      <c r="Y80" s="141"/>
      <c r="Z80" s="141"/>
      <c r="AA80" s="141"/>
      <c r="AB80" s="141"/>
      <c r="AC80" s="141"/>
      <c r="AD80" s="141">
        <v>144</v>
      </c>
      <c r="AE80" s="141"/>
      <c r="AF80" s="141"/>
      <c r="AG80" s="141"/>
      <c r="AH80" s="130"/>
    </row>
    <row r="81" spans="1:34" s="99" customFormat="1" ht="12.75" thickBot="1">
      <c r="A81" s="171" t="s">
        <v>307</v>
      </c>
      <c r="B81" s="174" t="s">
        <v>218</v>
      </c>
      <c r="C81" s="245">
        <v>6</v>
      </c>
      <c r="D81" s="240"/>
      <c r="E81" s="259"/>
      <c r="F81" s="104"/>
      <c r="G81" s="242"/>
      <c r="H81" s="141">
        <v>18</v>
      </c>
      <c r="I81" s="63"/>
      <c r="J81" s="141"/>
      <c r="K81" s="193"/>
      <c r="L81" s="141"/>
      <c r="M81" s="141"/>
      <c r="N81" s="141"/>
      <c r="O81" s="141"/>
      <c r="P81" s="141"/>
      <c r="Q81" s="141">
        <v>10</v>
      </c>
      <c r="R81" s="141">
        <v>2</v>
      </c>
      <c r="S81" s="62">
        <v>6</v>
      </c>
      <c r="T81" s="141"/>
      <c r="U81" s="101"/>
      <c r="V81" s="101"/>
      <c r="W81" s="10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30"/>
    </row>
    <row r="82" spans="1:34" s="100" customFormat="1" ht="29.25" customHeight="1" thickBot="1">
      <c r="A82" s="170" t="s">
        <v>68</v>
      </c>
      <c r="B82" s="163" t="s">
        <v>13</v>
      </c>
      <c r="C82" s="228"/>
      <c r="D82" s="266"/>
      <c r="E82" s="267">
        <v>8</v>
      </c>
      <c r="F82" s="229"/>
      <c r="G82" s="268"/>
      <c r="H82" s="101">
        <v>144</v>
      </c>
      <c r="I82" s="127"/>
      <c r="J82" s="101">
        <v>144</v>
      </c>
      <c r="K82" s="101"/>
      <c r="L82" s="101"/>
      <c r="M82" s="101"/>
      <c r="N82" s="127"/>
      <c r="O82" s="127"/>
      <c r="P82" s="101">
        <v>144</v>
      </c>
      <c r="Q82" s="101"/>
      <c r="R82" s="101"/>
      <c r="S82" s="127"/>
      <c r="T82" s="127"/>
      <c r="U82" s="132"/>
      <c r="V82" s="132"/>
      <c r="W82" s="132"/>
      <c r="X82" s="141"/>
      <c r="Y82" s="141"/>
      <c r="Z82" s="141"/>
      <c r="AA82" s="141"/>
      <c r="AB82" s="101"/>
      <c r="AC82" s="101"/>
      <c r="AD82" s="101"/>
      <c r="AE82" s="101"/>
      <c r="AF82" s="101"/>
      <c r="AG82" s="101"/>
      <c r="AH82" s="101">
        <v>144</v>
      </c>
    </row>
    <row r="83" spans="1:34" s="100" customFormat="1" ht="12.75" thickBot="1">
      <c r="A83" s="162" t="s">
        <v>69</v>
      </c>
      <c r="B83" s="163" t="s">
        <v>14</v>
      </c>
      <c r="C83" s="228"/>
      <c r="D83" s="229"/>
      <c r="E83" s="229"/>
      <c r="F83" s="229"/>
      <c r="G83" s="268"/>
      <c r="H83" s="101">
        <v>216</v>
      </c>
      <c r="I83" s="127"/>
      <c r="J83" s="101">
        <v>216</v>
      </c>
      <c r="K83" s="101"/>
      <c r="L83" s="141"/>
      <c r="M83" s="141"/>
      <c r="N83" s="132"/>
      <c r="O83" s="132"/>
      <c r="P83" s="141"/>
      <c r="Q83" s="141"/>
      <c r="R83" s="141"/>
      <c r="S83" s="132"/>
      <c r="T83" s="132">
        <v>216</v>
      </c>
      <c r="U83" s="132"/>
      <c r="V83" s="132"/>
      <c r="W83" s="132"/>
      <c r="X83" s="141"/>
      <c r="Y83" s="141"/>
      <c r="Z83" s="141"/>
      <c r="AA83" s="141"/>
      <c r="AB83" s="101"/>
      <c r="AC83" s="101"/>
      <c r="AD83" s="101"/>
      <c r="AE83" s="101"/>
      <c r="AF83" s="101"/>
      <c r="AG83" s="101"/>
      <c r="AH83" s="101">
        <v>216</v>
      </c>
    </row>
    <row r="84" spans="1:34" s="66" customFormat="1" ht="24">
      <c r="A84" s="171" t="s">
        <v>70</v>
      </c>
      <c r="B84" s="174" t="s">
        <v>71</v>
      </c>
      <c r="C84" s="143"/>
      <c r="D84" s="144"/>
      <c r="E84" s="269"/>
      <c r="F84" s="144"/>
      <c r="G84" s="145"/>
      <c r="H84" s="141">
        <v>144</v>
      </c>
      <c r="I84" s="141"/>
      <c r="J84" s="141"/>
      <c r="K84" s="193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>
        <v>144</v>
      </c>
    </row>
    <row r="85" spans="1:34" s="66" customFormat="1" ht="31.5" customHeight="1" thickBot="1">
      <c r="A85" s="177" t="s">
        <v>72</v>
      </c>
      <c r="B85" s="174" t="s">
        <v>73</v>
      </c>
      <c r="C85" s="270"/>
      <c r="D85" s="271"/>
      <c r="E85" s="272"/>
      <c r="F85" s="272"/>
      <c r="G85" s="273"/>
      <c r="H85" s="141">
        <v>72</v>
      </c>
      <c r="I85" s="141"/>
      <c r="J85" s="141"/>
      <c r="K85" s="193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>
        <v>72</v>
      </c>
    </row>
    <row r="86" spans="1:34" s="66" customFormat="1" ht="23.25" customHeight="1">
      <c r="A86" s="357"/>
      <c r="B86" s="357"/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8"/>
      <c r="O86" s="365" t="s">
        <v>74</v>
      </c>
      <c r="P86" s="366"/>
      <c r="Q86" s="366"/>
      <c r="R86" s="366"/>
      <c r="S86" s="366"/>
      <c r="T86" s="366"/>
      <c r="U86" s="94">
        <v>612</v>
      </c>
      <c r="V86" s="94">
        <v>792</v>
      </c>
      <c r="W86" s="94"/>
      <c r="X86" s="94">
        <v>612</v>
      </c>
      <c r="Y86" s="94"/>
      <c r="Z86" s="94">
        <v>828</v>
      </c>
      <c r="AA86" s="94"/>
      <c r="AB86" s="94">
        <v>612</v>
      </c>
      <c r="AC86" s="94"/>
      <c r="AD86" s="94">
        <v>864</v>
      </c>
      <c r="AE86" s="94"/>
      <c r="AF86" s="94">
        <v>612</v>
      </c>
      <c r="AG86" s="94"/>
      <c r="AH86" s="94">
        <v>864</v>
      </c>
    </row>
    <row r="87" spans="1:34" s="66" customFormat="1" ht="24" customHeight="1">
      <c r="A87" s="359"/>
      <c r="B87" s="359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60"/>
      <c r="O87" s="361" t="s">
        <v>75</v>
      </c>
      <c r="P87" s="362"/>
      <c r="Q87" s="362"/>
      <c r="R87" s="362"/>
      <c r="S87" s="362"/>
      <c r="T87" s="362"/>
      <c r="U87" s="147"/>
      <c r="V87" s="101">
        <v>72</v>
      </c>
      <c r="W87" s="101"/>
      <c r="X87" s="146"/>
      <c r="Y87" s="146"/>
      <c r="Z87" s="62">
        <v>36</v>
      </c>
      <c r="AA87" s="62"/>
      <c r="AB87" s="120" t="s">
        <v>198</v>
      </c>
      <c r="AC87" s="120"/>
      <c r="AD87" s="62">
        <v>36</v>
      </c>
      <c r="AE87" s="62"/>
      <c r="AF87" s="101">
        <v>36</v>
      </c>
      <c r="AG87" s="101"/>
      <c r="AH87" s="62">
        <v>36</v>
      </c>
    </row>
    <row r="88" spans="1:34" s="66" customFormat="1" ht="12">
      <c r="A88" s="359"/>
      <c r="B88" s="359"/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60"/>
      <c r="O88" s="361" t="s">
        <v>76</v>
      </c>
      <c r="P88" s="362"/>
      <c r="Q88" s="362"/>
      <c r="R88" s="362"/>
      <c r="S88" s="362"/>
      <c r="T88" s="362"/>
      <c r="U88" s="147"/>
      <c r="V88" s="147"/>
      <c r="W88" s="103"/>
      <c r="X88" s="102"/>
      <c r="Y88" s="103"/>
      <c r="Z88" s="148">
        <f>Z54</f>
        <v>72</v>
      </c>
      <c r="AA88" s="147"/>
      <c r="AB88" s="146">
        <f>AB55+AB65+AB79</f>
        <v>180</v>
      </c>
      <c r="AC88" s="147"/>
      <c r="AD88" s="147">
        <f>AD56+AD62+AD63</f>
        <v>144</v>
      </c>
      <c r="AE88" s="103"/>
      <c r="AF88" s="102">
        <f>AF64</f>
        <v>36</v>
      </c>
      <c r="AG88" s="103"/>
      <c r="AH88" s="148"/>
    </row>
    <row r="89" spans="1:34" s="66" customFormat="1" ht="37.5" customHeight="1">
      <c r="A89" s="359"/>
      <c r="B89" s="359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60"/>
      <c r="O89" s="361" t="s">
        <v>215</v>
      </c>
      <c r="P89" s="362"/>
      <c r="Q89" s="362"/>
      <c r="R89" s="362"/>
      <c r="S89" s="362"/>
      <c r="T89" s="362"/>
      <c r="U89" s="147"/>
      <c r="V89" s="147"/>
      <c r="W89" s="103"/>
      <c r="X89" s="102"/>
      <c r="Y89" s="103"/>
      <c r="Z89" s="148"/>
      <c r="AA89" s="103"/>
      <c r="AB89" s="103"/>
      <c r="AC89" s="103"/>
      <c r="AD89" s="147">
        <f>AD57+AD66+AD80</f>
        <v>252</v>
      </c>
      <c r="AE89" s="103"/>
      <c r="AF89" s="102">
        <f>AF66</f>
        <v>108</v>
      </c>
      <c r="AG89" s="103"/>
      <c r="AH89" s="148">
        <f>AH70+AH75</f>
        <v>72</v>
      </c>
    </row>
    <row r="90" spans="1:34" s="66" customFormat="1" ht="32.25" customHeight="1">
      <c r="A90" s="359"/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60"/>
      <c r="O90" s="361" t="s">
        <v>216</v>
      </c>
      <c r="P90" s="362"/>
      <c r="Q90" s="362"/>
      <c r="R90" s="362"/>
      <c r="S90" s="362"/>
      <c r="T90" s="362"/>
      <c r="U90" s="147"/>
      <c r="V90" s="147"/>
      <c r="W90" s="103"/>
      <c r="X90" s="102"/>
      <c r="Y90" s="103"/>
      <c r="Z90" s="148"/>
      <c r="AA90" s="103"/>
      <c r="AB90" s="103"/>
      <c r="AC90" s="103"/>
      <c r="AD90" s="147"/>
      <c r="AE90" s="103"/>
      <c r="AF90" s="102"/>
      <c r="AG90" s="103"/>
      <c r="AH90" s="148">
        <f>AH82</f>
        <v>144</v>
      </c>
    </row>
    <row r="91" spans="1:34" s="66" customFormat="1" ht="12">
      <c r="A91" s="359"/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60"/>
      <c r="O91" s="361" t="s">
        <v>77</v>
      </c>
      <c r="P91" s="362"/>
      <c r="Q91" s="362"/>
      <c r="R91" s="362"/>
      <c r="S91" s="362"/>
      <c r="T91" s="362"/>
      <c r="U91" s="147"/>
      <c r="V91" s="147">
        <v>4</v>
      </c>
      <c r="W91" s="103"/>
      <c r="X91" s="98"/>
      <c r="Y91" s="103"/>
      <c r="Z91" s="148">
        <v>3</v>
      </c>
      <c r="AA91" s="103"/>
      <c r="AB91" s="149">
        <v>1</v>
      </c>
      <c r="AC91" s="103"/>
      <c r="AD91" s="147">
        <v>2</v>
      </c>
      <c r="AE91" s="103"/>
      <c r="AF91" s="98">
        <v>2</v>
      </c>
      <c r="AG91" s="103"/>
      <c r="AH91" s="148">
        <v>2</v>
      </c>
    </row>
    <row r="92" spans="1:34" s="66" customFormat="1" ht="12">
      <c r="A92" s="359"/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60"/>
      <c r="O92" s="361" t="s">
        <v>225</v>
      </c>
      <c r="P92" s="362"/>
      <c r="Q92" s="362"/>
      <c r="R92" s="362"/>
      <c r="S92" s="362"/>
      <c r="T92" s="362"/>
      <c r="U92" s="147"/>
      <c r="V92" s="147">
        <v>8</v>
      </c>
      <c r="W92" s="103"/>
      <c r="X92" s="98">
        <v>6</v>
      </c>
      <c r="Y92" s="103"/>
      <c r="Z92" s="148">
        <v>4</v>
      </c>
      <c r="AA92" s="103"/>
      <c r="AB92" s="149">
        <v>3</v>
      </c>
      <c r="AC92" s="103"/>
      <c r="AD92" s="147">
        <v>7</v>
      </c>
      <c r="AE92" s="103"/>
      <c r="AF92" s="98">
        <v>5</v>
      </c>
      <c r="AG92" s="103"/>
      <c r="AH92" s="148">
        <v>5</v>
      </c>
    </row>
    <row r="93" spans="1:34" s="66" customFormat="1" ht="27.75" customHeight="1" thickBot="1">
      <c r="A93" s="359"/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60"/>
      <c r="O93" s="363" t="s">
        <v>87</v>
      </c>
      <c r="P93" s="364"/>
      <c r="Q93" s="364"/>
      <c r="R93" s="364"/>
      <c r="S93" s="364"/>
      <c r="T93" s="364"/>
      <c r="U93" s="107">
        <v>8</v>
      </c>
      <c r="V93" s="107"/>
      <c r="W93" s="106"/>
      <c r="X93" s="108">
        <v>6</v>
      </c>
      <c r="Y93" s="106"/>
      <c r="Z93" s="77">
        <v>2</v>
      </c>
      <c r="AA93" s="106"/>
      <c r="AB93" s="76">
        <v>4</v>
      </c>
      <c r="AC93" s="106"/>
      <c r="AD93" s="107">
        <v>3</v>
      </c>
      <c r="AE93" s="106"/>
      <c r="AF93" s="108">
        <v>2</v>
      </c>
      <c r="AG93" s="106"/>
      <c r="AH93" s="77">
        <v>3</v>
      </c>
    </row>
    <row r="94" spans="1:34">
      <c r="A94" s="368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123"/>
    </row>
    <row r="95" spans="1:34">
      <c r="A95" s="368"/>
      <c r="B95" s="369"/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123"/>
    </row>
    <row r="96" spans="1:34">
      <c r="A96" s="368"/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123"/>
    </row>
    <row r="97" spans="1:31">
      <c r="A97" s="368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123"/>
    </row>
    <row r="98" spans="1:31">
      <c r="A98" s="368"/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123"/>
    </row>
    <row r="99" spans="1:31">
      <c r="A99" s="368"/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123"/>
    </row>
    <row r="100" spans="1:31">
      <c r="A100" s="368"/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123"/>
    </row>
    <row r="101" spans="1:31">
      <c r="A101" s="368"/>
      <c r="B101" s="369"/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123"/>
    </row>
    <row r="102" spans="1:31">
      <c r="A102" s="368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123"/>
    </row>
    <row r="103" spans="1:31">
      <c r="A103" s="368"/>
      <c r="B103" s="369"/>
      <c r="C103" s="369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123"/>
    </row>
    <row r="104" spans="1:31">
      <c r="A104" s="368"/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123"/>
    </row>
    <row r="105" spans="1:31">
      <c r="A105" s="110"/>
      <c r="B105" s="111"/>
      <c r="H105" s="109"/>
      <c r="I105" s="110"/>
      <c r="J105" s="109"/>
      <c r="M105" s="109"/>
      <c r="N105" s="110"/>
      <c r="O105" s="110"/>
      <c r="P105" s="109"/>
      <c r="Q105" s="109"/>
      <c r="R105" s="109"/>
      <c r="S105" s="110"/>
      <c r="T105" s="110"/>
      <c r="U105" s="113"/>
      <c r="V105" s="113"/>
    </row>
    <row r="106" spans="1:31">
      <c r="A106" s="110"/>
      <c r="B106" s="111"/>
      <c r="H106" s="109"/>
      <c r="I106" s="110"/>
      <c r="J106" s="109"/>
      <c r="M106" s="109"/>
      <c r="N106" s="110"/>
      <c r="O106" s="110"/>
      <c r="P106" s="109"/>
      <c r="Q106" s="109"/>
      <c r="R106" s="109"/>
      <c r="S106" s="110"/>
      <c r="T106" s="110"/>
      <c r="U106" s="113"/>
      <c r="V106" s="113"/>
    </row>
    <row r="107" spans="1:31">
      <c r="A107" s="110"/>
      <c r="B107" s="111"/>
      <c r="H107" s="109"/>
      <c r="I107" s="110"/>
      <c r="J107" s="109"/>
      <c r="M107" s="109"/>
      <c r="N107" s="110"/>
      <c r="O107" s="110"/>
      <c r="P107" s="109"/>
      <c r="Q107" s="109"/>
      <c r="R107" s="109"/>
      <c r="S107" s="110"/>
      <c r="T107" s="110"/>
      <c r="U107" s="113"/>
      <c r="V107" s="113"/>
    </row>
    <row r="108" spans="1:31">
      <c r="A108" s="110"/>
      <c r="B108" s="111"/>
      <c r="H108" s="109"/>
      <c r="I108" s="110"/>
      <c r="J108" s="109"/>
      <c r="M108" s="109"/>
      <c r="N108" s="110"/>
      <c r="O108" s="110"/>
      <c r="P108" s="109"/>
      <c r="Q108" s="109"/>
      <c r="R108" s="109"/>
      <c r="S108" s="110"/>
      <c r="T108" s="110"/>
      <c r="U108" s="113"/>
      <c r="V108" s="113"/>
    </row>
    <row r="109" spans="1:31">
      <c r="A109" s="110"/>
      <c r="B109" s="111"/>
      <c r="H109" s="109"/>
      <c r="I109" s="110"/>
      <c r="J109" s="109"/>
      <c r="M109" s="109"/>
      <c r="N109" s="110"/>
      <c r="O109" s="110"/>
      <c r="P109" s="109"/>
      <c r="Q109" s="109"/>
      <c r="R109" s="109"/>
      <c r="S109" s="110"/>
      <c r="T109" s="110"/>
      <c r="U109" s="113"/>
      <c r="V109" s="113"/>
    </row>
    <row r="110" spans="1:31">
      <c r="A110" s="110"/>
      <c r="B110" s="111"/>
      <c r="H110" s="109"/>
      <c r="I110" s="110"/>
      <c r="J110" s="109"/>
      <c r="M110" s="109"/>
      <c r="N110" s="110"/>
      <c r="O110" s="110"/>
      <c r="P110" s="109"/>
      <c r="Q110" s="109"/>
      <c r="R110" s="109"/>
      <c r="S110" s="110"/>
      <c r="T110" s="110"/>
      <c r="U110" s="113"/>
      <c r="V110" s="113"/>
    </row>
    <row r="111" spans="1:31">
      <c r="A111" s="110"/>
      <c r="B111" s="111"/>
      <c r="H111" s="109"/>
      <c r="I111" s="110"/>
      <c r="J111" s="109"/>
      <c r="M111" s="109"/>
      <c r="N111" s="110"/>
      <c r="O111" s="110"/>
      <c r="P111" s="109"/>
      <c r="Q111" s="109"/>
      <c r="R111" s="109"/>
      <c r="S111" s="110"/>
      <c r="T111" s="110"/>
      <c r="U111" s="113"/>
      <c r="V111" s="113"/>
    </row>
    <row r="112" spans="1:31">
      <c r="A112" s="110"/>
      <c r="B112" s="111"/>
      <c r="H112" s="109"/>
      <c r="I112" s="110"/>
      <c r="J112" s="109"/>
      <c r="M112" s="109"/>
      <c r="N112" s="110"/>
      <c r="O112" s="110"/>
      <c r="P112" s="109"/>
      <c r="Q112" s="109"/>
      <c r="R112" s="109"/>
      <c r="S112" s="110"/>
      <c r="T112" s="110"/>
      <c r="U112" s="113"/>
      <c r="V112" s="113"/>
    </row>
    <row r="113" spans="1:22">
      <c r="A113" s="110"/>
      <c r="B113" s="111"/>
      <c r="H113" s="109"/>
      <c r="I113" s="110"/>
      <c r="J113" s="109"/>
      <c r="M113" s="109"/>
      <c r="N113" s="110"/>
      <c r="O113" s="110"/>
      <c r="P113" s="109"/>
      <c r="Q113" s="109"/>
      <c r="R113" s="109"/>
      <c r="S113" s="110"/>
      <c r="T113" s="110"/>
      <c r="U113" s="113"/>
      <c r="V113" s="113"/>
    </row>
    <row r="114" spans="1:22">
      <c r="A114" s="110"/>
      <c r="B114" s="111"/>
      <c r="H114" s="109"/>
      <c r="I114" s="110"/>
      <c r="J114" s="109"/>
      <c r="M114" s="109"/>
      <c r="N114" s="110"/>
      <c r="O114" s="110"/>
      <c r="P114" s="109"/>
      <c r="Q114" s="109"/>
      <c r="R114" s="109"/>
      <c r="S114" s="110"/>
      <c r="T114" s="110"/>
      <c r="U114" s="113"/>
      <c r="V114" s="113"/>
    </row>
    <row r="115" spans="1:22">
      <c r="A115" s="110"/>
      <c r="B115" s="111"/>
      <c r="H115" s="109"/>
      <c r="I115" s="110"/>
      <c r="J115" s="109"/>
      <c r="M115" s="109"/>
      <c r="N115" s="110"/>
      <c r="O115" s="110"/>
      <c r="P115" s="109"/>
      <c r="Q115" s="109"/>
      <c r="R115" s="109"/>
      <c r="S115" s="110"/>
      <c r="T115" s="110"/>
      <c r="U115" s="113"/>
      <c r="V115" s="113"/>
    </row>
    <row r="116" spans="1:22">
      <c r="A116" s="110"/>
      <c r="B116" s="111"/>
      <c r="H116" s="109"/>
      <c r="I116" s="110"/>
      <c r="J116" s="109"/>
      <c r="M116" s="109"/>
      <c r="N116" s="110"/>
      <c r="O116" s="110"/>
      <c r="P116" s="109"/>
      <c r="Q116" s="109"/>
      <c r="R116" s="109"/>
      <c r="S116" s="110"/>
      <c r="T116" s="110"/>
      <c r="U116" s="113"/>
      <c r="V116" s="113"/>
    </row>
    <row r="117" spans="1:22">
      <c r="A117" s="110"/>
      <c r="B117" s="111"/>
      <c r="H117" s="109"/>
      <c r="I117" s="110"/>
      <c r="J117" s="109"/>
      <c r="M117" s="109"/>
      <c r="N117" s="110"/>
      <c r="O117" s="110"/>
      <c r="P117" s="109"/>
      <c r="Q117" s="109"/>
      <c r="R117" s="109"/>
      <c r="S117" s="110"/>
      <c r="T117" s="110"/>
      <c r="U117" s="113"/>
      <c r="V117" s="113"/>
    </row>
    <row r="118" spans="1:22">
      <c r="A118" s="110"/>
      <c r="B118" s="111"/>
      <c r="H118" s="109"/>
      <c r="I118" s="110"/>
      <c r="J118" s="109"/>
      <c r="M118" s="109"/>
      <c r="N118" s="110"/>
      <c r="O118" s="110"/>
      <c r="P118" s="109"/>
      <c r="Q118" s="109"/>
      <c r="R118" s="109"/>
      <c r="S118" s="110"/>
      <c r="T118" s="110"/>
      <c r="U118" s="113"/>
      <c r="V118" s="113"/>
    </row>
    <row r="119" spans="1:22">
      <c r="A119" s="110"/>
      <c r="B119" s="111"/>
      <c r="H119" s="109"/>
      <c r="I119" s="110"/>
      <c r="J119" s="109"/>
      <c r="M119" s="109"/>
      <c r="N119" s="110"/>
      <c r="O119" s="110"/>
      <c r="P119" s="109"/>
      <c r="Q119" s="109"/>
      <c r="R119" s="109"/>
      <c r="S119" s="110"/>
      <c r="T119" s="110"/>
      <c r="U119" s="113"/>
      <c r="V119" s="113"/>
    </row>
    <row r="120" spans="1:22">
      <c r="A120" s="110"/>
      <c r="B120" s="111"/>
      <c r="H120" s="109"/>
      <c r="I120" s="110"/>
      <c r="J120" s="109"/>
      <c r="M120" s="109"/>
      <c r="N120" s="110"/>
      <c r="O120" s="110"/>
      <c r="P120" s="109"/>
      <c r="Q120" s="109"/>
      <c r="R120" s="109"/>
      <c r="S120" s="110"/>
      <c r="T120" s="110"/>
      <c r="U120" s="113"/>
      <c r="V120" s="113"/>
    </row>
    <row r="121" spans="1:22">
      <c r="A121" s="110"/>
      <c r="B121" s="111"/>
      <c r="H121" s="109"/>
      <c r="I121" s="110"/>
      <c r="J121" s="109"/>
      <c r="M121" s="109"/>
      <c r="N121" s="110"/>
      <c r="O121" s="110"/>
      <c r="P121" s="109"/>
      <c r="Q121" s="109"/>
      <c r="R121" s="109"/>
      <c r="S121" s="110"/>
      <c r="T121" s="110"/>
      <c r="U121" s="113"/>
      <c r="V121" s="113"/>
    </row>
    <row r="122" spans="1:22">
      <c r="A122" s="110"/>
      <c r="B122" s="111"/>
      <c r="H122" s="109"/>
      <c r="I122" s="110"/>
      <c r="J122" s="109"/>
      <c r="M122" s="109"/>
      <c r="N122" s="110"/>
      <c r="O122" s="110"/>
      <c r="P122" s="109"/>
      <c r="Q122" s="109"/>
      <c r="R122" s="109"/>
      <c r="S122" s="110"/>
      <c r="T122" s="110"/>
      <c r="U122" s="113"/>
      <c r="V122" s="113"/>
    </row>
    <row r="123" spans="1:22">
      <c r="A123" s="110"/>
      <c r="B123" s="111"/>
      <c r="H123" s="109"/>
      <c r="I123" s="110"/>
      <c r="J123" s="109"/>
      <c r="M123" s="109"/>
      <c r="N123" s="110"/>
      <c r="O123" s="110"/>
      <c r="P123" s="109"/>
      <c r="Q123" s="109"/>
      <c r="R123" s="109"/>
      <c r="S123" s="110"/>
      <c r="T123" s="110"/>
      <c r="U123" s="113"/>
      <c r="V123" s="113"/>
    </row>
    <row r="124" spans="1:22">
      <c r="A124" s="110"/>
      <c r="B124" s="111"/>
      <c r="H124" s="109"/>
      <c r="I124" s="110"/>
      <c r="J124" s="109"/>
      <c r="M124" s="109"/>
      <c r="N124" s="110"/>
      <c r="O124" s="110"/>
      <c r="P124" s="109"/>
      <c r="Q124" s="109"/>
      <c r="R124" s="109"/>
      <c r="S124" s="110"/>
      <c r="T124" s="110"/>
      <c r="U124" s="113"/>
      <c r="V124" s="113"/>
    </row>
    <row r="125" spans="1:22">
      <c r="A125" s="110"/>
      <c r="B125" s="111"/>
      <c r="H125" s="109"/>
      <c r="I125" s="110"/>
      <c r="J125" s="109"/>
      <c r="M125" s="109"/>
      <c r="N125" s="110"/>
      <c r="O125" s="110"/>
      <c r="P125" s="109"/>
      <c r="Q125" s="109"/>
      <c r="R125" s="109"/>
      <c r="S125" s="110"/>
      <c r="T125" s="110"/>
      <c r="U125" s="113"/>
      <c r="V125" s="113"/>
    </row>
    <row r="126" spans="1:22">
      <c r="A126" s="110"/>
      <c r="B126" s="111"/>
      <c r="H126" s="109"/>
      <c r="I126" s="110"/>
      <c r="J126" s="109"/>
      <c r="M126" s="109"/>
      <c r="N126" s="110"/>
      <c r="O126" s="110"/>
      <c r="P126" s="109"/>
      <c r="Q126" s="109"/>
      <c r="R126" s="109"/>
      <c r="S126" s="110"/>
      <c r="T126" s="110"/>
      <c r="U126" s="113"/>
      <c r="V126" s="113"/>
    </row>
    <row r="127" spans="1:22">
      <c r="A127" s="110"/>
      <c r="B127" s="111"/>
      <c r="H127" s="109"/>
      <c r="I127" s="110"/>
      <c r="J127" s="109"/>
      <c r="M127" s="109"/>
      <c r="N127" s="110"/>
      <c r="O127" s="110"/>
      <c r="P127" s="109"/>
      <c r="Q127" s="109"/>
      <c r="R127" s="109"/>
      <c r="S127" s="110"/>
      <c r="T127" s="110"/>
      <c r="U127" s="113"/>
      <c r="V127" s="113"/>
    </row>
    <row r="128" spans="1:22">
      <c r="A128" s="110"/>
      <c r="B128" s="111"/>
      <c r="H128" s="109"/>
      <c r="I128" s="110"/>
      <c r="J128" s="109"/>
      <c r="M128" s="109"/>
      <c r="N128" s="110"/>
      <c r="O128" s="110"/>
      <c r="P128" s="109"/>
      <c r="Q128" s="109"/>
      <c r="R128" s="109"/>
      <c r="S128" s="110"/>
      <c r="T128" s="110"/>
      <c r="U128" s="113"/>
      <c r="V128" s="113"/>
    </row>
    <row r="129" spans="1:22">
      <c r="A129" s="110"/>
      <c r="B129" s="111"/>
      <c r="H129" s="109"/>
      <c r="I129" s="110"/>
      <c r="J129" s="109"/>
      <c r="M129" s="109"/>
      <c r="N129" s="110"/>
      <c r="O129" s="110"/>
      <c r="P129" s="109"/>
      <c r="Q129" s="109"/>
      <c r="R129" s="109"/>
      <c r="S129" s="110"/>
      <c r="T129" s="110"/>
      <c r="U129" s="113"/>
      <c r="V129" s="113"/>
    </row>
    <row r="130" spans="1:22">
      <c r="A130" s="110"/>
      <c r="B130" s="111"/>
      <c r="H130" s="109"/>
      <c r="I130" s="110"/>
      <c r="J130" s="109"/>
      <c r="M130" s="109"/>
      <c r="N130" s="110"/>
      <c r="O130" s="110"/>
      <c r="P130" s="109"/>
      <c r="Q130" s="109"/>
      <c r="R130" s="109"/>
      <c r="S130" s="110"/>
      <c r="T130" s="110"/>
      <c r="U130" s="113"/>
      <c r="V130" s="113"/>
    </row>
    <row r="131" spans="1:22">
      <c r="A131" s="110"/>
      <c r="B131" s="111"/>
      <c r="H131" s="109"/>
      <c r="I131" s="110"/>
      <c r="J131" s="109"/>
      <c r="M131" s="109"/>
      <c r="N131" s="110"/>
      <c r="O131" s="110"/>
      <c r="P131" s="109"/>
      <c r="Q131" s="109"/>
      <c r="R131" s="109"/>
      <c r="S131" s="110"/>
      <c r="T131" s="110"/>
      <c r="U131" s="113"/>
      <c r="V131" s="113"/>
    </row>
    <row r="132" spans="1:22">
      <c r="A132" s="110"/>
      <c r="B132" s="111"/>
      <c r="H132" s="109"/>
      <c r="I132" s="110"/>
      <c r="J132" s="109"/>
      <c r="M132" s="109"/>
      <c r="N132" s="110"/>
      <c r="O132" s="110"/>
      <c r="P132" s="109"/>
      <c r="Q132" s="109"/>
      <c r="R132" s="109"/>
      <c r="S132" s="110"/>
      <c r="T132" s="110"/>
      <c r="U132" s="113"/>
      <c r="V132" s="113"/>
    </row>
    <row r="133" spans="1:22">
      <c r="A133" s="110"/>
      <c r="B133" s="111"/>
      <c r="H133" s="109"/>
      <c r="I133" s="110"/>
      <c r="J133" s="109"/>
      <c r="M133" s="109"/>
      <c r="N133" s="110"/>
      <c r="O133" s="110"/>
      <c r="P133" s="109"/>
      <c r="Q133" s="109"/>
      <c r="R133" s="109"/>
      <c r="S133" s="110"/>
      <c r="T133" s="110"/>
      <c r="U133" s="113"/>
      <c r="V133" s="113"/>
    </row>
    <row r="134" spans="1:22">
      <c r="A134" s="110"/>
      <c r="B134" s="111"/>
      <c r="H134" s="109"/>
      <c r="I134" s="110"/>
      <c r="J134" s="109"/>
      <c r="M134" s="109"/>
      <c r="N134" s="110"/>
      <c r="O134" s="110"/>
      <c r="P134" s="109"/>
      <c r="Q134" s="109"/>
      <c r="R134" s="109"/>
      <c r="S134" s="110"/>
      <c r="T134" s="110"/>
      <c r="U134" s="113"/>
      <c r="V134" s="113"/>
    </row>
    <row r="135" spans="1:22">
      <c r="A135" s="110"/>
      <c r="B135" s="111"/>
      <c r="H135" s="109"/>
      <c r="I135" s="110"/>
      <c r="J135" s="109"/>
      <c r="M135" s="109"/>
      <c r="N135" s="110"/>
      <c r="O135" s="110"/>
      <c r="P135" s="109"/>
      <c r="Q135" s="109"/>
      <c r="R135" s="109"/>
      <c r="S135" s="110"/>
      <c r="T135" s="110"/>
      <c r="U135" s="113"/>
      <c r="V135" s="113"/>
    </row>
    <row r="136" spans="1:22">
      <c r="A136" s="110"/>
      <c r="B136" s="111"/>
      <c r="H136" s="109"/>
      <c r="I136" s="110"/>
      <c r="J136" s="109"/>
      <c r="M136" s="109"/>
      <c r="N136" s="110"/>
      <c r="O136" s="110"/>
      <c r="P136" s="109"/>
      <c r="Q136" s="109"/>
      <c r="R136" s="109"/>
      <c r="S136" s="110"/>
      <c r="T136" s="110"/>
      <c r="U136" s="113"/>
      <c r="V136" s="113"/>
    </row>
    <row r="137" spans="1:22">
      <c r="A137" s="110"/>
      <c r="B137" s="111"/>
      <c r="H137" s="109"/>
      <c r="I137" s="110"/>
      <c r="J137" s="109"/>
      <c r="M137" s="109"/>
      <c r="N137" s="110"/>
      <c r="O137" s="110"/>
      <c r="P137" s="109"/>
      <c r="Q137" s="109"/>
      <c r="R137" s="109"/>
      <c r="S137" s="110"/>
      <c r="T137" s="110"/>
      <c r="U137" s="113"/>
      <c r="V137" s="113"/>
    </row>
    <row r="138" spans="1:22">
      <c r="A138" s="110"/>
      <c r="B138" s="111"/>
      <c r="H138" s="109"/>
      <c r="I138" s="110"/>
      <c r="J138" s="109"/>
      <c r="M138" s="109"/>
      <c r="N138" s="110"/>
      <c r="O138" s="110"/>
      <c r="P138" s="109"/>
      <c r="Q138" s="109"/>
      <c r="R138" s="109"/>
      <c r="S138" s="110"/>
      <c r="T138" s="110"/>
      <c r="U138" s="113"/>
      <c r="V138" s="113"/>
    </row>
    <row r="139" spans="1:22">
      <c r="A139" s="110"/>
      <c r="B139" s="111"/>
      <c r="H139" s="109"/>
      <c r="I139" s="110"/>
      <c r="J139" s="109"/>
      <c r="M139" s="109"/>
      <c r="N139" s="110"/>
      <c r="O139" s="110"/>
      <c r="P139" s="109"/>
      <c r="Q139" s="109"/>
      <c r="R139" s="109"/>
      <c r="S139" s="110"/>
      <c r="T139" s="110"/>
      <c r="U139" s="113"/>
      <c r="V139" s="113"/>
    </row>
  </sheetData>
  <mergeCells count="29">
    <mergeCell ref="A94:AD104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9:T89"/>
    <mergeCell ref="O91:T91"/>
    <mergeCell ref="J5:J6"/>
    <mergeCell ref="L5:N5"/>
    <mergeCell ref="O5:P5"/>
    <mergeCell ref="A86:N93"/>
    <mergeCell ref="O92:T92"/>
    <mergeCell ref="O93:T93"/>
    <mergeCell ref="O86:T86"/>
    <mergeCell ref="O87:T87"/>
    <mergeCell ref="O88:T88"/>
    <mergeCell ref="T4:T6"/>
    <mergeCell ref="O90:T90"/>
    <mergeCell ref="Q4:S4"/>
    <mergeCell ref="C11:C12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2020-11-18T06:54:28Z</cp:lastPrinted>
  <dcterms:created xsi:type="dcterms:W3CDTF">2011-05-05T04:03:53Z</dcterms:created>
  <dcterms:modified xsi:type="dcterms:W3CDTF">2026-04-13T13:06:21Z</dcterms:modified>
</cp:coreProperties>
</file>