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14250" windowHeight="11175" tabRatio="750" firstSheet="1" activeTab="1"/>
  </bookViews>
  <sheets>
    <sheet name="Тит с печ" sheetId="27" r:id="rId1"/>
    <sheet name="1. Титул" sheetId="26" r:id="rId2"/>
    <sheet name="2, 3. К график, Сводные" sheetId="19" r:id="rId3"/>
    <sheet name="4. План уч проц ООО" sheetId="21" r:id="rId4"/>
    <sheet name="Start" sheetId="11" state="hidden" r:id="rId5"/>
  </sheets>
  <calcPr calcId="125725"/>
</workbook>
</file>

<file path=xl/calcChain.xml><?xml version="1.0" encoding="utf-8"?>
<calcChain xmlns="http://schemas.openxmlformats.org/spreadsheetml/2006/main">
  <c r="AG48" i="21"/>
  <c r="Y95" l="1"/>
  <c r="O87" l="1"/>
  <c r="H87" s="1"/>
  <c r="O83"/>
  <c r="H83" s="1"/>
  <c r="O78"/>
  <c r="H78" s="1"/>
  <c r="O72"/>
  <c r="H72" s="1"/>
  <c r="O66"/>
  <c r="H66" s="1"/>
  <c r="O60"/>
  <c r="H60" s="1"/>
  <c r="O54"/>
  <c r="N86"/>
  <c r="H86" s="1"/>
  <c r="N77"/>
  <c r="H77" s="1"/>
  <c r="N71"/>
  <c r="H71" s="1"/>
  <c r="N65"/>
  <c r="H65" s="1"/>
  <c r="N59"/>
  <c r="H59" s="1"/>
  <c r="N53"/>
  <c r="H34"/>
  <c r="H45"/>
  <c r="K34"/>
  <c r="H81"/>
  <c r="H75"/>
  <c r="K70"/>
  <c r="J69"/>
  <c r="H69" s="1"/>
  <c r="H63"/>
  <c r="K58"/>
  <c r="J57"/>
  <c r="H57" s="1"/>
  <c r="J51"/>
  <c r="H51" s="1"/>
  <c r="J46"/>
  <c r="H46" s="1"/>
  <c r="J44"/>
  <c r="H44" s="1"/>
  <c r="J43"/>
  <c r="K43" s="1"/>
  <c r="K37"/>
  <c r="K36"/>
  <c r="J30"/>
  <c r="K30" s="1"/>
  <c r="Q80"/>
  <c r="H52" l="1"/>
  <c r="O8"/>
  <c r="H85"/>
  <c r="H68"/>
  <c r="K44"/>
  <c r="H30"/>
  <c r="H58"/>
  <c r="H56" s="1"/>
  <c r="H27"/>
  <c r="H80"/>
  <c r="H28"/>
  <c r="H62"/>
  <c r="N8"/>
  <c r="K29"/>
  <c r="K46"/>
  <c r="K51"/>
  <c r="K69"/>
  <c r="K75"/>
  <c r="K81"/>
  <c r="H41"/>
  <c r="K57"/>
  <c r="H53"/>
  <c r="H54"/>
  <c r="H50" l="1"/>
  <c r="AG97"/>
  <c r="AH97" s="1"/>
  <c r="AI97" s="1"/>
  <c r="AG96"/>
  <c r="U96"/>
  <c r="W96"/>
  <c r="Y96"/>
  <c r="AA96"/>
  <c r="AC96"/>
  <c r="AE96"/>
  <c r="T96"/>
  <c r="U95"/>
  <c r="W95"/>
  <c r="AA95"/>
  <c r="AC95"/>
  <c r="AE95"/>
  <c r="AG95"/>
  <c r="T95"/>
  <c r="BC37" i="19"/>
  <c r="AZ37"/>
  <c r="AW37"/>
  <c r="AP37"/>
  <c r="AI37"/>
  <c r="AB37"/>
  <c r="S37"/>
  <c r="B34"/>
  <c r="D34" s="1"/>
  <c r="B35"/>
  <c r="BF35" s="1"/>
  <c r="B36"/>
  <c r="D36" s="1"/>
  <c r="B33"/>
  <c r="BF33" s="1"/>
  <c r="P34"/>
  <c r="P35"/>
  <c r="P36"/>
  <c r="J34"/>
  <c r="J35"/>
  <c r="J36"/>
  <c r="P33"/>
  <c r="J33"/>
  <c r="J26" i="21"/>
  <c r="K26"/>
  <c r="L26"/>
  <c r="W26"/>
  <c r="Y26"/>
  <c r="AA26"/>
  <c r="AC26"/>
  <c r="AE26"/>
  <c r="AG26"/>
  <c r="H26"/>
  <c r="I32"/>
  <c r="J32"/>
  <c r="K32"/>
  <c r="L32"/>
  <c r="W32"/>
  <c r="Y32"/>
  <c r="AA32"/>
  <c r="AC32"/>
  <c r="AG32"/>
  <c r="I35"/>
  <c r="J35"/>
  <c r="K35"/>
  <c r="L35"/>
  <c r="Y35"/>
  <c r="AA35"/>
  <c r="AC35"/>
  <c r="AE35"/>
  <c r="AG35"/>
  <c r="J50"/>
  <c r="K50"/>
  <c r="L50"/>
  <c r="N50"/>
  <c r="O50"/>
  <c r="W50"/>
  <c r="Y50"/>
  <c r="J56"/>
  <c r="K56"/>
  <c r="L56"/>
  <c r="M56"/>
  <c r="N56"/>
  <c r="O56"/>
  <c r="W56"/>
  <c r="Y56"/>
  <c r="J62"/>
  <c r="K62"/>
  <c r="L62"/>
  <c r="M62"/>
  <c r="N62"/>
  <c r="O62"/>
  <c r="AA62"/>
  <c r="J68"/>
  <c r="K68"/>
  <c r="L68"/>
  <c r="N68"/>
  <c r="O68"/>
  <c r="AC68"/>
  <c r="J74"/>
  <c r="K74"/>
  <c r="L74"/>
  <c r="N74"/>
  <c r="O74"/>
  <c r="I80"/>
  <c r="J80"/>
  <c r="K80"/>
  <c r="L80"/>
  <c r="M80"/>
  <c r="N80"/>
  <c r="O80"/>
  <c r="AE80"/>
  <c r="AG80"/>
  <c r="N85"/>
  <c r="O85"/>
  <c r="W85"/>
  <c r="Y85"/>
  <c r="AC85"/>
  <c r="AE85"/>
  <c r="AG85"/>
  <c r="K9" l="1"/>
  <c r="J8"/>
  <c r="AH95"/>
  <c r="AI95" s="1"/>
  <c r="H49"/>
  <c r="AH96"/>
  <c r="AI96" s="1"/>
  <c r="D33" i="19"/>
  <c r="BF36"/>
  <c r="BF34"/>
  <c r="D35"/>
  <c r="B37"/>
  <c r="AE48" i="21"/>
  <c r="AA48"/>
  <c r="T8"/>
  <c r="M48"/>
  <c r="AC48"/>
  <c r="Y48"/>
  <c r="L48"/>
  <c r="L8" s="1"/>
  <c r="AE49"/>
  <c r="AA49"/>
  <c r="W49"/>
  <c r="M49"/>
  <c r="U8"/>
  <c r="S8"/>
  <c r="AG49"/>
  <c r="AC49"/>
  <c r="Y49"/>
  <c r="L49"/>
  <c r="O48"/>
  <c r="O49"/>
  <c r="N48"/>
  <c r="N49"/>
  <c r="K48"/>
  <c r="K8" s="1"/>
  <c r="K49"/>
  <c r="J49"/>
  <c r="J48"/>
  <c r="T9"/>
  <c r="U9"/>
  <c r="L9"/>
  <c r="J9"/>
  <c r="AI9" l="1"/>
  <c r="AI8"/>
  <c r="AJ8"/>
  <c r="BF37" i="19"/>
  <c r="D37"/>
</calcChain>
</file>

<file path=xl/sharedStrings.xml><?xml version="1.0" encoding="utf-8"?>
<sst xmlns="http://schemas.openxmlformats.org/spreadsheetml/2006/main" count="474" uniqueCount="360">
  <si>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</si>
  <si>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</si>
  <si>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</si>
  <si>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</si>
  <si>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Психология общения</t>
  </si>
  <si>
    <t>Математика</t>
  </si>
  <si>
    <t>Экологические основы природопользования</t>
  </si>
  <si>
    <t>Информационные технологии в профессиональной деятельности</t>
  </si>
  <si>
    <t>Охрана труда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</si>
  <si>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</si>
  <si>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</si>
  <si>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</si>
  <si>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</si>
  <si>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</si>
  <si>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</si>
  <si>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</si>
  <si>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Профессиональный учебный цикл</t>
  </si>
  <si>
    <t>Производственная практика (преддипломная)</t>
  </si>
  <si>
    <t>Государственная итоговая аттестация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</si>
  <si>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</si>
  <si>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</si>
  <si>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</si>
  <si>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</si>
  <si>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</si>
  <si>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</si>
  <si>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</si>
  <si>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</si>
  <si>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</si>
  <si>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</si>
  <si>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</si>
  <si>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</si>
  <si>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</si>
  <si>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</si>
  <si>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</si>
  <si>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</si>
  <si>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</si>
  <si>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</si>
  <si>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</si>
  <si>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</si>
  <si>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</si>
  <si>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</si>
  <si>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</si>
  <si>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</si>
  <si>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</si>
  <si>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</si>
  <si>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</si>
  <si>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</si>
  <si>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</si>
  <si>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</si>
  <si>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</si>
  <si>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</si>
  <si>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</si>
  <si>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</si>
  <si>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</si>
  <si>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</si>
  <si>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</si>
  <si>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</si>
  <si>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</si>
  <si>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</si>
  <si>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</si>
  <si>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</si>
  <si>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</si>
  <si>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</si>
  <si>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</si>
  <si>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</si>
  <si>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</si>
  <si>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ОУД. 04</t>
  </si>
  <si>
    <t>Основы безопасности жизнедеятельности</t>
  </si>
  <si>
    <t>ОГСЭ.00</t>
  </si>
  <si>
    <t xml:space="preserve">Общий гуманитарный и социально-экономический учебный цикл </t>
  </si>
  <si>
    <t>ЕН.00</t>
  </si>
  <si>
    <t xml:space="preserve">Математический и общий естественнонаучный учебный цикл </t>
  </si>
  <si>
    <t>ЕН.0.2</t>
  </si>
  <si>
    <t>ОП.00</t>
  </si>
  <si>
    <t>Общепрофессиональный учебный цикл</t>
  </si>
  <si>
    <t>ОП.01</t>
  </si>
  <si>
    <t>ОП.09</t>
  </si>
  <si>
    <t>П.00</t>
  </si>
  <si>
    <t>ПМ.00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</si>
  <si>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</si>
  <si>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</si>
  <si>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</si>
  <si>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</si>
  <si>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</si>
  <si>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</si>
  <si>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</si>
  <si>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</si>
  <si>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</si>
  <si>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</si>
  <si>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</si>
  <si>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</si>
  <si>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</si>
  <si>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</si>
  <si>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</si>
  <si>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</si>
  <si>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</si>
  <si>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</si>
  <si>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</si>
  <si>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</si>
  <si>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Контрольная работа</t>
  </si>
  <si>
    <t>Контрольных работ</t>
  </si>
  <si>
    <t>ОУД. 07</t>
  </si>
  <si>
    <t>Химия</t>
  </si>
  <si>
    <t>Биология</t>
  </si>
  <si>
    <t>Астрономия</t>
  </si>
  <si>
    <t>ОГСЭ.01</t>
  </si>
  <si>
    <t>ОГСЭ.02</t>
  </si>
  <si>
    <t>ОГСЭ.03</t>
  </si>
  <si>
    <t>ОГСЭ.04</t>
  </si>
  <si>
    <t>ОГСЭ.05</t>
  </si>
  <si>
    <t>ОП.02</t>
  </si>
  <si>
    <t>Организация хранения и контроль запасов и сырья</t>
  </si>
  <si>
    <t>ОП.03</t>
  </si>
  <si>
    <t>Техническое оснащение организаций питания</t>
  </si>
  <si>
    <t>ОП.04</t>
  </si>
  <si>
    <t>Организация обслуживания</t>
  </si>
  <si>
    <t>ОП.05</t>
  </si>
  <si>
    <t>Основы экономики, менеджмента, маркетинга</t>
  </si>
  <si>
    <t>ОП.06</t>
  </si>
  <si>
    <t>Правовые основы профессиональной деятельности</t>
  </si>
  <si>
    <t>ОП.07</t>
  </si>
  <si>
    <t>ОП.08</t>
  </si>
  <si>
    <t>ПМ.01</t>
  </si>
  <si>
    <t>Организация и ведение процессов приготовления и подготовки к реализации полуфабрикатов для блюд, кулинарных изделий сложного ассортимента</t>
  </si>
  <si>
    <t>МДК.01.01</t>
  </si>
  <si>
    <t>Организация процессов приготовления, подготовки к реализации кулинарных полуфабрикатов</t>
  </si>
  <si>
    <t>МДК.01.02</t>
  </si>
  <si>
    <t>Процессы приготовления, полготовки к реализации кулинарных полуфабрикатов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</si>
  <si>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</si>
  <si>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</si>
  <si>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</si>
  <si>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</si>
  <si>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</si>
  <si>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</si>
  <si>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МДК.02.01</t>
  </si>
  <si>
    <t>Организация процессов приготовления, подготовки к реализации горячих блюд, кулинарных изделий, закусок сложного ассортимента</t>
  </si>
  <si>
    <t>МДК.02.02</t>
  </si>
  <si>
    <t>Процессы приготовления, полготовки к реализации горячих блюд, кулинарных изделий, закусок сложного ассортимента</t>
  </si>
  <si>
    <t>УП.02</t>
  </si>
  <si>
    <t>ПП.02</t>
  </si>
  <si>
    <t>ПМ.03</t>
  </si>
  <si>
    <t>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</si>
  <si>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МДК.03.01</t>
  </si>
  <si>
    <t>Организация процессов приготовления, подготовки к реализации холодных блюд, кулинарных изделий, закусок сложного ассортимента</t>
  </si>
  <si>
    <t>МДК.03.02</t>
  </si>
  <si>
    <t>УП.03</t>
  </si>
  <si>
    <t>ПП.03</t>
  </si>
  <si>
    <t>ПМ.04</t>
  </si>
  <si>
    <t>Организация и ведение процессов приготовления, оформления и подготовки к реализации холодных и горячих десертов, напитков сложного ассортимента с учетом потребностей различных категорий потребителей, видов и форм обслуживания</t>
  </si>
  <si>
    <t>МДК.04.01</t>
  </si>
  <si>
    <t>Организация процессов приготовления, подготовки к реализации холодных и горячих десертов, напитков сложного ассортимента</t>
  </si>
  <si>
    <t>МДК.04.02</t>
  </si>
  <si>
    <t>Процессы приготовления, полготовки к реализации холодных и горячих десертов, напитков сложного ассортимента</t>
  </si>
  <si>
    <t>УП.04</t>
  </si>
  <si>
    <t>ПП.04</t>
  </si>
  <si>
    <t>ПМ.05</t>
  </si>
  <si>
    <t>Организация и ведение процессов приготовления, 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</t>
  </si>
  <si>
    <t>МДК.05.01</t>
  </si>
  <si>
    <t>Организация процессов приготовления, подготовки к реализации хлебобулочных, мучных кондитерских изделий сложного ассортимента</t>
  </si>
  <si>
    <t>МДК.05.02</t>
  </si>
  <si>
    <t>Процессы приготовления, полготовки к реализации хлебобулочных, мучных кондитерских изделий сложного ассортимента</t>
  </si>
  <si>
    <t>УП.05</t>
  </si>
  <si>
    <t>ПП.05</t>
  </si>
  <si>
    <t>ПМ.06</t>
  </si>
  <si>
    <t>Организация и контроль текущей деятельности подчиненного персонала</t>
  </si>
  <si>
    <t>МДК. 06.01</t>
  </si>
  <si>
    <t>Оперативное управление текущей деятельностью подчиненного персонала</t>
  </si>
  <si>
    <t>ПП.06</t>
  </si>
  <si>
    <t>ПМ.07</t>
  </si>
  <si>
    <t>УП.07</t>
  </si>
  <si>
    <t>ПП.07</t>
  </si>
  <si>
    <t>Процессы приготовления, подготовки к реализации холодных блюд, кулинарных изделий, закусок сложного ассортимента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</si>
  <si>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</si>
  <si>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</si>
  <si>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</si>
  <si>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</si>
  <si>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</si>
  <si>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</si>
  <si>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</si>
  <si>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</si>
  <si>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</si>
  <si>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</si>
  <si>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</si>
  <si>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</si>
  <si>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</si>
  <si>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∆</t>
  </si>
  <si>
    <t xml:space="preserve">Учебный план </t>
  </si>
  <si>
    <t>43.02.15</t>
  </si>
  <si>
    <t>Поварское и кондитерское дело</t>
  </si>
  <si>
    <t>1. Календарный  график учебного процесса 43.02.15 Поварское и кондитерское дело</t>
  </si>
  <si>
    <t>ОУД .12</t>
  </si>
  <si>
    <t>ОУД. 09</t>
  </si>
  <si>
    <t>ОП.11</t>
  </si>
  <si>
    <t>Способы поиска работы, рекомендации по трудоустройству</t>
  </si>
  <si>
    <t>ОП.12</t>
  </si>
  <si>
    <t>Основы предпринимательства, открытие собственного дела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</si>
  <si>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</si>
  <si>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</si>
  <si>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</si>
  <si>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</si>
  <si>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</si>
  <si>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</si>
  <si>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</si>
  <si>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</si>
  <si>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</si>
  <si>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</si>
  <si>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</si>
  <si>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</si>
  <si>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</si>
  <si>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</si>
  <si>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</si>
  <si>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</si>
  <si>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</si>
  <si>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</si>
  <si>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</si>
  <si>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</si>
  <si>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</si>
  <si>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D</t>
  </si>
  <si>
    <t xml:space="preserve">   Подготовка к государственной итоговой аттестации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</si>
  <si>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</si>
  <si>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</si>
  <si>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</si>
  <si>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</si>
  <si>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</si>
  <si>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</si>
  <si>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</si>
  <si>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</si>
  <si>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</si>
  <si>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</si>
  <si>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</si>
  <si>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</si>
  <si>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</si>
  <si>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</si>
  <si>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</si>
  <si>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</si>
  <si>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</si>
  <si>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</si>
  <si>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</si>
  <si>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</si>
  <si>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</si>
  <si>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</si>
  <si>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</si>
  <si>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</si>
  <si>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</si>
  <si>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</si>
  <si>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</si>
  <si>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</si>
  <si>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</si>
  <si>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</si>
  <si>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</si>
  <si>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</si>
  <si>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</si>
  <si>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</si>
  <si>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</si>
  <si>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</si>
  <si>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</si>
  <si>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</si>
  <si>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</si>
  <si>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</si>
  <si>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</si>
  <si>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</si>
  <si>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</si>
  <si>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</si>
  <si>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</si>
  <si>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</si>
  <si>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</si>
  <si>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</si>
  <si>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</si>
  <si>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</si>
  <si>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</si>
  <si>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</si>
  <si>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</si>
  <si>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</si>
  <si>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</si>
  <si>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</si>
  <si>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</si>
  <si>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</si>
  <si>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</si>
  <si>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</si>
  <si>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3 сем.   11/6 |0  недель</t>
  </si>
  <si>
    <t>Производственной практики (по профилю специальности)</t>
  </si>
  <si>
    <t>Производственной практики (преддипломной)</t>
  </si>
  <si>
    <t>ПМ.1.ЭК</t>
  </si>
  <si>
    <t>ПМ.2.ЭК</t>
  </si>
  <si>
    <t>ПМ.3.ЭК</t>
  </si>
  <si>
    <t>ПМ.4.ЭК</t>
  </si>
  <si>
    <t>ПМ.5.ЭК</t>
  </si>
  <si>
    <t>ПМ.6.ЭК</t>
  </si>
  <si>
    <t>ПМ.7.ЭК</t>
  </si>
  <si>
    <t>3,4,5</t>
  </si>
  <si>
    <t>3,4,5,6,7,8</t>
  </si>
  <si>
    <t>1 сем.    17   недель</t>
  </si>
  <si>
    <t>2 сем.     22    недели</t>
  </si>
  <si>
    <t>4 сем.       11/0|12  недели</t>
  </si>
  <si>
    <t>5 сем.          10/2|4 недель</t>
  </si>
  <si>
    <t>6 сем.          14/5|5 недели</t>
  </si>
  <si>
    <t>4к</t>
  </si>
  <si>
    <t>ЕН.0.1</t>
  </si>
  <si>
    <t>Микробиология, физиология питания санитария и гигиена</t>
  </si>
  <si>
    <t>3,5,7</t>
  </si>
  <si>
    <t>Дифференцированных зачетов</t>
  </si>
  <si>
    <t>4к,7</t>
  </si>
  <si>
    <t>Общеобразовательный цикл</t>
  </si>
  <si>
    <t>Обязательные учебные предметы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</si>
  <si>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</si>
  <si>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</si>
  <si>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</si>
  <si>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</si>
  <si>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</si>
  <si>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</si>
  <si>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</si>
  <si>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</si>
  <si>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</si>
  <si>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</si>
  <si>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</si>
  <si>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</si>
  <si>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</si>
  <si>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</si>
  <si>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</si>
  <si>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</si>
  <si>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Группа</t>
  </si>
  <si>
    <t>Год начала подготовки по УП</t>
  </si>
  <si>
    <t>По программе базовой подготовки</t>
  </si>
  <si>
    <t>специалист по поварскому и кондитерскому делу</t>
  </si>
  <si>
    <t>Естественно-научный</t>
  </si>
  <si>
    <t>_____________________ В. И. Нерсесян</t>
  </si>
  <si>
    <t>Индивидуальный учебный проект,курсовая работа(проект)</t>
  </si>
  <si>
    <t>Промежуточная аттестация, экзаменационная сессия</t>
  </si>
  <si>
    <t>самостоятельная работа в рамках экзаменационной сессии</t>
  </si>
  <si>
    <t>консультации</t>
  </si>
  <si>
    <t>экзамены</t>
  </si>
  <si>
    <t>Обучение по дисциплинам и междисциплинарным курсам,самостоятельная работа</t>
  </si>
  <si>
    <t>ОУД .0</t>
  </si>
  <si>
    <t>Родная литература</t>
  </si>
  <si>
    <t>ОУД.10П</t>
  </si>
  <si>
    <t>2*</t>
  </si>
  <si>
    <t>26*</t>
  </si>
  <si>
    <t>ОУД.11П</t>
  </si>
  <si>
    <t>28*</t>
  </si>
  <si>
    <t>6комп</t>
  </si>
  <si>
    <t>Выполнение работ по профессиям  16675 Повар,  12901 Кондитер</t>
  </si>
  <si>
    <t>Квалификационный экзамен</t>
  </si>
  <si>
    <t>Экзамен кпо модулю</t>
  </si>
  <si>
    <t>Экзамен по модулю</t>
  </si>
  <si>
    <t>Адаптационная дисциплина "Основы финансовой грамотности"</t>
  </si>
  <si>
    <t>Индвидуальный учебный проект/ курсовой проект (работа)</t>
  </si>
  <si>
    <t>54/32</t>
  </si>
  <si>
    <t>Ф.В.Бубич</t>
  </si>
  <si>
    <t>3 семестр.Самостоятельная работа</t>
  </si>
  <si>
    <t>4 семестр.Самостоятельная работа</t>
  </si>
  <si>
    <t>5 семестр.Самостоятельная работа</t>
  </si>
  <si>
    <t>6 семестр.Самостоятельная работа</t>
  </si>
  <si>
    <t>7 семестр.Самостоятельная работа</t>
  </si>
  <si>
    <t>8 семестр.Самостоятельная работа</t>
  </si>
  <si>
    <t>Информатика, Введение в специальность</t>
  </si>
  <si>
    <t xml:space="preserve">8 сем.             11/2/4/6       недели </t>
  </si>
  <si>
    <t>7 сем.              11/1/4     недель</t>
  </si>
  <si>
    <t>«_____»__________________2021  г.</t>
  </si>
  <si>
    <t>2021</t>
  </si>
  <si>
    <t>108</t>
  </si>
</sst>
</file>

<file path=xl/styles.xml><?xml version="1.0" encoding="utf-8"?>
<styleSheet xmlns="http://schemas.openxmlformats.org/spreadsheetml/2006/main">
  <numFmts count="1">
    <numFmt numFmtId="164" formatCode="##,###"/>
  </numFmts>
  <fonts count="32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67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 wrapText="1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1" fillId="0" borderId="1" xfId="3" applyNumberFormat="1" applyFont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/>
    </xf>
    <xf numFmtId="0" fontId="14" fillId="0" borderId="4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/>
    </xf>
    <xf numFmtId="0" fontId="1" fillId="0" borderId="43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1" fillId="0" borderId="0" xfId="3" applyBorder="1"/>
    <xf numFmtId="0" fontId="15" fillId="0" borderId="0" xfId="0" applyNumberFormat="1" applyFont="1" applyFill="1" applyBorder="1" applyAlignment="1" applyProtection="1">
      <alignment horizontal="center" vertical="center"/>
    </xf>
    <xf numFmtId="0" fontId="23" fillId="0" borderId="0" xfId="3" applyFont="1" applyAlignment="1" applyProtection="1">
      <alignment horizontal="left" vertical="center"/>
      <protection locked="0"/>
    </xf>
    <xf numFmtId="0" fontId="23" fillId="0" borderId="0" xfId="3" applyFont="1" applyAlignment="1" applyProtection="1">
      <alignment horizontal="center" vertical="center"/>
      <protection locked="0"/>
    </xf>
    <xf numFmtId="0" fontId="23" fillId="0" borderId="0" xfId="3" applyFont="1"/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5" fillId="0" borderId="1" xfId="3" applyNumberFormat="1" applyFont="1" applyBorder="1" applyAlignment="1" applyProtection="1">
      <alignment horizontal="center" vertical="center"/>
      <protection locked="0"/>
    </xf>
    <xf numFmtId="0" fontId="23" fillId="0" borderId="0" xfId="3" applyFont="1"/>
    <xf numFmtId="0" fontId="19" fillId="0" borderId="0" xfId="3" applyFont="1"/>
    <xf numFmtId="0" fontId="7" fillId="0" borderId="0" xfId="3" applyFont="1"/>
    <xf numFmtId="0" fontId="8" fillId="0" borderId="0" xfId="0" applyFont="1" applyAlignment="1">
      <alignment horizontal="center"/>
    </xf>
    <xf numFmtId="0" fontId="17" fillId="0" borderId="0" xfId="3" applyFont="1"/>
    <xf numFmtId="0" fontId="18" fillId="0" borderId="0" xfId="3" applyFont="1"/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6" fillId="0" borderId="0" xfId="0" applyFont="1"/>
    <xf numFmtId="0" fontId="19" fillId="0" borderId="0" xfId="3" applyFont="1" applyAlignment="1" applyProtection="1">
      <alignment horizontal="center" vertical="center"/>
      <protection locked="0"/>
    </xf>
    <xf numFmtId="0" fontId="19" fillId="2" borderId="0" xfId="3" applyFont="1" applyFill="1" applyBorder="1" applyAlignment="1" applyProtection="1">
      <alignment horizontal="left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19" fillId="2" borderId="0" xfId="3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28" fillId="0" borderId="0" xfId="3" applyFont="1"/>
    <xf numFmtId="0" fontId="7" fillId="2" borderId="0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/>
    <xf numFmtId="0" fontId="8" fillId="0" borderId="58" xfId="0" applyNumberFormat="1" applyFont="1" applyFill="1" applyBorder="1" applyAlignment="1" applyProtection="1">
      <alignment horizontal="center" vertical="center"/>
    </xf>
    <xf numFmtId="0" fontId="7" fillId="0" borderId="16" xfId="3" applyNumberFormat="1" applyFont="1" applyFill="1" applyBorder="1" applyAlignment="1" applyProtection="1">
      <alignment horizontal="center" vertical="center"/>
      <protection locked="0"/>
    </xf>
    <xf numFmtId="0" fontId="7" fillId="0" borderId="16" xfId="3" applyNumberFormat="1" applyFont="1" applyFill="1" applyBorder="1" applyAlignment="1" applyProtection="1">
      <alignment horizontal="left" vertical="center" wrapText="1"/>
      <protection locked="0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30" fillId="0" borderId="32" xfId="0" applyFont="1" applyFill="1" applyBorder="1"/>
    <xf numFmtId="0" fontId="30" fillId="0" borderId="0" xfId="0" applyFont="1" applyFill="1" applyBorder="1"/>
    <xf numFmtId="0" fontId="8" fillId="0" borderId="30" xfId="0" applyNumberFormat="1" applyFont="1" applyFill="1" applyBorder="1" applyAlignment="1" applyProtection="1">
      <alignment horizontal="center" textRotation="90" wrapText="1"/>
    </xf>
    <xf numFmtId="0" fontId="8" fillId="0" borderId="5" xfId="0" applyNumberFormat="1" applyFont="1" applyFill="1" applyBorder="1" applyAlignment="1" applyProtection="1">
      <alignment horizontal="center" textRotation="90" wrapText="1"/>
    </xf>
    <xf numFmtId="0" fontId="5" fillId="0" borderId="5" xfId="0" applyNumberFormat="1" applyFont="1" applyFill="1" applyBorder="1" applyAlignment="1" applyProtection="1">
      <alignment horizontal="center" textRotation="90" wrapText="1"/>
    </xf>
    <xf numFmtId="0" fontId="8" fillId="0" borderId="31" xfId="0" applyNumberFormat="1" applyFont="1" applyFill="1" applyBorder="1" applyAlignment="1" applyProtection="1">
      <alignment horizontal="center" textRotation="90" wrapText="1"/>
    </xf>
    <xf numFmtId="0" fontId="8" fillId="0" borderId="62" xfId="0" applyNumberFormat="1" applyFont="1" applyFill="1" applyBorder="1" applyAlignment="1" applyProtection="1">
      <alignment textRotation="90" wrapText="1"/>
    </xf>
    <xf numFmtId="0" fontId="8" fillId="0" borderId="62" xfId="0" applyNumberFormat="1" applyFont="1" applyFill="1" applyBorder="1" applyAlignment="1" applyProtection="1">
      <alignment horizontal="center" textRotation="90" wrapText="1"/>
    </xf>
    <xf numFmtId="0" fontId="7" fillId="0" borderId="5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textRotation="90" wrapText="1"/>
    </xf>
    <xf numFmtId="0" fontId="7" fillId="0" borderId="75" xfId="0" applyNumberFormat="1" applyFont="1" applyFill="1" applyBorder="1" applyAlignment="1" applyProtection="1">
      <alignment textRotation="90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textRotation="90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textRotation="90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38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8" fillId="0" borderId="37" xfId="0" applyNumberFormat="1" applyFont="1" applyFill="1" applyBorder="1" applyAlignment="1" applyProtection="1">
      <alignment horizontal="center" vertical="center"/>
    </xf>
    <xf numFmtId="0" fontId="31" fillId="0" borderId="35" xfId="0" applyFont="1" applyFill="1" applyBorder="1"/>
    <xf numFmtId="0" fontId="8" fillId="0" borderId="64" xfId="0" applyNumberFormat="1" applyFont="1" applyFill="1" applyBorder="1" applyAlignment="1" applyProtection="1">
      <alignment horizontal="center" vertical="top"/>
    </xf>
    <xf numFmtId="0" fontId="8" fillId="0" borderId="73" xfId="0" applyNumberFormat="1" applyFont="1" applyFill="1" applyBorder="1" applyAlignment="1" applyProtection="1">
      <alignment horizontal="left" vertical="top" wrapText="1"/>
    </xf>
    <xf numFmtId="0" fontId="8" fillId="0" borderId="74" xfId="0" applyNumberFormat="1" applyFont="1" applyFill="1" applyBorder="1" applyAlignment="1" applyProtection="1">
      <alignment horizontal="center" vertical="center"/>
    </xf>
    <xf numFmtId="0" fontId="8" fillId="0" borderId="73" xfId="0" applyNumberFormat="1" applyFont="1" applyFill="1" applyBorder="1" applyAlignment="1" applyProtection="1">
      <alignment horizontal="center" vertical="center"/>
    </xf>
    <xf numFmtId="0" fontId="8" fillId="0" borderId="63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72" xfId="0" applyNumberFormat="1" applyFont="1" applyFill="1" applyBorder="1" applyAlignment="1" applyProtection="1">
      <alignment horizontal="center" vertical="center"/>
    </xf>
    <xf numFmtId="0" fontId="8" fillId="0" borderId="65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71" xfId="0" applyNumberFormat="1" applyFont="1" applyFill="1" applyBorder="1" applyAlignment="1" applyProtection="1">
      <alignment horizontal="center" vertical="center"/>
    </xf>
    <xf numFmtId="0" fontId="30" fillId="0" borderId="55" xfId="0" applyFont="1" applyFill="1" applyBorder="1"/>
    <xf numFmtId="0" fontId="8" fillId="0" borderId="10" xfId="0" applyNumberFormat="1" applyFont="1" applyFill="1" applyBorder="1" applyAlignment="1" applyProtection="1">
      <alignment horizontal="center" vertical="top"/>
    </xf>
    <xf numFmtId="0" fontId="8" fillId="0" borderId="7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57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30" fillId="0" borderId="19" xfId="0" applyFont="1" applyFill="1" applyBorder="1"/>
    <xf numFmtId="0" fontId="30" fillId="0" borderId="20" xfId="0" applyFont="1" applyFill="1" applyBorder="1"/>
    <xf numFmtId="0" fontId="8" fillId="0" borderId="28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29" xfId="0" applyNumberFormat="1" applyFont="1" applyFill="1" applyBorder="1" applyAlignment="1" applyProtection="1">
      <alignment horizontal="center" vertical="top"/>
    </xf>
    <xf numFmtId="0" fontId="8" fillId="0" borderId="34" xfId="0" applyNumberFormat="1" applyFont="1" applyFill="1" applyBorder="1" applyAlignment="1" applyProtection="1">
      <alignment horizontal="center" vertical="center"/>
    </xf>
    <xf numFmtId="0" fontId="8" fillId="0" borderId="6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14" xfId="0" applyNumberFormat="1" applyFont="1" applyFill="1" applyBorder="1" applyAlignment="1" applyProtection="1">
      <alignment horizontal="left" vertical="top"/>
    </xf>
    <xf numFmtId="0" fontId="8" fillId="0" borderId="4" xfId="0" applyNumberFormat="1" applyFont="1" applyFill="1" applyBorder="1" applyAlignment="1" applyProtection="1">
      <alignment horizontal="center" vertical="top"/>
    </xf>
    <xf numFmtId="0" fontId="8" fillId="0" borderId="33" xfId="0" applyNumberFormat="1" applyFont="1" applyFill="1" applyBorder="1" applyAlignment="1" applyProtection="1">
      <alignment horizontal="center" vertical="center"/>
    </xf>
    <xf numFmtId="164" fontId="8" fillId="0" borderId="3" xfId="0" applyNumberFormat="1" applyFont="1" applyFill="1" applyBorder="1" applyAlignment="1" applyProtection="1">
      <alignment horizontal="center" vertical="center"/>
    </xf>
    <xf numFmtId="164" fontId="8" fillId="0" borderId="45" xfId="0" applyNumberFormat="1" applyFont="1" applyFill="1" applyBorder="1" applyAlignment="1" applyProtection="1">
      <alignment horizontal="center" vertical="center"/>
    </xf>
    <xf numFmtId="164" fontId="8" fillId="0" borderId="13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46" xfId="0" applyNumberFormat="1" applyFont="1" applyFill="1" applyBorder="1" applyAlignment="1" applyProtection="1">
      <alignment horizontal="center" vertical="center"/>
    </xf>
    <xf numFmtId="0" fontId="8" fillId="0" borderId="60" xfId="0" applyNumberFormat="1" applyFont="1" applyFill="1" applyBorder="1" applyAlignment="1" applyProtection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46" xfId="0" applyNumberFormat="1" applyFont="1" applyFill="1" applyBorder="1" applyAlignment="1" applyProtection="1">
      <alignment horizontal="center" vertical="center"/>
    </xf>
    <xf numFmtId="0" fontId="7" fillId="0" borderId="60" xfId="0" applyNumberFormat="1" applyFont="1" applyFill="1" applyBorder="1" applyAlignment="1" applyProtection="1">
      <alignment horizontal="center" vertical="top"/>
    </xf>
    <xf numFmtId="0" fontId="7" fillId="0" borderId="16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top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61" xfId="0" applyNumberFormat="1" applyFont="1" applyFill="1" applyBorder="1" applyAlignment="1" applyProtection="1">
      <alignment horizontal="center" vertical="center"/>
    </xf>
    <xf numFmtId="164" fontId="7" fillId="0" borderId="61" xfId="3" applyNumberFormat="1" applyFont="1" applyFill="1" applyBorder="1" applyAlignment="1" applyProtection="1">
      <alignment horizontal="center" vertical="center"/>
      <protection locked="0"/>
    </xf>
    <xf numFmtId="164" fontId="7" fillId="0" borderId="20" xfId="3" applyNumberFormat="1" applyFont="1" applyFill="1" applyBorder="1" applyAlignment="1" applyProtection="1">
      <alignment horizontal="center" vertical="center"/>
      <protection locked="0"/>
    </xf>
    <xf numFmtId="164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61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left" vertical="center"/>
    </xf>
    <xf numFmtId="0" fontId="7" fillId="0" borderId="14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</xf>
    <xf numFmtId="0" fontId="7" fillId="0" borderId="59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164" fontId="7" fillId="0" borderId="27" xfId="3" applyNumberFormat="1" applyFont="1" applyFill="1" applyBorder="1" applyAlignment="1" applyProtection="1">
      <alignment horizontal="center" vertical="center"/>
      <protection locked="0"/>
    </xf>
    <xf numFmtId="164" fontId="7" fillId="0" borderId="21" xfId="3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top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top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7" fillId="0" borderId="3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55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164" fontId="7" fillId="0" borderId="27" xfId="0" applyNumberFormat="1" applyFont="1" applyFill="1" applyBorder="1" applyAlignment="1" applyProtection="1">
      <alignment horizontal="center" vertical="center"/>
    </xf>
    <xf numFmtId="164" fontId="7" fillId="0" borderId="21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66" xfId="0" applyNumberFormat="1" applyFont="1" applyFill="1" applyBorder="1" applyAlignment="1" applyProtection="1">
      <alignment horizontal="center" vertical="top"/>
    </xf>
    <xf numFmtId="0" fontId="8" fillId="0" borderId="16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8" xfId="0" applyNumberFormat="1" applyFont="1" applyFill="1" applyBorder="1" applyAlignment="1" applyProtection="1">
      <alignment horizontal="center" vertical="top"/>
    </xf>
    <xf numFmtId="164" fontId="8" fillId="0" borderId="39" xfId="0" applyNumberFormat="1" applyFont="1" applyFill="1" applyBorder="1" applyAlignment="1" applyProtection="1">
      <alignment horizontal="center" vertical="center"/>
    </xf>
    <xf numFmtId="164" fontId="8" fillId="0" borderId="20" xfId="0" applyNumberFormat="1" applyFont="1" applyFill="1" applyBorder="1" applyAlignment="1" applyProtection="1">
      <alignment horizontal="center" vertical="center"/>
    </xf>
    <xf numFmtId="164" fontId="8" fillId="0" borderId="16" xfId="0" applyNumberFormat="1" applyFont="1" applyFill="1" applyBorder="1" applyAlignment="1" applyProtection="1">
      <alignment horizontal="center" vertical="center"/>
    </xf>
    <xf numFmtId="164" fontId="8" fillId="0" borderId="19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164" fontId="8" fillId="0" borderId="61" xfId="0" applyNumberFormat="1" applyFont="1" applyFill="1" applyBorder="1" applyAlignment="1" applyProtection="1">
      <alignment horizontal="center" vertical="center"/>
    </xf>
    <xf numFmtId="0" fontId="8" fillId="0" borderId="39" xfId="0" applyNumberFormat="1" applyFont="1" applyFill="1" applyBorder="1" applyAlignment="1" applyProtection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/>
    </xf>
    <xf numFmtId="0" fontId="8" fillId="0" borderId="61" xfId="0" applyNumberFormat="1" applyFont="1" applyFill="1" applyBorder="1" applyAlignment="1" applyProtection="1">
      <alignment horizontal="center" vertical="center"/>
    </xf>
    <xf numFmtId="0" fontId="8" fillId="0" borderId="61" xfId="0" applyNumberFormat="1" applyFont="1" applyFill="1" applyBorder="1" applyAlignment="1" applyProtection="1">
      <alignment horizontal="center" vertical="top"/>
    </xf>
    <xf numFmtId="0" fontId="7" fillId="0" borderId="31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32" xfId="0" applyNumberFormat="1" applyFont="1" applyFill="1" applyBorder="1" applyAlignment="1" applyProtection="1">
      <alignment horizontal="center" vertical="center"/>
    </xf>
    <xf numFmtId="0" fontId="7" fillId="0" borderId="67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/>
    </xf>
    <xf numFmtId="0" fontId="7" fillId="0" borderId="56" xfId="0" applyNumberFormat="1" applyFont="1" applyFill="1" applyBorder="1" applyAlignment="1" applyProtection="1">
      <alignment horizontal="center" vertical="center"/>
    </xf>
    <xf numFmtId="0" fontId="7" fillId="0" borderId="66" xfId="0" applyNumberFormat="1" applyFont="1" applyFill="1" applyBorder="1" applyAlignment="1" applyProtection="1">
      <alignment horizontal="center" vertical="center"/>
    </xf>
    <xf numFmtId="164" fontId="7" fillId="0" borderId="66" xfId="3" applyNumberFormat="1" applyFont="1" applyFill="1" applyBorder="1" applyAlignment="1" applyProtection="1">
      <alignment horizontal="center" vertical="center"/>
      <protection locked="0"/>
    </xf>
    <xf numFmtId="164" fontId="7" fillId="0" borderId="32" xfId="3" applyNumberFormat="1" applyFont="1" applyFill="1" applyBorder="1" applyAlignment="1" applyProtection="1">
      <alignment horizontal="center" vertical="center"/>
      <protection locked="0"/>
    </xf>
    <xf numFmtId="164" fontId="7" fillId="0" borderId="5" xfId="3" applyNumberFormat="1" applyFont="1" applyFill="1" applyBorder="1" applyAlignment="1" applyProtection="1">
      <alignment horizontal="center" vertical="center"/>
      <protection locked="0"/>
    </xf>
    <xf numFmtId="0" fontId="7" fillId="0" borderId="66" xfId="0" applyNumberFormat="1" applyFont="1" applyFill="1" applyBorder="1" applyAlignment="1" applyProtection="1">
      <alignment horizontal="center" vertical="top"/>
    </xf>
    <xf numFmtId="0" fontId="30" fillId="0" borderId="56" xfId="0" applyFont="1" applyFill="1" applyBorder="1"/>
    <xf numFmtId="0" fontId="8" fillId="0" borderId="28" xfId="0" applyNumberFormat="1" applyFont="1" applyFill="1" applyBorder="1" applyAlignment="1" applyProtection="1">
      <alignment horizontal="left" vertical="top"/>
    </xf>
    <xf numFmtId="0" fontId="8" fillId="0" borderId="2" xfId="0" applyNumberFormat="1" applyFont="1" applyFill="1" applyBorder="1" applyAlignment="1" applyProtection="1">
      <alignment vertical="top" wrapText="1"/>
    </xf>
    <xf numFmtId="0" fontId="8" fillId="0" borderId="2" xfId="3" applyNumberFormat="1" applyFont="1" applyFill="1" applyBorder="1" applyAlignment="1" applyProtection="1">
      <alignment horizontal="center" vertical="center"/>
      <protection locked="0"/>
    </xf>
    <xf numFmtId="0" fontId="8" fillId="0" borderId="38" xfId="3" applyNumberFormat="1" applyFont="1" applyFill="1" applyBorder="1" applyAlignment="1" applyProtection="1">
      <alignment horizontal="center" vertical="center"/>
      <protection locked="0"/>
    </xf>
    <xf numFmtId="0" fontId="8" fillId="0" borderId="28" xfId="3" applyNumberFormat="1" applyFont="1" applyFill="1" applyBorder="1" applyAlignment="1" applyProtection="1">
      <alignment horizontal="center" vertical="center"/>
      <protection locked="0"/>
    </xf>
    <xf numFmtId="0" fontId="8" fillId="0" borderId="44" xfId="3" applyNumberFormat="1" applyFont="1" applyFill="1" applyBorder="1" applyAlignment="1" applyProtection="1">
      <alignment horizontal="center" vertical="center"/>
      <protection locked="0"/>
    </xf>
    <xf numFmtId="0" fontId="8" fillId="0" borderId="35" xfId="3" applyNumberFormat="1" applyFont="1" applyFill="1" applyBorder="1" applyAlignment="1" applyProtection="1">
      <alignment horizontal="center" vertical="center"/>
      <protection locked="0"/>
    </xf>
    <xf numFmtId="0" fontId="8" fillId="0" borderId="37" xfId="3" applyNumberFormat="1" applyFont="1" applyFill="1" applyBorder="1" applyAlignment="1" applyProtection="1">
      <alignment horizontal="center" vertical="center"/>
      <protection locked="0"/>
    </xf>
    <xf numFmtId="0" fontId="30" fillId="0" borderId="35" xfId="0" applyFont="1" applyFill="1" applyBorder="1"/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3" applyNumberFormat="1" applyFont="1" applyFill="1" applyBorder="1" applyAlignment="1" applyProtection="1">
      <alignment horizontal="center" vertical="center"/>
      <protection locked="0"/>
    </xf>
    <xf numFmtId="0" fontId="8" fillId="0" borderId="14" xfId="3" applyNumberFormat="1" applyFont="1" applyFill="1" applyBorder="1" applyAlignment="1" applyProtection="1">
      <alignment horizontal="center" vertical="center"/>
      <protection locked="0"/>
    </xf>
    <xf numFmtId="0" fontId="8" fillId="0" borderId="4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3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/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justify" vertical="top" wrapText="1"/>
    </xf>
    <xf numFmtId="0" fontId="8" fillId="0" borderId="41" xfId="0" applyNumberFormat="1" applyFont="1" applyFill="1" applyBorder="1" applyAlignment="1" applyProtection="1">
      <alignment horizontal="center"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8" fillId="0" borderId="59" xfId="0" applyNumberFormat="1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justify" vertical="top" wrapText="1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>
      <alignment wrapText="1"/>
    </xf>
    <xf numFmtId="0" fontId="7" fillId="0" borderId="31" xfId="0" applyFont="1" applyFill="1" applyBorder="1" applyAlignment="1">
      <alignment horizontal="justify" vertical="center" wrapText="1"/>
    </xf>
    <xf numFmtId="0" fontId="8" fillId="0" borderId="40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3" xfId="0" applyNumberFormat="1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8" fillId="0" borderId="31" xfId="3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7" fillId="0" borderId="31" xfId="3" applyNumberFormat="1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3" applyNumberFormat="1" applyFont="1" applyFill="1" applyBorder="1" applyAlignment="1" applyProtection="1">
      <alignment horizontal="center" vertical="center"/>
      <protection locked="0"/>
    </xf>
    <xf numFmtId="0" fontId="8" fillId="0" borderId="5" xfId="3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/>
    <xf numFmtId="0" fontId="7" fillId="0" borderId="5" xfId="0" applyFont="1" applyFill="1" applyBorder="1" applyAlignment="1">
      <alignment horizontal="center"/>
    </xf>
    <xf numFmtId="0" fontId="30" fillId="0" borderId="5" xfId="0" applyFont="1" applyFill="1" applyBorder="1"/>
    <xf numFmtId="0" fontId="8" fillId="0" borderId="43" xfId="0" applyNumberFormat="1" applyFont="1" applyFill="1" applyBorder="1" applyAlignment="1" applyProtection="1">
      <alignment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8" fillId="0" borderId="29" xfId="3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/>
    <xf numFmtId="0" fontId="7" fillId="0" borderId="14" xfId="0" applyNumberFormat="1" applyFont="1" applyFill="1" applyBorder="1" applyAlignment="1" applyProtection="1">
      <alignment vertical="center" wrapText="1"/>
    </xf>
    <xf numFmtId="0" fontId="7" fillId="0" borderId="14" xfId="3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vertical="center" wrapText="1"/>
    </xf>
    <xf numFmtId="0" fontId="7" fillId="0" borderId="5" xfId="3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3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42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left" vertical="top"/>
    </xf>
    <xf numFmtId="0" fontId="7" fillId="0" borderId="16" xfId="0" applyNumberFormat="1" applyFont="1" applyFill="1" applyBorder="1" applyAlignment="1" applyProtection="1">
      <alignment vertical="top" wrapText="1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left" vertical="top" wrapText="1"/>
    </xf>
    <xf numFmtId="0" fontId="7" fillId="0" borderId="16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/>
    <xf numFmtId="0" fontId="7" fillId="0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6" xfId="3" applyNumberFormat="1" applyFont="1" applyFill="1" applyBorder="1" applyAlignment="1">
      <alignment horizontal="center" vertical="center"/>
    </xf>
    <xf numFmtId="0" fontId="7" fillId="0" borderId="20" xfId="0" applyFont="1" applyFill="1" applyBorder="1"/>
    <xf numFmtId="0" fontId="7" fillId="0" borderId="16" xfId="0" applyFont="1" applyFill="1" applyBorder="1"/>
    <xf numFmtId="0" fontId="7" fillId="0" borderId="1" xfId="3" applyNumberFormat="1" applyFont="1" applyFill="1" applyBorder="1" applyAlignment="1">
      <alignment horizontal="center" vertical="center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61" xfId="3" applyNumberFormat="1" applyFont="1" applyFill="1" applyBorder="1" applyAlignment="1">
      <alignment horizontal="center" vertical="center"/>
    </xf>
    <xf numFmtId="0" fontId="7" fillId="0" borderId="31" xfId="3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NumberFormat="1" applyFont="1" applyFill="1" applyBorder="1" applyAlignment="1" applyProtection="1">
      <alignment horizontal="center" vertical="center"/>
    </xf>
    <xf numFmtId="0" fontId="7" fillId="0" borderId="32" xfId="3" applyNumberFormat="1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/>
    </xf>
    <xf numFmtId="0" fontId="7" fillId="0" borderId="66" xfId="3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6" xfId="3" applyNumberFormat="1" applyFont="1" applyFill="1" applyBorder="1" applyAlignment="1" applyProtection="1">
      <alignment horizontal="center" vertical="center"/>
      <protection locked="0"/>
    </xf>
    <xf numFmtId="0" fontId="8" fillId="0" borderId="18" xfId="3" applyNumberFormat="1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/>
    <xf numFmtId="0" fontId="8" fillId="0" borderId="5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top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30" xfId="3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vertical="top" wrapText="1"/>
    </xf>
    <xf numFmtId="0" fontId="8" fillId="0" borderId="43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4" xfId="0" applyNumberFormat="1" applyFont="1" applyFill="1" applyBorder="1" applyAlignment="1" applyProtection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left" vertical="top"/>
    </xf>
    <xf numFmtId="0" fontId="7" fillId="0" borderId="31" xfId="0" applyNumberFormat="1" applyFont="1" applyFill="1" applyBorder="1" applyAlignment="1" applyProtection="1">
      <alignment horizontal="left" vertical="top" wrapText="1"/>
    </xf>
    <xf numFmtId="0" fontId="8" fillId="0" borderId="40" xfId="0" applyNumberFormat="1" applyFont="1" applyFill="1" applyBorder="1" applyAlignment="1" applyProtection="1">
      <alignment horizontal="center" vertical="center" wrapText="1"/>
    </xf>
    <xf numFmtId="0" fontId="8" fillId="0" borderId="43" xfId="0" applyNumberFormat="1" applyFont="1" applyFill="1" applyBorder="1" applyAlignment="1" applyProtection="1">
      <alignment horizontal="left" vertical="top"/>
    </xf>
    <xf numFmtId="0" fontId="7" fillId="0" borderId="40" xfId="0" applyNumberFormat="1" applyFont="1" applyFill="1" applyBorder="1" applyAlignment="1" applyProtection="1">
      <alignment horizontal="center" vertical="center" wrapText="1"/>
    </xf>
    <xf numFmtId="0" fontId="7" fillId="0" borderId="41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8" fillId="0" borderId="38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44" xfId="0" applyNumberFormat="1" applyFont="1" applyFill="1" applyBorder="1" applyAlignment="1" applyProtection="1">
      <alignment horizontal="center" vertical="center" wrapText="1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7" fillId="0" borderId="59" xfId="0" applyNumberFormat="1" applyFont="1" applyFill="1" applyBorder="1" applyAlignment="1" applyProtection="1">
      <alignment horizontal="left" vertical="top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42" xfId="0" applyNumberFormat="1" applyFont="1" applyFill="1" applyBorder="1" applyAlignment="1" applyProtection="1">
      <alignment horizontal="center" vertical="center" wrapText="1"/>
    </xf>
    <xf numFmtId="0" fontId="7" fillId="0" borderId="48" xfId="0" applyNumberFormat="1" applyFont="1" applyFill="1" applyBorder="1" applyAlignment="1" applyProtection="1">
      <alignment vertical="top"/>
    </xf>
    <xf numFmtId="0" fontId="7" fillId="0" borderId="50" xfId="0" applyNumberFormat="1" applyFont="1" applyFill="1" applyBorder="1" applyAlignment="1" applyProtection="1">
      <alignment vertical="top" wrapText="1"/>
    </xf>
    <xf numFmtId="0" fontId="8" fillId="0" borderId="54" xfId="0" applyNumberFormat="1" applyFont="1" applyFill="1" applyBorder="1" applyAlignment="1" applyProtection="1">
      <alignment horizontal="center" vertical="center" wrapText="1"/>
    </xf>
    <xf numFmtId="0" fontId="8" fillId="0" borderId="49" xfId="0" applyNumberFormat="1" applyFont="1" applyFill="1" applyBorder="1" applyAlignment="1" applyProtection="1">
      <alignment horizontal="center" vertical="center" wrapText="1"/>
    </xf>
    <xf numFmtId="0" fontId="7" fillId="0" borderId="49" xfId="0" applyNumberFormat="1" applyFont="1" applyFill="1" applyBorder="1" applyAlignment="1" applyProtection="1">
      <alignment horizontal="center" vertical="center" wrapText="1"/>
    </xf>
    <xf numFmtId="0" fontId="7" fillId="0" borderId="52" xfId="0" applyNumberFormat="1" applyFont="1" applyFill="1" applyBorder="1" applyAlignment="1" applyProtection="1">
      <alignment horizontal="center" vertical="center" wrapText="1"/>
    </xf>
    <xf numFmtId="0" fontId="7" fillId="0" borderId="51" xfId="0" applyNumberFormat="1" applyFont="1" applyFill="1" applyBorder="1" applyAlignment="1" applyProtection="1">
      <alignment horizontal="center" vertical="center"/>
    </xf>
    <xf numFmtId="0" fontId="7" fillId="0" borderId="50" xfId="0" applyNumberFormat="1" applyFont="1" applyFill="1" applyBorder="1" applyAlignment="1" applyProtection="1">
      <alignment horizontal="center" vertical="center"/>
    </xf>
    <xf numFmtId="0" fontId="7" fillId="0" borderId="49" xfId="0" applyNumberFormat="1" applyFont="1" applyFill="1" applyBorder="1" applyAlignment="1" applyProtection="1">
      <alignment horizontal="center" vertical="center"/>
    </xf>
    <xf numFmtId="0" fontId="7" fillId="0" borderId="48" xfId="0" applyNumberFormat="1" applyFont="1" applyFill="1" applyBorder="1" applyAlignment="1" applyProtection="1">
      <alignment horizontal="center" vertical="center"/>
    </xf>
    <xf numFmtId="0" fontId="7" fillId="0" borderId="52" xfId="0" applyNumberFormat="1" applyFont="1" applyFill="1" applyBorder="1" applyAlignment="1" applyProtection="1">
      <alignment horizontal="center" vertical="center"/>
    </xf>
    <xf numFmtId="0" fontId="7" fillId="0" borderId="68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/>
    <xf numFmtId="0" fontId="31" fillId="0" borderId="0" xfId="0" applyFont="1" applyFill="1" applyBorder="1"/>
    <xf numFmtId="0" fontId="30" fillId="0" borderId="0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30" fillId="0" borderId="16" xfId="0" applyFont="1" applyFill="1" applyBorder="1"/>
    <xf numFmtId="0" fontId="30" fillId="0" borderId="10" xfId="0" applyFont="1" applyFill="1" applyBorder="1"/>
    <xf numFmtId="0" fontId="30" fillId="0" borderId="7" xfId="0" applyFont="1" applyFill="1" applyBorder="1"/>
    <xf numFmtId="0" fontId="30" fillId="0" borderId="10" xfId="0" applyFont="1" applyFill="1" applyBorder="1" applyAlignment="1">
      <alignment vertical="center"/>
    </xf>
    <xf numFmtId="0" fontId="8" fillId="3" borderId="32" xfId="0" applyNumberFormat="1" applyFont="1" applyFill="1" applyBorder="1" applyAlignment="1" applyProtection="1">
      <alignment horizontal="center" textRotation="90" wrapText="1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8" fillId="3" borderId="35" xfId="0" applyNumberFormat="1" applyFont="1" applyFill="1" applyBorder="1" applyAlignment="1" applyProtection="1">
      <alignment horizontal="center" vertical="center"/>
    </xf>
    <xf numFmtId="0" fontId="8" fillId="3" borderId="38" xfId="0" applyNumberFormat="1" applyFont="1" applyFill="1" applyBorder="1" applyAlignment="1" applyProtection="1">
      <alignment horizontal="center" vertical="center"/>
    </xf>
    <xf numFmtId="0" fontId="8" fillId="3" borderId="74" xfId="0" applyNumberFormat="1" applyFont="1" applyFill="1" applyBorder="1" applyAlignment="1" applyProtection="1">
      <alignment horizontal="center" vertical="center"/>
    </xf>
    <xf numFmtId="0" fontId="8" fillId="3" borderId="8" xfId="0" applyNumberFormat="1" applyFont="1" applyFill="1" applyBorder="1" applyAlignment="1" applyProtection="1">
      <alignment horizontal="center" vertical="center"/>
    </xf>
    <xf numFmtId="0" fontId="8" fillId="3" borderId="34" xfId="0" applyNumberFormat="1" applyFont="1" applyFill="1" applyBorder="1" applyAlignment="1" applyProtection="1">
      <alignment horizontal="center" vertical="center"/>
    </xf>
    <xf numFmtId="0" fontId="8" fillId="3" borderId="21" xfId="0" applyNumberFormat="1" applyFont="1" applyFill="1" applyBorder="1" applyAlignment="1" applyProtection="1">
      <alignment horizontal="center" vertical="center"/>
    </xf>
    <xf numFmtId="0" fontId="7" fillId="3" borderId="20" xfId="0" applyNumberFormat="1" applyFont="1" applyFill="1" applyBorder="1" applyAlignment="1" applyProtection="1">
      <alignment horizontal="center" vertical="center"/>
    </xf>
    <xf numFmtId="0" fontId="7" fillId="3" borderId="21" xfId="0" applyNumberFormat="1" applyFont="1" applyFill="1" applyBorder="1" applyAlignment="1" applyProtection="1">
      <alignment horizontal="center" vertical="center"/>
    </xf>
    <xf numFmtId="164" fontId="8" fillId="3" borderId="20" xfId="0" applyNumberFormat="1" applyFont="1" applyFill="1" applyBorder="1" applyAlignment="1" applyProtection="1">
      <alignment horizontal="center" vertical="center"/>
    </xf>
    <xf numFmtId="0" fontId="8" fillId="3" borderId="20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 applyProtection="1">
      <alignment horizontal="center" vertical="center"/>
    </xf>
    <xf numFmtId="0" fontId="8" fillId="3" borderId="38" xfId="3" applyNumberFormat="1" applyFont="1" applyFill="1" applyBorder="1" applyAlignment="1" applyProtection="1">
      <alignment horizontal="center" vertical="center"/>
      <protection locked="0"/>
    </xf>
    <xf numFmtId="0" fontId="7" fillId="3" borderId="14" xfId="3" applyNumberFormat="1" applyFont="1" applyFill="1" applyBorder="1" applyAlignment="1" applyProtection="1">
      <alignment horizontal="center" vertical="center"/>
      <protection locked="0"/>
    </xf>
    <xf numFmtId="0" fontId="7" fillId="3" borderId="21" xfId="3" applyNumberFormat="1" applyFont="1" applyFill="1" applyBorder="1" applyAlignment="1" applyProtection="1">
      <alignment horizontal="center" vertical="center"/>
      <protection locked="0"/>
    </xf>
    <xf numFmtId="0" fontId="7" fillId="3" borderId="20" xfId="3" applyNumberFormat="1" applyFont="1" applyFill="1" applyBorder="1" applyAlignment="1" applyProtection="1">
      <alignment horizontal="center" vertical="center"/>
      <protection locked="0"/>
    </xf>
    <xf numFmtId="0" fontId="7" fillId="3" borderId="32" xfId="3" applyNumberFormat="1" applyFont="1" applyFill="1" applyBorder="1" applyAlignment="1" applyProtection="1">
      <alignment horizontal="center" vertical="center"/>
      <protection locked="0"/>
    </xf>
    <xf numFmtId="0" fontId="7" fillId="3" borderId="5" xfId="3" applyNumberFormat="1" applyFont="1" applyFill="1" applyBorder="1" applyAlignment="1" applyProtection="1">
      <alignment horizontal="center" vertical="center"/>
      <protection locked="0"/>
    </xf>
    <xf numFmtId="0" fontId="8" fillId="3" borderId="5" xfId="3" applyNumberFormat="1" applyFont="1" applyFill="1" applyBorder="1" applyAlignment="1" applyProtection="1">
      <alignment horizontal="center" vertical="center"/>
      <protection locked="0"/>
    </xf>
    <xf numFmtId="0" fontId="8" fillId="3" borderId="2" xfId="3" applyNumberFormat="1" applyFont="1" applyFill="1" applyBorder="1" applyAlignment="1" applyProtection="1">
      <alignment horizontal="center" vertical="center"/>
      <protection locked="0"/>
    </xf>
    <xf numFmtId="0" fontId="8" fillId="3" borderId="1" xfId="3" applyNumberFormat="1" applyFont="1" applyFill="1" applyBorder="1" applyAlignment="1" applyProtection="1">
      <alignment horizontal="center" vertical="center"/>
      <protection locked="0"/>
    </xf>
    <xf numFmtId="0" fontId="7" fillId="3" borderId="32" xfId="0" applyNumberFormat="1" applyFont="1" applyFill="1" applyBorder="1" applyAlignment="1" applyProtection="1">
      <alignment horizontal="center" vertical="center"/>
    </xf>
    <xf numFmtId="0" fontId="7" fillId="3" borderId="35" xfId="0" applyNumberFormat="1" applyFont="1" applyFill="1" applyBorder="1" applyAlignment="1" applyProtection="1">
      <alignment horizontal="center" vertical="center"/>
    </xf>
    <xf numFmtId="0" fontId="7" fillId="3" borderId="51" xfId="0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/>
    <xf numFmtId="0" fontId="27" fillId="2" borderId="0" xfId="3" applyFont="1" applyFill="1" applyBorder="1" applyAlignment="1" applyProtection="1">
      <alignment horizontal="center" vertical="top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49" fontId="9" fillId="2" borderId="21" xfId="3" applyNumberFormat="1" applyFont="1" applyFill="1" applyBorder="1" applyAlignment="1" applyProtection="1">
      <alignment horizontal="center" vertical="center"/>
      <protection locked="0"/>
    </xf>
    <xf numFmtId="0" fontId="9" fillId="2" borderId="21" xfId="3" applyNumberFormat="1" applyFont="1" applyFill="1" applyBorder="1" applyAlignment="1" applyProtection="1">
      <alignment horizontal="left" vertical="center"/>
      <protection locked="0"/>
    </xf>
    <xf numFmtId="49" fontId="7" fillId="2" borderId="21" xfId="3" applyNumberFormat="1" applyFont="1" applyFill="1" applyBorder="1" applyAlignment="1" applyProtection="1">
      <alignment horizontal="left" vertical="center"/>
      <protection locked="0"/>
    </xf>
    <xf numFmtId="0" fontId="29" fillId="2" borderId="0" xfId="3" applyFont="1" applyFill="1" applyBorder="1" applyAlignment="1" applyProtection="1">
      <alignment horizontal="left" vertical="center"/>
      <protection locked="0"/>
    </xf>
    <xf numFmtId="49" fontId="8" fillId="2" borderId="21" xfId="3" applyNumberFormat="1" applyFont="1" applyFill="1" applyBorder="1" applyAlignment="1" applyProtection="1">
      <alignment horizontal="left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19" fillId="2" borderId="21" xfId="3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3" applyFont="1" applyAlignment="1" applyProtection="1">
      <alignment horizontal="left" vertical="top"/>
      <protection locked="0"/>
    </xf>
    <xf numFmtId="14" fontId="7" fillId="2" borderId="21" xfId="3" applyNumberFormat="1" applyFont="1" applyFill="1" applyBorder="1" applyAlignment="1" applyProtection="1">
      <alignment horizontal="left" vertical="center"/>
      <protection locked="0"/>
    </xf>
    <xf numFmtId="0" fontId="7" fillId="2" borderId="21" xfId="3" applyNumberFormat="1" applyFont="1" applyFill="1" applyBorder="1" applyAlignment="1" applyProtection="1">
      <alignment horizontal="left" vertical="center"/>
      <protection locked="0"/>
    </xf>
    <xf numFmtId="0" fontId="8" fillId="2" borderId="0" xfId="3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5" fillId="0" borderId="22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 textRotation="90"/>
    </xf>
    <xf numFmtId="0" fontId="11" fillId="0" borderId="7" xfId="0" applyNumberFormat="1" applyFont="1" applyFill="1" applyBorder="1" applyAlignment="1" applyProtection="1">
      <alignment horizontal="center" vertical="center" textRotation="90"/>
    </xf>
    <xf numFmtId="0" fontId="12" fillId="0" borderId="24" xfId="0" applyNumberFormat="1" applyFont="1" applyFill="1" applyBorder="1" applyAlignment="1" applyProtection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/>
    </xf>
    <xf numFmtId="0" fontId="12" fillId="0" borderId="26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distributed" textRotation="90"/>
    </xf>
    <xf numFmtId="0" fontId="11" fillId="0" borderId="15" xfId="0" applyNumberFormat="1" applyFont="1" applyFill="1" applyBorder="1" applyAlignment="1" applyProtection="1">
      <alignment horizontal="center" vertical="distributed" textRotation="90"/>
    </xf>
    <xf numFmtId="0" fontId="11" fillId="0" borderId="40" xfId="0" applyNumberFormat="1" applyFont="1" applyFill="1" applyBorder="1" applyAlignment="1" applyProtection="1">
      <alignment horizontal="center" vertical="distributed" textRotation="90"/>
    </xf>
    <xf numFmtId="0" fontId="11" fillId="0" borderId="8" xfId="0" applyNumberFormat="1" applyFont="1" applyFill="1" applyBorder="1" applyAlignment="1" applyProtection="1">
      <alignment horizontal="center" vertical="center" textRotation="90"/>
    </xf>
    <xf numFmtId="0" fontId="9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textRotation="90" wrapText="1"/>
    </xf>
    <xf numFmtId="0" fontId="13" fillId="0" borderId="0" xfId="0" applyNumberFormat="1" applyFont="1" applyFill="1" applyBorder="1" applyAlignment="1" applyProtection="1">
      <alignment horizontal="center" textRotation="9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vertical="top" wrapText="1"/>
    </xf>
    <xf numFmtId="0" fontId="12" fillId="0" borderId="0" xfId="0" applyNumberFormat="1" applyFont="1" applyFill="1" applyBorder="1" applyAlignment="1" applyProtection="1">
      <alignment horizontal="center" textRotation="90" wrapText="1" shrinkToFit="1"/>
    </xf>
    <xf numFmtId="0" fontId="22" fillId="0" borderId="0" xfId="3" applyFont="1" applyAlignment="1" applyProtection="1">
      <alignment horizontal="left" vertical="top"/>
      <protection locked="0"/>
    </xf>
    <xf numFmtId="0" fontId="20" fillId="0" borderId="0" xfId="3" applyFont="1" applyAlignment="1" applyProtection="1">
      <alignment horizontal="left" vertical="top"/>
      <protection locked="0"/>
    </xf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23" fillId="0" borderId="0" xfId="3" applyFont="1"/>
    <xf numFmtId="0" fontId="24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 wrapText="1"/>
      <protection locked="0"/>
    </xf>
    <xf numFmtId="0" fontId="23" fillId="2" borderId="1" xfId="3" applyNumberFormat="1" applyFont="1" applyFill="1" applyBorder="1" applyAlignment="1" applyProtection="1">
      <alignment horizontal="center" vertical="center"/>
      <protection locked="0"/>
    </xf>
    <xf numFmtId="0" fontId="12" fillId="2" borderId="1" xfId="3" applyNumberFormat="1" applyFont="1" applyFill="1" applyBorder="1" applyAlignment="1" applyProtection="1">
      <alignment horizontal="center" vertical="center"/>
      <protection locked="0"/>
    </xf>
    <xf numFmtId="0" fontId="25" fillId="2" borderId="1" xfId="3" applyNumberFormat="1" applyFont="1" applyFill="1" applyBorder="1" applyAlignment="1" applyProtection="1">
      <alignment horizontal="center" vertical="center"/>
      <protection locked="0"/>
    </xf>
    <xf numFmtId="0" fontId="15" fillId="2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8" fillId="0" borderId="69" xfId="0" applyNumberFormat="1" applyFont="1" applyFill="1" applyBorder="1" applyAlignment="1" applyProtection="1">
      <alignment horizontal="center" wrapText="1" readingOrder="1"/>
    </xf>
    <xf numFmtId="0" fontId="8" fillId="0" borderId="25" xfId="0" applyNumberFormat="1" applyFont="1" applyFill="1" applyBorder="1" applyAlignment="1" applyProtection="1">
      <alignment horizontal="center" wrapText="1" readingOrder="1"/>
    </xf>
    <xf numFmtId="0" fontId="8" fillId="0" borderId="70" xfId="0" applyNumberFormat="1" applyFont="1" applyFill="1" applyBorder="1" applyAlignment="1" applyProtection="1">
      <alignment horizontal="center" wrapText="1" readingOrder="1"/>
    </xf>
    <xf numFmtId="0" fontId="8" fillId="0" borderId="64" xfId="0" applyNumberFormat="1" applyFont="1" applyFill="1" applyBorder="1" applyAlignment="1" applyProtection="1">
      <alignment horizontal="center" wrapText="1" readingOrder="1"/>
    </xf>
    <xf numFmtId="0" fontId="8" fillId="0" borderId="22" xfId="0" applyNumberFormat="1" applyFont="1" applyFill="1" applyBorder="1" applyAlignment="1" applyProtection="1">
      <alignment horizontal="center" wrapText="1" readingOrder="1"/>
    </xf>
    <xf numFmtId="0" fontId="8" fillId="0" borderId="71" xfId="0" applyNumberFormat="1" applyFont="1" applyFill="1" applyBorder="1" applyAlignment="1" applyProtection="1">
      <alignment horizontal="center" wrapText="1" readingOrder="1"/>
    </xf>
    <xf numFmtId="0" fontId="8" fillId="0" borderId="1" xfId="0" applyNumberFormat="1" applyFont="1" applyFill="1" applyBorder="1" applyAlignment="1" applyProtection="1">
      <alignment horizontal="center" textRotation="90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8" fillId="0" borderId="16" xfId="0" applyNumberFormat="1" applyFont="1" applyFill="1" applyBorder="1" applyAlignment="1" applyProtection="1">
      <alignment horizontal="center" wrapText="1"/>
    </xf>
    <xf numFmtId="0" fontId="8" fillId="0" borderId="14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6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54" xfId="0" applyNumberFormat="1" applyFont="1" applyFill="1" applyBorder="1" applyAlignment="1" applyProtection="1">
      <alignment horizontal="left" vertical="center" wrapText="1"/>
    </xf>
    <xf numFmtId="0" fontId="8" fillId="0" borderId="4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20" xfId="0" applyNumberFormat="1" applyFont="1" applyFill="1" applyBorder="1" applyAlignment="1" applyProtection="1">
      <alignment horizontal="center" textRotation="90" wrapText="1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/>
    <xf numFmtId="0" fontId="30" fillId="0" borderId="0" xfId="0" applyFont="1" applyFill="1" applyBorder="1" applyAlignment="1"/>
    <xf numFmtId="0" fontId="8" fillId="0" borderId="31" xfId="0" applyNumberFormat="1" applyFont="1" applyFill="1" applyBorder="1" applyAlignment="1" applyProtection="1">
      <alignment horizontal="center" vertical="top"/>
    </xf>
    <xf numFmtId="0" fontId="8" fillId="0" borderId="32" xfId="0" applyNumberFormat="1" applyFont="1" applyFill="1" applyBorder="1" applyAlignment="1" applyProtection="1">
      <alignment horizontal="center" vertical="top"/>
    </xf>
    <xf numFmtId="0" fontId="8" fillId="0" borderId="1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8" fillId="0" borderId="16" xfId="0" applyNumberFormat="1" applyFont="1" applyFill="1" applyBorder="1" applyAlignment="1" applyProtection="1">
      <alignment horizontal="center" vertical="center" textRotation="90"/>
    </xf>
    <xf numFmtId="0" fontId="8" fillId="0" borderId="16" xfId="0" applyNumberFormat="1" applyFont="1" applyFill="1" applyBorder="1" applyAlignment="1" applyProtection="1">
      <alignment horizontal="center" textRotation="90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47" xfId="0" applyNumberFormat="1" applyFont="1" applyFill="1" applyBorder="1" applyAlignment="1" applyProtection="1">
      <alignment horizontal="center" vertical="center" wrapText="1"/>
    </xf>
    <xf numFmtId="0" fontId="8" fillId="0" borderId="40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31" xfId="0" applyNumberFormat="1" applyFont="1" applyFill="1" applyBorder="1" applyAlignment="1" applyProtection="1">
      <alignment horizontal="center" vertical="center" wrapText="1"/>
    </xf>
    <xf numFmtId="0" fontId="8" fillId="0" borderId="53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7" fillId="0" borderId="43" xfId="0" applyNumberFormat="1" applyFont="1" applyFill="1" applyBorder="1" applyAlignment="1" applyProtection="1">
      <alignment horizontal="center" vertical="center"/>
    </xf>
    <xf numFmtId="0" fontId="7" fillId="0" borderId="44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142875</xdr:colOff>
      <xdr:row>64</xdr:row>
      <xdr:rowOff>31750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9039" t="12253" r="64555" b="5955"/>
        <a:stretch/>
      </xdr:blipFill>
      <xdr:spPr>
        <a:xfrm>
          <a:off x="0" y="0"/>
          <a:ext cx="5540375" cy="8159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80" zoomScaleNormal="80" workbookViewId="0">
      <selection activeCell="Y58" sqref="Y58"/>
    </sheetView>
  </sheetViews>
  <sheetFormatPr defaultRowHeight="10.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zoomScale="80" zoomScaleNormal="70" zoomScaleSheetLayoutView="80" workbookViewId="0">
      <selection activeCell="AH22" sqref="AH22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  <c r="R1" s="43"/>
      <c r="S1" s="43"/>
      <c r="T1" s="43"/>
      <c r="U1" s="43"/>
      <c r="V1" s="43"/>
      <c r="W1" s="43"/>
      <c r="X1" s="43"/>
      <c r="Y1" s="43"/>
      <c r="Z1" s="44" t="s">
        <v>306</v>
      </c>
      <c r="AA1" s="43"/>
      <c r="AB1" s="43"/>
      <c r="AC1" s="43"/>
      <c r="AD1" s="43"/>
      <c r="AE1" s="43"/>
      <c r="AF1" s="43"/>
      <c r="AG1" s="43"/>
      <c r="AH1" s="43"/>
      <c r="AI1" s="45"/>
      <c r="AJ1" s="42"/>
      <c r="AK1" s="42"/>
      <c r="AL1" s="42"/>
      <c r="AM1" s="42"/>
      <c r="AN1" s="42"/>
      <c r="AO1" s="42"/>
      <c r="AP1" s="42"/>
      <c r="AQ1" s="42"/>
      <c r="AR1" s="42"/>
      <c r="AS1" s="41"/>
      <c r="AT1" s="41"/>
      <c r="AU1" s="41"/>
      <c r="AV1" s="41"/>
      <c r="AW1" s="41"/>
    </row>
    <row r="2" spans="1:51" ht="13.5" customHeight="1">
      <c r="A2" s="42"/>
      <c r="B2" s="42"/>
      <c r="C2" s="42"/>
      <c r="E2" s="4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7" t="s">
        <v>38</v>
      </c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1"/>
      <c r="AV2" s="41"/>
      <c r="AW2" s="41"/>
      <c r="AX2" s="41"/>
    </row>
    <row r="3" spans="1:51" ht="13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7" t="s">
        <v>307</v>
      </c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1"/>
      <c r="AT3" s="41"/>
      <c r="AU3" s="41"/>
      <c r="AV3" s="41"/>
      <c r="AW3" s="41"/>
    </row>
    <row r="4" spans="1:51" ht="35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</row>
    <row r="5" spans="1:51" ht="13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</row>
    <row r="6" spans="1:51" ht="13.5" customHeight="1">
      <c r="A6" s="48" t="s">
        <v>308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8" t="s">
        <v>309</v>
      </c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</row>
    <row r="7" spans="1:51" ht="13.5" customHeight="1">
      <c r="A7" s="49" t="s">
        <v>310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9" t="s">
        <v>311</v>
      </c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</row>
    <row r="8" spans="1:51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</row>
    <row r="9" spans="1:51" ht="26.25" customHeight="1">
      <c r="A9" s="42" t="s">
        <v>312</v>
      </c>
      <c r="B9" s="42"/>
      <c r="C9" s="42"/>
      <c r="D9" s="42"/>
      <c r="E9" s="42"/>
      <c r="F9" s="42"/>
      <c r="G9" s="42"/>
      <c r="H9" s="49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50" t="s">
        <v>325</v>
      </c>
      <c r="AK9" s="42"/>
      <c r="AL9" s="42"/>
      <c r="AM9" s="42"/>
      <c r="AN9" s="42"/>
      <c r="AO9" s="42"/>
      <c r="AP9" s="42"/>
      <c r="AQ9" s="49"/>
      <c r="AR9" s="42"/>
      <c r="AS9" s="42"/>
      <c r="AT9" s="42" t="s">
        <v>347</v>
      </c>
      <c r="AU9" s="42"/>
      <c r="AV9" s="42"/>
      <c r="AW9" s="42"/>
      <c r="AX9" s="42"/>
      <c r="AY9" s="42"/>
    </row>
    <row r="10" spans="1:51" ht="3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</row>
    <row r="11" spans="1:51" s="56" customFormat="1" ht="26.25" customHeight="1">
      <c r="A11" s="55" t="s">
        <v>357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55" t="s">
        <v>357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</row>
    <row r="12" spans="1:51" ht="23.2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</row>
    <row r="13" spans="1:51" ht="38.25" customHeight="1">
      <c r="A13" s="370" t="s">
        <v>36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42"/>
      <c r="AX13" s="42"/>
      <c r="AY13" s="42"/>
    </row>
    <row r="14" spans="1:51" s="56" customFormat="1" ht="13.5" customHeight="1">
      <c r="A14" s="371" t="s">
        <v>37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43"/>
      <c r="AX14" s="43"/>
      <c r="AY14" s="43"/>
    </row>
    <row r="15" spans="1:51" s="56" customFormat="1" ht="26.25" customHeight="1">
      <c r="A15" s="372" t="s">
        <v>39</v>
      </c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43"/>
      <c r="AX15" s="43"/>
      <c r="AY15" s="43"/>
    </row>
    <row r="16" spans="1:51" s="56" customFormat="1" ht="17.25" customHeight="1">
      <c r="A16" s="373" t="s">
        <v>187</v>
      </c>
      <c r="B16" s="373"/>
      <c r="C16" s="373"/>
      <c r="D16" s="373"/>
      <c r="E16" s="373"/>
      <c r="F16" s="57"/>
      <c r="G16" s="374" t="s">
        <v>188</v>
      </c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43"/>
      <c r="AX16" s="43"/>
      <c r="AY16" s="43"/>
    </row>
    <row r="17" spans="1:62" ht="19.5" customHeight="1">
      <c r="A17" s="369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52"/>
      <c r="AW17" s="42"/>
      <c r="AX17" s="42"/>
      <c r="AY17" s="42"/>
    </row>
    <row r="18" spans="1:62" s="56" customFormat="1" ht="19.5" customHeight="1">
      <c r="O18" s="376" t="s">
        <v>322</v>
      </c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58"/>
      <c r="AW18" s="43"/>
      <c r="AX18" s="43"/>
      <c r="AY18" s="43"/>
    </row>
    <row r="19" spans="1:62" ht="13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1:62" s="56" customFormat="1" ht="13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 t="s">
        <v>313</v>
      </c>
      <c r="P20" s="59"/>
      <c r="Q20" s="59"/>
      <c r="R20" s="59"/>
      <c r="S20" s="59"/>
      <c r="T20" s="59"/>
      <c r="U20" s="59"/>
      <c r="V20" s="59"/>
      <c r="W20" s="59" t="s">
        <v>323</v>
      </c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</row>
    <row r="21" spans="1:62" s="56" customFormat="1" ht="13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</row>
    <row r="22" spans="1:62" s="56" customFormat="1" ht="13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 t="s">
        <v>314</v>
      </c>
      <c r="P22" s="59"/>
      <c r="Q22" s="59"/>
      <c r="R22" s="59"/>
      <c r="S22" s="59"/>
      <c r="T22" s="59"/>
      <c r="U22" s="59"/>
      <c r="V22" s="59"/>
      <c r="W22" s="59" t="s">
        <v>315</v>
      </c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</row>
    <row r="23" spans="1:62" s="56" customFormat="1" ht="13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</row>
    <row r="24" spans="1:62" s="56" customFormat="1" ht="13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 t="s">
        <v>316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377" t="s">
        <v>40</v>
      </c>
      <c r="AB24" s="377"/>
      <c r="AC24" s="377"/>
      <c r="AD24" s="377"/>
      <c r="AE24" s="377"/>
      <c r="AF24" s="43" t="s">
        <v>317</v>
      </c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</row>
    <row r="25" spans="1:62" ht="13.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</row>
    <row r="26" spans="1:62" ht="13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378" t="s">
        <v>318</v>
      </c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9" t="s">
        <v>324</v>
      </c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379"/>
      <c r="BF26" s="379"/>
      <c r="BG26" s="379"/>
      <c r="BH26" s="379"/>
      <c r="BI26" s="379"/>
      <c r="BJ26" s="379"/>
    </row>
    <row r="27" spans="1:62" ht="13.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380" t="s">
        <v>41</v>
      </c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</row>
    <row r="28" spans="1:62" ht="13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</row>
    <row r="29" spans="1:62" s="56" customFormat="1" ht="13.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 t="s">
        <v>319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381">
        <v>42713</v>
      </c>
      <c r="AD29" s="382"/>
      <c r="AE29" s="382"/>
      <c r="AF29" s="382"/>
      <c r="AG29" s="382"/>
      <c r="AH29" s="59"/>
      <c r="AI29" s="383" t="s">
        <v>42</v>
      </c>
      <c r="AJ29" s="383"/>
      <c r="AK29" s="382">
        <v>1565</v>
      </c>
      <c r="AL29" s="382"/>
      <c r="AM29" s="382"/>
      <c r="AN29" s="382"/>
      <c r="AO29" s="382"/>
      <c r="AP29" s="382"/>
      <c r="AQ29" s="59"/>
      <c r="AR29" s="59"/>
      <c r="AS29" s="59"/>
      <c r="AT29" s="59"/>
      <c r="AU29" s="59"/>
      <c r="AV29" s="59"/>
      <c r="AW29" s="59"/>
      <c r="AX29" s="59"/>
      <c r="AY29" s="59"/>
    </row>
    <row r="30" spans="1:62" ht="13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</row>
    <row r="31" spans="1:62" s="56" customFormat="1" ht="13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 t="s">
        <v>320</v>
      </c>
      <c r="P31" s="59"/>
      <c r="Q31" s="59"/>
      <c r="R31" s="59"/>
      <c r="S31" s="375" t="s">
        <v>359</v>
      </c>
      <c r="T31" s="375"/>
      <c r="U31" s="375"/>
      <c r="V31" s="375"/>
      <c r="W31" s="375"/>
      <c r="X31" s="59"/>
      <c r="Y31" s="59"/>
      <c r="Z31" s="59"/>
      <c r="AA31" s="59" t="s">
        <v>321</v>
      </c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375" t="s">
        <v>358</v>
      </c>
      <c r="AO31" s="375"/>
      <c r="AP31" s="375"/>
      <c r="AQ31" s="375"/>
      <c r="AR31" s="375"/>
      <c r="AS31" s="59"/>
      <c r="AT31" s="59"/>
      <c r="AU31" s="59"/>
      <c r="AV31" s="59"/>
      <c r="AW31" s="59"/>
      <c r="AX31" s="59"/>
      <c r="AY31" s="59"/>
    </row>
    <row r="32" spans="1:62" ht="13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</row>
    <row r="33" spans="1:51" ht="13.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</row>
    <row r="34" spans="1:51" ht="13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</row>
    <row r="35" spans="1:51" ht="13.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</row>
    <row r="36" spans="1:51" ht="13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</row>
    <row r="37" spans="1:51" ht="13.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</row>
    <row r="38" spans="1:51" ht="13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</row>
    <row r="39" spans="1:51" ht="13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</row>
    <row r="40" spans="1:51" ht="13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</row>
    <row r="41" spans="1:51" ht="13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</row>
    <row r="42" spans="1:51" ht="13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</row>
    <row r="43" spans="1:51" ht="13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</row>
    <row r="44" spans="1:51" ht="13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</row>
    <row r="45" spans="1:51" ht="13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</row>
    <row r="46" spans="1:51" ht="13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</row>
    <row r="47" spans="1:51" ht="13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</row>
    <row r="48" spans="1:51" ht="13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</row>
    <row r="49" spans="1:51" ht="13.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</row>
    <row r="50" spans="1:51" ht="13.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</row>
    <row r="51" spans="1:51" ht="13.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</row>
    <row r="52" spans="1:51" ht="13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</row>
    <row r="53" spans="1:51" ht="13.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</row>
    <row r="54" spans="1:51" ht="13.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</row>
    <row r="55" spans="1:51" ht="13.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3.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51" ht="13.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:51" ht="13.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</row>
  </sheetData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8"/>
  <sheetViews>
    <sheetView showGridLines="0" zoomScale="90" zoomScaleNormal="90" workbookViewId="0">
      <selection activeCell="BH38" sqref="A1:BK38"/>
    </sheetView>
  </sheetViews>
  <sheetFormatPr defaultColWidth="14.6640625" defaultRowHeight="13.5" customHeight="1"/>
  <cols>
    <col min="1" max="1" width="6.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33.75" customHeight="1">
      <c r="A1" s="398" t="s">
        <v>186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400"/>
      <c r="BJ1" s="400"/>
      <c r="BK1" s="400"/>
    </row>
    <row r="2" spans="1:63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63" ht="13.5" customHeight="1" thickBot="1">
      <c r="A3" s="385" t="s">
        <v>189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405"/>
      <c r="BC3" s="405"/>
      <c r="BD3" s="405"/>
      <c r="BE3" s="405"/>
      <c r="BF3" s="405"/>
      <c r="BG3" s="405"/>
      <c r="BH3" s="405"/>
      <c r="BI3" s="405"/>
      <c r="BJ3" s="405"/>
      <c r="BK3" s="406"/>
    </row>
    <row r="4" spans="1:63" ht="13.5" customHeight="1">
      <c r="A4" s="394" t="s">
        <v>172</v>
      </c>
      <c r="B4" s="388" t="s">
        <v>19</v>
      </c>
      <c r="C4" s="389"/>
      <c r="D4" s="389"/>
      <c r="E4" s="390"/>
      <c r="F4" s="386" t="s">
        <v>173</v>
      </c>
      <c r="G4" s="388" t="s">
        <v>20</v>
      </c>
      <c r="H4" s="389"/>
      <c r="I4" s="390"/>
      <c r="J4" s="386" t="s">
        <v>174</v>
      </c>
      <c r="K4" s="388" t="s">
        <v>21</v>
      </c>
      <c r="L4" s="389"/>
      <c r="M4" s="389"/>
      <c r="N4" s="390"/>
      <c r="O4" s="388" t="s">
        <v>22</v>
      </c>
      <c r="P4" s="389"/>
      <c r="Q4" s="389"/>
      <c r="R4" s="390"/>
      <c r="S4" s="386" t="s">
        <v>175</v>
      </c>
      <c r="T4" s="388" t="s">
        <v>23</v>
      </c>
      <c r="U4" s="389"/>
      <c r="V4" s="390"/>
      <c r="W4" s="386" t="s">
        <v>176</v>
      </c>
      <c r="X4" s="388" t="s">
        <v>24</v>
      </c>
      <c r="Y4" s="389"/>
      <c r="Z4" s="390"/>
      <c r="AA4" s="386" t="s">
        <v>177</v>
      </c>
      <c r="AB4" s="388" t="s">
        <v>25</v>
      </c>
      <c r="AC4" s="389"/>
      <c r="AD4" s="389"/>
      <c r="AE4" s="390"/>
      <c r="AF4" s="386" t="s">
        <v>178</v>
      </c>
      <c r="AG4" s="388" t="s">
        <v>26</v>
      </c>
      <c r="AH4" s="389"/>
      <c r="AI4" s="390"/>
      <c r="AJ4" s="386" t="s">
        <v>179</v>
      </c>
      <c r="AK4" s="388" t="s">
        <v>27</v>
      </c>
      <c r="AL4" s="389"/>
      <c r="AM4" s="389"/>
      <c r="AN4" s="390"/>
      <c r="AO4" s="388" t="s">
        <v>28</v>
      </c>
      <c r="AP4" s="389"/>
      <c r="AQ4" s="389"/>
      <c r="AR4" s="390"/>
      <c r="AS4" s="386" t="s">
        <v>180</v>
      </c>
      <c r="AT4" s="388" t="s">
        <v>29</v>
      </c>
      <c r="AU4" s="389"/>
      <c r="AV4" s="390"/>
      <c r="AW4" s="386" t="s">
        <v>181</v>
      </c>
      <c r="AX4" s="388" t="s">
        <v>30</v>
      </c>
      <c r="AY4" s="389"/>
      <c r="AZ4" s="389"/>
      <c r="BA4" s="390"/>
      <c r="BB4" s="384"/>
      <c r="BC4" s="403"/>
      <c r="BD4" s="384"/>
      <c r="BE4" s="407"/>
      <c r="BF4" s="407"/>
      <c r="BG4" s="407"/>
      <c r="BH4" s="384"/>
      <c r="BI4" s="384"/>
      <c r="BJ4" s="384"/>
      <c r="BK4" s="384"/>
    </row>
    <row r="5" spans="1:63" ht="13.5" customHeight="1">
      <c r="A5" s="395"/>
      <c r="B5" s="391"/>
      <c r="C5" s="392"/>
      <c r="D5" s="392"/>
      <c r="E5" s="393"/>
      <c r="F5" s="387"/>
      <c r="G5" s="391"/>
      <c r="H5" s="392"/>
      <c r="I5" s="393"/>
      <c r="J5" s="387"/>
      <c r="K5" s="391"/>
      <c r="L5" s="392"/>
      <c r="M5" s="392"/>
      <c r="N5" s="393"/>
      <c r="O5" s="391"/>
      <c r="P5" s="392"/>
      <c r="Q5" s="392"/>
      <c r="R5" s="393"/>
      <c r="S5" s="387"/>
      <c r="T5" s="391"/>
      <c r="U5" s="392"/>
      <c r="V5" s="393"/>
      <c r="W5" s="387"/>
      <c r="X5" s="391"/>
      <c r="Y5" s="392"/>
      <c r="Z5" s="393"/>
      <c r="AA5" s="387"/>
      <c r="AB5" s="391"/>
      <c r="AC5" s="392"/>
      <c r="AD5" s="392"/>
      <c r="AE5" s="393"/>
      <c r="AF5" s="387"/>
      <c r="AG5" s="391"/>
      <c r="AH5" s="392"/>
      <c r="AI5" s="393"/>
      <c r="AJ5" s="387"/>
      <c r="AK5" s="391"/>
      <c r="AL5" s="392"/>
      <c r="AM5" s="392"/>
      <c r="AN5" s="393"/>
      <c r="AO5" s="391"/>
      <c r="AP5" s="392"/>
      <c r="AQ5" s="392"/>
      <c r="AR5" s="393"/>
      <c r="AS5" s="387"/>
      <c r="AT5" s="391"/>
      <c r="AU5" s="392"/>
      <c r="AV5" s="393"/>
      <c r="AW5" s="387"/>
      <c r="AX5" s="391"/>
      <c r="AY5" s="392"/>
      <c r="AZ5" s="392"/>
      <c r="BA5" s="393"/>
      <c r="BB5" s="384"/>
      <c r="BC5" s="403"/>
      <c r="BD5" s="384"/>
      <c r="BE5" s="407"/>
      <c r="BF5" s="407"/>
      <c r="BG5" s="407"/>
      <c r="BH5" s="384"/>
      <c r="BI5" s="384"/>
      <c r="BJ5" s="384"/>
      <c r="BK5" s="384"/>
    </row>
    <row r="6" spans="1:63" ht="13.5" customHeight="1">
      <c r="A6" s="395"/>
      <c r="B6" s="3"/>
      <c r="C6" s="3"/>
      <c r="D6" s="3"/>
      <c r="E6" s="4"/>
      <c r="F6" s="387"/>
      <c r="G6" s="3"/>
      <c r="H6" s="3"/>
      <c r="I6" s="4"/>
      <c r="J6" s="387"/>
      <c r="K6" s="3"/>
      <c r="L6" s="3"/>
      <c r="M6" s="3"/>
      <c r="N6" s="3"/>
      <c r="O6" s="3"/>
      <c r="P6" s="3"/>
      <c r="Q6" s="3"/>
      <c r="R6" s="4"/>
      <c r="S6" s="387"/>
      <c r="T6" s="3"/>
      <c r="U6" s="3"/>
      <c r="V6" s="4"/>
      <c r="W6" s="387"/>
      <c r="X6" s="3"/>
      <c r="Y6" s="3"/>
      <c r="Z6" s="4"/>
      <c r="AA6" s="387"/>
      <c r="AB6" s="3"/>
      <c r="AC6" s="3"/>
      <c r="AD6" s="3"/>
      <c r="AE6" s="4"/>
      <c r="AF6" s="387"/>
      <c r="AG6" s="3"/>
      <c r="AH6" s="3"/>
      <c r="AI6" s="4"/>
      <c r="AJ6" s="387"/>
      <c r="AK6" s="3"/>
      <c r="AL6" s="3"/>
      <c r="AM6" s="3"/>
      <c r="AN6" s="3"/>
      <c r="AO6" s="3"/>
      <c r="AP6" s="3"/>
      <c r="AQ6" s="3"/>
      <c r="AR6" s="4"/>
      <c r="AS6" s="387"/>
      <c r="AT6" s="3"/>
      <c r="AU6" s="3"/>
      <c r="AV6" s="4"/>
      <c r="AW6" s="387"/>
      <c r="AX6" s="3"/>
      <c r="AY6" s="3"/>
      <c r="AZ6" s="3"/>
      <c r="BA6" s="6"/>
      <c r="BB6" s="384"/>
      <c r="BC6" s="404"/>
      <c r="BD6" s="384"/>
      <c r="BE6" s="407"/>
      <c r="BF6" s="407"/>
      <c r="BG6" s="407"/>
      <c r="BH6" s="384"/>
      <c r="BI6" s="384"/>
      <c r="BJ6" s="384"/>
      <c r="BK6" s="384"/>
    </row>
    <row r="7" spans="1:63" ht="13.5" customHeight="1">
      <c r="A7" s="395"/>
      <c r="B7" s="5"/>
      <c r="C7" s="5"/>
      <c r="D7" s="5"/>
      <c r="E7" s="6"/>
      <c r="F7" s="387"/>
      <c r="G7" s="5"/>
      <c r="H7" s="5"/>
      <c r="I7" s="6"/>
      <c r="J7" s="387"/>
      <c r="K7" s="5"/>
      <c r="L7" s="5"/>
      <c r="M7" s="5"/>
      <c r="N7" s="5"/>
      <c r="O7" s="5"/>
      <c r="P7" s="5"/>
      <c r="Q7" s="5"/>
      <c r="R7" s="6"/>
      <c r="S7" s="387"/>
      <c r="T7" s="5"/>
      <c r="U7" s="5"/>
      <c r="V7" s="6"/>
      <c r="W7" s="387"/>
      <c r="X7" s="5"/>
      <c r="Y7" s="5"/>
      <c r="Z7" s="6"/>
      <c r="AA7" s="387"/>
      <c r="AB7" s="5"/>
      <c r="AC7" s="5"/>
      <c r="AD7" s="5"/>
      <c r="AE7" s="6"/>
      <c r="AF7" s="387"/>
      <c r="AG7" s="5"/>
      <c r="AH7" s="5"/>
      <c r="AI7" s="6"/>
      <c r="AJ7" s="387"/>
      <c r="AK7" s="5"/>
      <c r="AL7" s="5"/>
      <c r="AM7" s="5"/>
      <c r="AN7" s="5"/>
      <c r="AO7" s="5"/>
      <c r="AP7" s="5"/>
      <c r="AQ7" s="5"/>
      <c r="AR7" s="6"/>
      <c r="AS7" s="387"/>
      <c r="AT7" s="5"/>
      <c r="AU7" s="5"/>
      <c r="AV7" s="6"/>
      <c r="AW7" s="387"/>
      <c r="AX7" s="5"/>
      <c r="AY7" s="5"/>
      <c r="AZ7" s="5"/>
      <c r="BA7" s="6"/>
      <c r="BB7" s="384"/>
      <c r="BC7" s="404"/>
      <c r="BD7" s="384"/>
      <c r="BE7" s="407"/>
      <c r="BF7" s="407"/>
      <c r="BG7" s="407"/>
      <c r="BH7" s="384"/>
      <c r="BI7" s="384"/>
      <c r="BJ7" s="384"/>
      <c r="BK7" s="384"/>
    </row>
    <row r="8" spans="1:63" ht="13.5" customHeight="1">
      <c r="A8" s="395"/>
      <c r="B8" s="5">
        <v>1</v>
      </c>
      <c r="C8" s="5">
        <v>8</v>
      </c>
      <c r="D8" s="5">
        <v>15</v>
      </c>
      <c r="E8" s="5">
        <v>22</v>
      </c>
      <c r="F8" s="387"/>
      <c r="G8" s="5">
        <v>6</v>
      </c>
      <c r="H8" s="5">
        <v>13</v>
      </c>
      <c r="I8" s="5">
        <v>20</v>
      </c>
      <c r="J8" s="387"/>
      <c r="K8" s="5">
        <v>3</v>
      </c>
      <c r="L8" s="6">
        <v>10</v>
      </c>
      <c r="M8" s="5">
        <v>17</v>
      </c>
      <c r="N8" s="5">
        <v>24</v>
      </c>
      <c r="O8" s="5">
        <v>1</v>
      </c>
      <c r="P8" s="5">
        <v>8</v>
      </c>
      <c r="Q8" s="5">
        <v>15</v>
      </c>
      <c r="R8" s="5">
        <v>22</v>
      </c>
      <c r="S8" s="387"/>
      <c r="T8" s="5">
        <v>5</v>
      </c>
      <c r="U8" s="5">
        <v>12</v>
      </c>
      <c r="V8" s="5">
        <v>19</v>
      </c>
      <c r="W8" s="387"/>
      <c r="X8" s="5">
        <v>2</v>
      </c>
      <c r="Y8" s="5">
        <v>9</v>
      </c>
      <c r="Z8" s="5">
        <v>16</v>
      </c>
      <c r="AA8" s="387"/>
      <c r="AB8" s="5">
        <v>2</v>
      </c>
      <c r="AC8" s="5">
        <v>9</v>
      </c>
      <c r="AD8" s="5">
        <v>16</v>
      </c>
      <c r="AE8" s="5">
        <v>23</v>
      </c>
      <c r="AF8" s="387"/>
      <c r="AG8" s="5">
        <v>6</v>
      </c>
      <c r="AH8" s="5">
        <v>13</v>
      </c>
      <c r="AI8" s="5">
        <v>20</v>
      </c>
      <c r="AJ8" s="387"/>
      <c r="AK8" s="5">
        <v>4</v>
      </c>
      <c r="AL8" s="5">
        <v>11</v>
      </c>
      <c r="AM8" s="5">
        <v>18</v>
      </c>
      <c r="AN8" s="5">
        <v>25</v>
      </c>
      <c r="AO8" s="5">
        <v>1</v>
      </c>
      <c r="AP8" s="5">
        <v>8</v>
      </c>
      <c r="AQ8" s="5">
        <v>15</v>
      </c>
      <c r="AR8" s="5">
        <v>22</v>
      </c>
      <c r="AS8" s="387"/>
      <c r="AT8" s="5">
        <v>6</v>
      </c>
      <c r="AU8" s="5">
        <v>13</v>
      </c>
      <c r="AV8" s="5">
        <v>20</v>
      </c>
      <c r="AW8" s="387"/>
      <c r="AX8" s="5">
        <v>3</v>
      </c>
      <c r="AY8" s="5">
        <v>10</v>
      </c>
      <c r="AZ8" s="5">
        <v>17</v>
      </c>
      <c r="BA8" s="5">
        <v>24</v>
      </c>
      <c r="BB8" s="384"/>
      <c r="BC8" s="404"/>
      <c r="BD8" s="384"/>
      <c r="BE8" s="407"/>
      <c r="BF8" s="407"/>
      <c r="BG8" s="407"/>
      <c r="BH8" s="384"/>
      <c r="BI8" s="384"/>
      <c r="BJ8" s="384"/>
      <c r="BK8" s="384"/>
    </row>
    <row r="9" spans="1:63" ht="13.5" customHeight="1">
      <c r="A9" s="395"/>
      <c r="B9" s="5">
        <v>7</v>
      </c>
      <c r="C9" s="5">
        <v>14</v>
      </c>
      <c r="D9" s="5">
        <v>21</v>
      </c>
      <c r="E9" s="5">
        <v>28</v>
      </c>
      <c r="F9" s="387"/>
      <c r="G9" s="5">
        <v>12</v>
      </c>
      <c r="H9" s="5">
        <v>19</v>
      </c>
      <c r="I9" s="5">
        <v>26</v>
      </c>
      <c r="J9" s="387"/>
      <c r="K9" s="5">
        <v>9</v>
      </c>
      <c r="L9" s="5">
        <v>16</v>
      </c>
      <c r="M9" s="5">
        <v>23</v>
      </c>
      <c r="N9" s="5">
        <v>30</v>
      </c>
      <c r="O9" s="5">
        <v>7</v>
      </c>
      <c r="P9" s="5">
        <v>14</v>
      </c>
      <c r="Q9" s="5">
        <v>21</v>
      </c>
      <c r="R9" s="5">
        <v>28</v>
      </c>
      <c r="S9" s="387"/>
      <c r="T9" s="5">
        <v>11</v>
      </c>
      <c r="U9" s="5">
        <v>18</v>
      </c>
      <c r="V9" s="5">
        <v>25</v>
      </c>
      <c r="W9" s="387"/>
      <c r="X9" s="5">
        <v>8</v>
      </c>
      <c r="Y9" s="5">
        <v>15</v>
      </c>
      <c r="Z9" s="5">
        <v>22</v>
      </c>
      <c r="AA9" s="387"/>
      <c r="AB9" s="5">
        <v>8</v>
      </c>
      <c r="AC9" s="5">
        <v>15</v>
      </c>
      <c r="AD9" s="5">
        <v>22</v>
      </c>
      <c r="AE9" s="5">
        <v>29</v>
      </c>
      <c r="AF9" s="387"/>
      <c r="AG9" s="5">
        <v>12</v>
      </c>
      <c r="AH9" s="5">
        <v>19</v>
      </c>
      <c r="AI9" s="5">
        <v>26</v>
      </c>
      <c r="AJ9" s="387"/>
      <c r="AK9" s="5">
        <v>10</v>
      </c>
      <c r="AL9" s="5">
        <v>17</v>
      </c>
      <c r="AM9" s="5">
        <v>24</v>
      </c>
      <c r="AN9" s="5">
        <v>31</v>
      </c>
      <c r="AO9" s="5">
        <v>7</v>
      </c>
      <c r="AP9" s="5">
        <v>14</v>
      </c>
      <c r="AQ9" s="5">
        <v>21</v>
      </c>
      <c r="AR9" s="5">
        <v>28</v>
      </c>
      <c r="AS9" s="387"/>
      <c r="AT9" s="5">
        <v>12</v>
      </c>
      <c r="AU9" s="5">
        <v>19</v>
      </c>
      <c r="AV9" s="5">
        <v>26</v>
      </c>
      <c r="AW9" s="387"/>
      <c r="AX9" s="5">
        <v>9</v>
      </c>
      <c r="AY9" s="5">
        <v>16</v>
      </c>
      <c r="AZ9" s="5">
        <v>23</v>
      </c>
      <c r="BA9" s="5">
        <v>31</v>
      </c>
      <c r="BB9" s="384"/>
      <c r="BC9" s="404"/>
      <c r="BD9" s="384"/>
      <c r="BE9" s="407"/>
      <c r="BF9" s="407"/>
      <c r="BG9" s="407"/>
      <c r="BH9" s="384"/>
      <c r="BI9" s="384"/>
      <c r="BJ9" s="384"/>
      <c r="BK9" s="384"/>
    </row>
    <row r="10" spans="1:63" ht="13.5" customHeight="1">
      <c r="A10" s="395"/>
      <c r="B10" s="5"/>
      <c r="C10" s="5"/>
      <c r="D10" s="5"/>
      <c r="E10" s="5"/>
      <c r="F10" s="387"/>
      <c r="G10" s="5"/>
      <c r="H10" s="5"/>
      <c r="I10" s="5"/>
      <c r="J10" s="387"/>
      <c r="K10" s="5"/>
      <c r="L10" s="5"/>
      <c r="M10" s="5"/>
      <c r="N10" s="5"/>
      <c r="O10" s="5"/>
      <c r="P10" s="5"/>
      <c r="Q10" s="5"/>
      <c r="R10" s="5"/>
      <c r="S10" s="387"/>
      <c r="T10" s="5"/>
      <c r="U10" s="5"/>
      <c r="V10" s="5"/>
      <c r="W10" s="387"/>
      <c r="X10" s="5"/>
      <c r="Y10" s="5"/>
      <c r="Z10" s="5"/>
      <c r="AA10" s="387"/>
      <c r="AB10" s="5"/>
      <c r="AC10" s="5"/>
      <c r="AD10" s="5"/>
      <c r="AE10" s="5"/>
      <c r="AF10" s="387"/>
      <c r="AG10" s="5"/>
      <c r="AH10" s="5"/>
      <c r="AI10" s="5"/>
      <c r="AJ10" s="387"/>
      <c r="AK10" s="5"/>
      <c r="AL10" s="5"/>
      <c r="AM10" s="5"/>
      <c r="AN10" s="5"/>
      <c r="AO10" s="5"/>
      <c r="AP10" s="5"/>
      <c r="AQ10" s="5"/>
      <c r="AR10" s="5"/>
      <c r="AS10" s="387"/>
      <c r="AT10" s="5"/>
      <c r="AU10" s="5"/>
      <c r="AV10" s="5"/>
      <c r="AW10" s="387"/>
      <c r="AX10" s="5"/>
      <c r="AY10" s="5"/>
      <c r="AZ10" s="5"/>
      <c r="BA10" s="5"/>
      <c r="BB10" s="384"/>
      <c r="BC10" s="404"/>
      <c r="BD10" s="384"/>
      <c r="BE10" s="407"/>
      <c r="BF10" s="407"/>
      <c r="BG10" s="407"/>
      <c r="BH10" s="384"/>
      <c r="BI10" s="384"/>
      <c r="BJ10" s="384"/>
      <c r="BK10" s="384"/>
    </row>
    <row r="11" spans="1:63" ht="13.5" customHeight="1">
      <c r="A11" s="395"/>
      <c r="B11" s="5"/>
      <c r="C11" s="5"/>
      <c r="D11" s="5"/>
      <c r="E11" s="5"/>
      <c r="F11" s="387"/>
      <c r="G11" s="5"/>
      <c r="H11" s="5"/>
      <c r="I11" s="5"/>
      <c r="J11" s="387"/>
      <c r="K11" s="5"/>
      <c r="L11" s="5"/>
      <c r="M11" s="5"/>
      <c r="N11" s="5"/>
      <c r="O11" s="5"/>
      <c r="P11" s="5"/>
      <c r="Q11" s="5"/>
      <c r="R11" s="5"/>
      <c r="S11" s="387"/>
      <c r="T11" s="5"/>
      <c r="U11" s="5"/>
      <c r="V11" s="5"/>
      <c r="W11" s="387"/>
      <c r="X11" s="5"/>
      <c r="Y11" s="5"/>
      <c r="Z11" s="5"/>
      <c r="AA11" s="387"/>
      <c r="AB11" s="5"/>
      <c r="AC11" s="5"/>
      <c r="AD11" s="5"/>
      <c r="AE11" s="5"/>
      <c r="AF11" s="387"/>
      <c r="AG11" s="5"/>
      <c r="AH11" s="5"/>
      <c r="AI11" s="5"/>
      <c r="AJ11" s="387"/>
      <c r="AK11" s="5"/>
      <c r="AL11" s="5"/>
      <c r="AM11" s="5"/>
      <c r="AN11" s="5"/>
      <c r="AO11" s="5"/>
      <c r="AP11" s="5"/>
      <c r="AQ11" s="5"/>
      <c r="AR11" s="5"/>
      <c r="AS11" s="387"/>
      <c r="AT11" s="5"/>
      <c r="AU11" s="5"/>
      <c r="AV11" s="5"/>
      <c r="AW11" s="387"/>
      <c r="AX11" s="5"/>
      <c r="AY11" s="5"/>
      <c r="AZ11" s="5"/>
      <c r="BA11" s="5"/>
      <c r="BB11" s="384"/>
      <c r="BC11" s="404"/>
      <c r="BD11" s="384"/>
      <c r="BE11" s="407"/>
      <c r="BF11" s="407"/>
      <c r="BG11" s="407"/>
      <c r="BH11" s="384"/>
      <c r="BI11" s="384"/>
      <c r="BJ11" s="384"/>
      <c r="BK11" s="384"/>
    </row>
    <row r="12" spans="1:63" ht="13.5" customHeight="1">
      <c r="A12" s="395"/>
      <c r="B12" s="5"/>
      <c r="C12" s="5"/>
      <c r="D12" s="5"/>
      <c r="E12" s="5"/>
      <c r="F12" s="387"/>
      <c r="G12" s="5"/>
      <c r="H12" s="5"/>
      <c r="I12" s="5"/>
      <c r="J12" s="387"/>
      <c r="K12" s="5"/>
      <c r="L12" s="5"/>
      <c r="M12" s="5"/>
      <c r="N12" s="5"/>
      <c r="O12" s="5"/>
      <c r="P12" s="5"/>
      <c r="Q12" s="7"/>
      <c r="R12" s="5"/>
      <c r="S12" s="397"/>
      <c r="T12" s="5"/>
      <c r="U12" s="5"/>
      <c r="V12" s="5"/>
      <c r="W12" s="387"/>
      <c r="X12" s="5"/>
      <c r="Y12" s="5"/>
      <c r="Z12" s="5"/>
      <c r="AA12" s="387"/>
      <c r="AB12" s="5"/>
      <c r="AC12" s="5"/>
      <c r="AD12" s="5"/>
      <c r="AE12" s="5"/>
      <c r="AF12" s="387"/>
      <c r="AG12" s="5"/>
      <c r="AH12" s="5"/>
      <c r="AI12" s="5"/>
      <c r="AJ12" s="387"/>
      <c r="AK12" s="5"/>
      <c r="AL12" s="5"/>
      <c r="AM12" s="5"/>
      <c r="AN12" s="5"/>
      <c r="AO12" s="5"/>
      <c r="AP12" s="5"/>
      <c r="AQ12" s="5"/>
      <c r="AR12" s="5"/>
      <c r="AS12" s="387"/>
      <c r="AT12" s="5"/>
      <c r="AU12" s="5"/>
      <c r="AV12" s="5"/>
      <c r="AW12" s="387"/>
      <c r="AX12" s="5"/>
      <c r="AY12" s="5"/>
      <c r="AZ12" s="5"/>
      <c r="BA12" s="5"/>
      <c r="BB12" s="384"/>
      <c r="BC12" s="404"/>
      <c r="BD12" s="384"/>
      <c r="BE12" s="407"/>
      <c r="BF12" s="407"/>
      <c r="BG12" s="407"/>
      <c r="BH12" s="384"/>
      <c r="BI12" s="384"/>
      <c r="BJ12" s="384"/>
      <c r="BK12" s="384"/>
    </row>
    <row r="13" spans="1:63" ht="13.5" customHeight="1" thickBot="1">
      <c r="A13" s="396"/>
      <c r="B13" s="5"/>
      <c r="C13" s="5"/>
      <c r="D13" s="5"/>
      <c r="E13" s="5"/>
      <c r="F13" s="387"/>
      <c r="G13" s="28"/>
      <c r="H13" s="5"/>
      <c r="I13" s="5"/>
      <c r="J13" s="387"/>
      <c r="K13" s="5"/>
      <c r="L13" s="5"/>
      <c r="M13" s="5"/>
      <c r="N13" s="5"/>
      <c r="O13" s="5"/>
      <c r="P13" s="5"/>
      <c r="Q13" s="5"/>
      <c r="R13" s="5"/>
      <c r="S13" s="387"/>
      <c r="T13" s="5"/>
      <c r="U13" s="5"/>
      <c r="V13" s="5"/>
      <c r="W13" s="387"/>
      <c r="X13" s="5"/>
      <c r="Y13" s="5"/>
      <c r="Z13" s="5"/>
      <c r="AA13" s="387"/>
      <c r="AB13" s="5"/>
      <c r="AC13" s="5"/>
      <c r="AD13" s="5"/>
      <c r="AE13" s="5"/>
      <c r="AF13" s="387"/>
      <c r="AG13" s="5"/>
      <c r="AH13" s="5"/>
      <c r="AI13" s="5"/>
      <c r="AJ13" s="387"/>
      <c r="AK13" s="5"/>
      <c r="AL13" s="5"/>
      <c r="AM13" s="5"/>
      <c r="AN13" s="5"/>
      <c r="AO13" s="5"/>
      <c r="AP13" s="5"/>
      <c r="AQ13" s="5"/>
      <c r="AR13" s="5"/>
      <c r="AS13" s="387"/>
      <c r="AT13" s="5"/>
      <c r="AU13" s="5"/>
      <c r="AV13" s="5"/>
      <c r="AW13" s="387"/>
      <c r="AX13" s="5"/>
      <c r="AY13" s="5"/>
      <c r="AZ13" s="5"/>
      <c r="BA13" s="5"/>
      <c r="BB13" s="384"/>
      <c r="BC13" s="404"/>
      <c r="BD13" s="384"/>
      <c r="BE13" s="407"/>
      <c r="BF13" s="407"/>
      <c r="BG13" s="407"/>
      <c r="BH13" s="384"/>
      <c r="BI13" s="384"/>
      <c r="BJ13" s="384"/>
      <c r="BK13" s="384"/>
    </row>
    <row r="14" spans="1:63" ht="17.25" customHeight="1" thickBot="1">
      <c r="A14" s="31"/>
      <c r="B14" s="32" t="s">
        <v>228</v>
      </c>
      <c r="C14" s="32" t="s">
        <v>229</v>
      </c>
      <c r="D14" s="32" t="s">
        <v>230</v>
      </c>
      <c r="E14" s="32" t="s">
        <v>231</v>
      </c>
      <c r="F14" s="32" t="s">
        <v>232</v>
      </c>
      <c r="G14" s="32" t="s">
        <v>233</v>
      </c>
      <c r="H14" s="32" t="s">
        <v>234</v>
      </c>
      <c r="I14" s="32" t="s">
        <v>221</v>
      </c>
      <c r="J14" s="32" t="s">
        <v>235</v>
      </c>
      <c r="K14" s="32" t="s">
        <v>236</v>
      </c>
      <c r="L14" s="32" t="s">
        <v>237</v>
      </c>
      <c r="M14" s="32" t="s">
        <v>238</v>
      </c>
      <c r="N14" s="32" t="s">
        <v>239</v>
      </c>
      <c r="O14" s="32" t="s">
        <v>240</v>
      </c>
      <c r="P14" s="32" t="s">
        <v>241</v>
      </c>
      <c r="Q14" s="32" t="s">
        <v>242</v>
      </c>
      <c r="R14" s="32" t="s">
        <v>243</v>
      </c>
      <c r="S14" s="32" t="s">
        <v>244</v>
      </c>
      <c r="T14" s="32" t="s">
        <v>245</v>
      </c>
      <c r="U14" s="32" t="s">
        <v>246</v>
      </c>
      <c r="V14" s="32" t="s">
        <v>247</v>
      </c>
      <c r="W14" s="32" t="s">
        <v>248</v>
      </c>
      <c r="X14" s="32" t="s">
        <v>249</v>
      </c>
      <c r="Y14" s="32" t="s">
        <v>250</v>
      </c>
      <c r="Z14" s="32" t="s">
        <v>251</v>
      </c>
      <c r="AA14" s="32" t="s">
        <v>252</v>
      </c>
      <c r="AB14" s="32" t="s">
        <v>253</v>
      </c>
      <c r="AC14" s="32" t="s">
        <v>254</v>
      </c>
      <c r="AD14" s="32" t="s">
        <v>255</v>
      </c>
      <c r="AE14" s="32" t="s">
        <v>256</v>
      </c>
      <c r="AF14" s="32" t="s">
        <v>257</v>
      </c>
      <c r="AG14" s="32" t="s">
        <v>258</v>
      </c>
      <c r="AH14" s="32" t="s">
        <v>259</v>
      </c>
      <c r="AI14" s="32" t="s">
        <v>260</v>
      </c>
      <c r="AJ14" s="32" t="s">
        <v>261</v>
      </c>
      <c r="AK14" s="32" t="s">
        <v>262</v>
      </c>
      <c r="AL14" s="32" t="s">
        <v>263</v>
      </c>
      <c r="AM14" s="32" t="s">
        <v>264</v>
      </c>
      <c r="AN14" s="32" t="s">
        <v>265</v>
      </c>
      <c r="AO14" s="32" t="s">
        <v>266</v>
      </c>
      <c r="AP14" s="32" t="s">
        <v>267</v>
      </c>
      <c r="AQ14" s="32" t="s">
        <v>268</v>
      </c>
      <c r="AR14" s="32" t="s">
        <v>269</v>
      </c>
      <c r="AS14" s="32" t="s">
        <v>270</v>
      </c>
      <c r="AT14" s="32" t="s">
        <v>271</v>
      </c>
      <c r="AU14" s="32" t="s">
        <v>272</v>
      </c>
      <c r="AV14" s="32" t="s">
        <v>273</v>
      </c>
      <c r="AW14" s="32" t="s">
        <v>274</v>
      </c>
      <c r="AX14" s="32" t="s">
        <v>275</v>
      </c>
      <c r="AY14" s="32" t="s">
        <v>276</v>
      </c>
      <c r="AZ14" s="32" t="s">
        <v>277</v>
      </c>
      <c r="BA14" s="33" t="s">
        <v>278</v>
      </c>
      <c r="BB14" s="34"/>
      <c r="BC14" s="34"/>
      <c r="BD14" s="34"/>
      <c r="BE14" s="34"/>
      <c r="BF14" s="34"/>
      <c r="BG14" s="34"/>
      <c r="BH14" s="34"/>
      <c r="BI14" s="34"/>
      <c r="BJ14" s="34"/>
      <c r="BK14" s="34"/>
    </row>
    <row r="15" spans="1:63" ht="13.5" customHeight="1">
      <c r="A15" s="29">
        <v>1</v>
      </c>
      <c r="B15" s="11"/>
      <c r="C15" s="11"/>
      <c r="D15" s="11"/>
      <c r="E15" s="12"/>
      <c r="F15" s="12"/>
      <c r="G15" s="30">
        <v>17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 t="s">
        <v>182</v>
      </c>
      <c r="T15" s="13" t="s">
        <v>182</v>
      </c>
      <c r="U15" s="12"/>
      <c r="V15" s="12"/>
      <c r="W15" s="12"/>
      <c r="X15" s="12"/>
      <c r="Y15" s="13">
        <v>22</v>
      </c>
      <c r="Z15" s="12"/>
      <c r="AA15" s="13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 t="s">
        <v>183</v>
      </c>
      <c r="AR15" s="13" t="s">
        <v>183</v>
      </c>
      <c r="AS15" s="16" t="s">
        <v>182</v>
      </c>
      <c r="AT15" s="16" t="s">
        <v>182</v>
      </c>
      <c r="AU15" s="16" t="s">
        <v>182</v>
      </c>
      <c r="AV15" s="16" t="s">
        <v>182</v>
      </c>
      <c r="AW15" s="16" t="s">
        <v>182</v>
      </c>
      <c r="AX15" s="16" t="s">
        <v>182</v>
      </c>
      <c r="AY15" s="16" t="s">
        <v>182</v>
      </c>
      <c r="AZ15" s="16" t="s">
        <v>182</v>
      </c>
      <c r="BA15" s="16" t="s">
        <v>182</v>
      </c>
      <c r="BB15" s="35"/>
      <c r="BC15" s="14"/>
      <c r="BD15" s="14"/>
      <c r="BE15" s="402"/>
      <c r="BF15" s="402"/>
      <c r="BG15" s="14"/>
      <c r="BH15" s="14"/>
      <c r="BI15" s="14"/>
      <c r="BJ15" s="14"/>
      <c r="BK15" s="14"/>
    </row>
    <row r="16" spans="1:63" ht="13.5" customHeight="1">
      <c r="A16" s="22">
        <v>2</v>
      </c>
      <c r="B16" s="11"/>
      <c r="C16" s="11"/>
      <c r="D16" s="8"/>
      <c r="E16" s="12"/>
      <c r="F16" s="12"/>
      <c r="G16" s="9">
        <v>11</v>
      </c>
      <c r="H16" s="12"/>
      <c r="I16" s="10"/>
      <c r="J16" s="10"/>
      <c r="K16" s="10"/>
      <c r="L16" s="10"/>
      <c r="M16" s="10">
        <v>0</v>
      </c>
      <c r="N16" s="10">
        <v>0</v>
      </c>
      <c r="O16" s="10">
        <v>0</v>
      </c>
      <c r="P16" s="10">
        <v>0</v>
      </c>
      <c r="Q16" s="13">
        <v>0</v>
      </c>
      <c r="R16" s="13">
        <v>0</v>
      </c>
      <c r="S16" s="13" t="s">
        <v>182</v>
      </c>
      <c r="T16" s="13" t="s">
        <v>182</v>
      </c>
      <c r="U16" s="14"/>
      <c r="V16" s="12"/>
      <c r="W16" s="12"/>
      <c r="X16" s="12"/>
      <c r="Y16" s="13">
        <v>11</v>
      </c>
      <c r="Z16" s="12"/>
      <c r="AA16" s="13"/>
      <c r="AB16" s="12"/>
      <c r="AC16" s="12"/>
      <c r="AD16" s="12"/>
      <c r="AE16" s="12"/>
      <c r="AF16" s="10">
        <v>8</v>
      </c>
      <c r="AG16" s="10">
        <v>8</v>
      </c>
      <c r="AH16" s="10">
        <v>8</v>
      </c>
      <c r="AI16" s="10">
        <v>8</v>
      </c>
      <c r="AJ16" s="14">
        <v>8</v>
      </c>
      <c r="AK16" s="10">
        <v>8</v>
      </c>
      <c r="AL16" s="10">
        <v>8</v>
      </c>
      <c r="AM16" s="10">
        <v>8</v>
      </c>
      <c r="AN16" s="14">
        <v>8</v>
      </c>
      <c r="AO16" s="10">
        <v>8</v>
      </c>
      <c r="AP16" s="10">
        <v>8</v>
      </c>
      <c r="AQ16" s="10">
        <v>8</v>
      </c>
      <c r="AR16" s="15" t="s">
        <v>183</v>
      </c>
      <c r="AS16" s="16" t="s">
        <v>182</v>
      </c>
      <c r="AT16" s="16" t="s">
        <v>182</v>
      </c>
      <c r="AU16" s="16" t="s">
        <v>182</v>
      </c>
      <c r="AV16" s="16" t="s">
        <v>182</v>
      </c>
      <c r="AW16" s="16" t="s">
        <v>182</v>
      </c>
      <c r="AX16" s="16" t="s">
        <v>182</v>
      </c>
      <c r="AY16" s="16" t="s">
        <v>182</v>
      </c>
      <c r="AZ16" s="16" t="s">
        <v>182</v>
      </c>
      <c r="BA16" s="16" t="s">
        <v>182</v>
      </c>
      <c r="BB16" s="35"/>
      <c r="BC16" s="14"/>
      <c r="BD16" s="14"/>
      <c r="BE16" s="14"/>
      <c r="BF16" s="14"/>
      <c r="BG16" s="14"/>
      <c r="BH16" s="14"/>
      <c r="BI16" s="14"/>
      <c r="BJ16" s="14"/>
      <c r="BK16" s="14"/>
    </row>
    <row r="17" spans="1:63" ht="13.5" customHeight="1">
      <c r="A17" s="23">
        <v>3</v>
      </c>
      <c r="B17" s="8"/>
      <c r="C17" s="8"/>
      <c r="D17" s="8"/>
      <c r="E17" s="10"/>
      <c r="F17" s="10"/>
      <c r="G17" s="9">
        <v>10</v>
      </c>
      <c r="H17" s="10"/>
      <c r="I17" s="10"/>
      <c r="J17" s="10"/>
      <c r="K17" s="10"/>
      <c r="L17" s="10">
        <v>0</v>
      </c>
      <c r="M17" s="10">
        <v>0</v>
      </c>
      <c r="N17" s="10">
        <v>8</v>
      </c>
      <c r="O17" s="10">
        <v>8</v>
      </c>
      <c r="P17" s="10">
        <v>8</v>
      </c>
      <c r="Q17" s="13">
        <v>8</v>
      </c>
      <c r="R17" s="13" t="s">
        <v>183</v>
      </c>
      <c r="S17" s="13" t="s">
        <v>182</v>
      </c>
      <c r="T17" s="13" t="s">
        <v>182</v>
      </c>
      <c r="U17" s="10"/>
      <c r="V17" s="10"/>
      <c r="W17" s="10"/>
      <c r="X17" s="10"/>
      <c r="Y17" s="15">
        <v>14</v>
      </c>
      <c r="Z17" s="10"/>
      <c r="AA17" s="15"/>
      <c r="AB17" s="10"/>
      <c r="AC17" s="10"/>
      <c r="AD17" s="10"/>
      <c r="AE17" s="10"/>
      <c r="AF17" s="10"/>
      <c r="AG17" s="10"/>
      <c r="AH17" s="10"/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8</v>
      </c>
      <c r="AO17" s="10">
        <v>8</v>
      </c>
      <c r="AP17" s="10">
        <v>8</v>
      </c>
      <c r="AQ17" s="10">
        <v>8</v>
      </c>
      <c r="AR17" s="10">
        <v>8</v>
      </c>
      <c r="AS17" s="17" t="s">
        <v>183</v>
      </c>
      <c r="AT17" s="16" t="s">
        <v>182</v>
      </c>
      <c r="AU17" s="16" t="s">
        <v>182</v>
      </c>
      <c r="AV17" s="16" t="s">
        <v>182</v>
      </c>
      <c r="AW17" s="16" t="s">
        <v>182</v>
      </c>
      <c r="AX17" s="16" t="s">
        <v>182</v>
      </c>
      <c r="AY17" s="16" t="s">
        <v>182</v>
      </c>
      <c r="AZ17" s="16" t="s">
        <v>182</v>
      </c>
      <c r="BA17" s="16" t="s">
        <v>182</v>
      </c>
      <c r="BB17" s="35"/>
      <c r="BC17" s="14"/>
      <c r="BD17" s="14"/>
      <c r="BE17" s="402"/>
      <c r="BF17" s="402"/>
      <c r="BG17" s="14"/>
      <c r="BH17" s="14"/>
      <c r="BI17" s="14"/>
      <c r="BJ17" s="14"/>
      <c r="BK17" s="14"/>
    </row>
    <row r="18" spans="1:63" ht="13.5" customHeight="1">
      <c r="A18" s="23">
        <v>4</v>
      </c>
      <c r="B18" s="8"/>
      <c r="C18" s="8"/>
      <c r="D18" s="8"/>
      <c r="E18" s="10"/>
      <c r="F18" s="10"/>
      <c r="G18" s="9">
        <v>11</v>
      </c>
      <c r="H18" s="10"/>
      <c r="I18" s="10"/>
      <c r="J18" s="10"/>
      <c r="K18" s="10"/>
      <c r="L18" s="10"/>
      <c r="M18" s="10">
        <v>0</v>
      </c>
      <c r="N18" s="10">
        <v>8</v>
      </c>
      <c r="O18" s="10">
        <v>8</v>
      </c>
      <c r="P18" s="10">
        <v>8</v>
      </c>
      <c r="Q18" s="13">
        <v>8</v>
      </c>
      <c r="R18" s="13" t="s">
        <v>183</v>
      </c>
      <c r="S18" s="13" t="s">
        <v>182</v>
      </c>
      <c r="T18" s="13" t="s">
        <v>182</v>
      </c>
      <c r="U18" s="10"/>
      <c r="V18" s="10"/>
      <c r="W18" s="10"/>
      <c r="X18" s="10"/>
      <c r="Y18" s="15">
        <v>11</v>
      </c>
      <c r="Z18" s="10"/>
      <c r="AA18" s="10"/>
      <c r="AB18" s="10"/>
      <c r="AC18" s="10"/>
      <c r="AD18" s="10"/>
      <c r="AE18" s="10"/>
      <c r="AF18" s="10">
        <v>8</v>
      </c>
      <c r="AG18" s="13">
        <v>8</v>
      </c>
      <c r="AH18" s="13" t="s">
        <v>183</v>
      </c>
      <c r="AI18" s="15" t="s">
        <v>184</v>
      </c>
      <c r="AJ18" s="10" t="s">
        <v>184</v>
      </c>
      <c r="AK18" s="10" t="s">
        <v>184</v>
      </c>
      <c r="AL18" s="10" t="s">
        <v>184</v>
      </c>
      <c r="AM18" s="10" t="s">
        <v>185</v>
      </c>
      <c r="AN18" s="10" t="s">
        <v>185</v>
      </c>
      <c r="AO18" s="10" t="s">
        <v>185</v>
      </c>
      <c r="AP18" s="13" t="s">
        <v>185</v>
      </c>
      <c r="AQ18" s="15" t="s">
        <v>31</v>
      </c>
      <c r="AR18" s="15" t="s">
        <v>31</v>
      </c>
      <c r="AS18" s="18"/>
      <c r="AT18" s="18"/>
      <c r="AU18" s="18"/>
      <c r="AV18" s="18"/>
      <c r="AW18" s="18"/>
      <c r="AX18" s="18"/>
      <c r="AY18" s="18"/>
      <c r="AZ18" s="18"/>
      <c r="BA18" s="18"/>
      <c r="BB18" s="35"/>
      <c r="BC18" s="14"/>
      <c r="BD18" s="14"/>
      <c r="BE18" s="402"/>
      <c r="BF18" s="402"/>
      <c r="BG18" s="14"/>
      <c r="BH18" s="14"/>
      <c r="BI18" s="14"/>
      <c r="BJ18" s="14"/>
      <c r="BK18" s="14"/>
    </row>
    <row r="19" spans="1:63" ht="13.5" customHeight="1">
      <c r="A19" s="401"/>
      <c r="B19" s="401"/>
      <c r="C19" s="401"/>
      <c r="D19" s="401"/>
      <c r="E19" s="401"/>
      <c r="F19" s="20"/>
      <c r="G19" s="401"/>
      <c r="H19" s="401"/>
      <c r="I19" s="401"/>
      <c r="J19" s="401"/>
      <c r="K19" s="401"/>
      <c r="L19" s="401"/>
      <c r="M19" s="401"/>
      <c r="N19" s="20"/>
      <c r="O19" s="401"/>
      <c r="P19" s="401"/>
      <c r="Q19" s="401"/>
      <c r="R19" s="401"/>
      <c r="S19" s="401"/>
      <c r="T19" s="401"/>
      <c r="U19" s="401"/>
      <c r="V19" s="21"/>
      <c r="W19" s="401"/>
      <c r="X19" s="401"/>
      <c r="Y19" s="401"/>
      <c r="Z19" s="401"/>
      <c r="AA19" s="401"/>
      <c r="AB19" s="401"/>
      <c r="AC19" s="401"/>
      <c r="AD19" s="20"/>
      <c r="AE19" s="401"/>
      <c r="AF19" s="401"/>
      <c r="AG19" s="401"/>
      <c r="AH19" s="401"/>
      <c r="AI19" s="401"/>
      <c r="AJ19" s="401"/>
      <c r="AK19" s="401"/>
      <c r="AL19" s="20"/>
      <c r="AM19" s="401"/>
      <c r="AN19" s="401"/>
      <c r="AO19" s="401"/>
      <c r="AP19" s="401"/>
      <c r="AQ19" s="401"/>
      <c r="AR19" s="401"/>
      <c r="AS19" s="401"/>
      <c r="AT19" s="20"/>
      <c r="AU19" s="401"/>
      <c r="AV19" s="401"/>
      <c r="AW19" s="401"/>
      <c r="AX19" s="401"/>
      <c r="AY19" s="401"/>
      <c r="AZ19" s="401"/>
      <c r="BA19" s="401"/>
      <c r="BB19" s="19"/>
      <c r="BC19" s="401"/>
      <c r="BD19" s="401"/>
      <c r="BE19" s="401"/>
      <c r="BF19" s="401"/>
      <c r="BG19" s="401"/>
      <c r="BH19" s="401"/>
      <c r="BI19" s="401"/>
      <c r="BJ19" s="401"/>
      <c r="BK19" s="20"/>
    </row>
    <row r="20" spans="1:63" ht="13.5" customHeight="1">
      <c r="A20" s="420" t="s">
        <v>32</v>
      </c>
      <c r="B20" s="420"/>
      <c r="C20" s="420"/>
      <c r="D20" s="420"/>
      <c r="E20" s="420"/>
      <c r="F20" s="25"/>
      <c r="G20" s="419" t="s">
        <v>214</v>
      </c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2"/>
      <c r="X20" s="25" t="s">
        <v>215</v>
      </c>
      <c r="Y20" s="421" t="s">
        <v>216</v>
      </c>
      <c r="Z20" s="421"/>
      <c r="AA20" s="421"/>
      <c r="AB20" s="421"/>
      <c r="AC20" s="421"/>
      <c r="AD20" s="421"/>
      <c r="AE20" s="421"/>
      <c r="AF20" s="2"/>
      <c r="AG20" s="2"/>
      <c r="AH20" s="2"/>
      <c r="AI20" s="2"/>
      <c r="AJ20" s="2"/>
      <c r="AK20" s="2"/>
      <c r="AL20" s="2"/>
      <c r="AM20" s="2"/>
      <c r="AN20" s="26"/>
      <c r="AO20" s="2"/>
      <c r="AP20" s="2"/>
      <c r="AQ20" s="27" t="s">
        <v>217</v>
      </c>
      <c r="AR20" s="421" t="s">
        <v>218</v>
      </c>
      <c r="AS20" s="421"/>
      <c r="AT20" s="421"/>
      <c r="AU20" s="421"/>
      <c r="AV20" s="421"/>
      <c r="AW20" s="421"/>
      <c r="AX20" s="421"/>
      <c r="AY20" s="421"/>
      <c r="AZ20" s="421"/>
      <c r="BA20" s="421"/>
      <c r="BB20" s="421"/>
      <c r="BC20" s="421"/>
      <c r="BD20" s="421"/>
      <c r="BE20" s="421"/>
      <c r="BF20" s="421"/>
      <c r="BG20" s="421"/>
      <c r="BH20" s="421"/>
      <c r="BI20" s="20"/>
      <c r="BJ20" s="20"/>
      <c r="BK20" s="20"/>
    </row>
    <row r="21" spans="1:63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6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4"/>
      <c r="BA21" s="24"/>
      <c r="BB21" s="2"/>
      <c r="BC21" s="24"/>
      <c r="BD21" s="24"/>
      <c r="BE21" s="2"/>
      <c r="BF21" s="24"/>
      <c r="BG21" s="24"/>
      <c r="BH21" s="2"/>
    </row>
    <row r="22" spans="1:63" ht="13.5" customHeight="1">
      <c r="A22" s="2"/>
      <c r="B22" s="2"/>
      <c r="C22" s="2"/>
      <c r="D22" s="2"/>
      <c r="E22" s="2"/>
      <c r="F22" s="25" t="s">
        <v>219</v>
      </c>
      <c r="G22" s="419" t="s">
        <v>220</v>
      </c>
      <c r="H22" s="419"/>
      <c r="I22" s="419"/>
      <c r="J22" s="419"/>
      <c r="K22" s="419"/>
      <c r="L22" s="419"/>
      <c r="M22" s="419"/>
      <c r="N22" s="419"/>
      <c r="O22" s="419"/>
      <c r="P22" s="419"/>
      <c r="Q22" s="2"/>
      <c r="R22" s="2"/>
      <c r="S22" s="2"/>
      <c r="T22" s="24"/>
      <c r="U22" s="2"/>
      <c r="V22" s="2"/>
      <c r="W22" s="2"/>
      <c r="X22" s="25" t="s">
        <v>221</v>
      </c>
      <c r="Y22" s="419" t="s">
        <v>222</v>
      </c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419"/>
      <c r="AN22" s="419"/>
      <c r="AO22" s="419"/>
      <c r="AP22" s="2"/>
      <c r="AQ22" s="25" t="s">
        <v>31</v>
      </c>
      <c r="AR22" s="421" t="s">
        <v>223</v>
      </c>
      <c r="AS22" s="421"/>
      <c r="AT22" s="421"/>
      <c r="AU22" s="421"/>
      <c r="AV22" s="421"/>
      <c r="AW22" s="421"/>
      <c r="AX22" s="421"/>
      <c r="AY22" s="421"/>
      <c r="AZ22" s="421"/>
      <c r="BA22" s="421"/>
      <c r="BB22" s="421"/>
      <c r="BC22" s="421"/>
      <c r="BD22" s="421"/>
      <c r="BE22" s="421"/>
      <c r="BF22" s="24"/>
      <c r="BG22" s="24"/>
      <c r="BH22" s="2"/>
    </row>
    <row r="23" spans="1:63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4"/>
      <c r="BA23" s="24"/>
      <c r="BB23" s="2"/>
      <c r="BC23" s="24"/>
      <c r="BD23" s="24"/>
      <c r="BE23" s="2"/>
      <c r="BF23" s="24"/>
      <c r="BG23" s="24"/>
      <c r="BH23" s="2"/>
    </row>
    <row r="24" spans="1:63" ht="13.5" customHeight="1">
      <c r="A24" s="2"/>
      <c r="B24" s="2"/>
      <c r="C24" s="2"/>
      <c r="D24" s="2"/>
      <c r="E24" s="2"/>
      <c r="F24" s="25" t="s">
        <v>224</v>
      </c>
      <c r="G24" s="419" t="s">
        <v>225</v>
      </c>
      <c r="H24" s="419"/>
      <c r="I24" s="419"/>
      <c r="J24" s="419"/>
      <c r="K24" s="419"/>
      <c r="L24" s="419"/>
      <c r="M24" s="419"/>
      <c r="N24" s="419"/>
      <c r="O24" s="419"/>
      <c r="P24" s="419"/>
      <c r="Q24" s="2"/>
      <c r="R24" s="2"/>
      <c r="S24" s="2"/>
      <c r="T24" s="24"/>
      <c r="U24" s="2"/>
      <c r="V24" s="2"/>
      <c r="W24" s="2"/>
      <c r="X24" s="25" t="s">
        <v>213</v>
      </c>
      <c r="Y24" s="419" t="s">
        <v>226</v>
      </c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19"/>
      <c r="AO24" s="419"/>
      <c r="AP24" s="2"/>
      <c r="AQ24" s="25" t="s">
        <v>14</v>
      </c>
      <c r="AR24" s="419" t="s">
        <v>227</v>
      </c>
      <c r="AS24" s="419"/>
      <c r="AT24" s="419"/>
      <c r="AU24" s="419"/>
      <c r="AV24" s="419"/>
      <c r="AW24" s="419"/>
      <c r="AX24" s="419"/>
      <c r="AY24" s="419"/>
      <c r="AZ24" s="419"/>
      <c r="BA24" s="419"/>
      <c r="BB24" s="2"/>
      <c r="BC24" s="24"/>
      <c r="BD24" s="24"/>
      <c r="BE24" s="2"/>
      <c r="BF24" s="24"/>
      <c r="BG24" s="24"/>
      <c r="BH24" s="2"/>
    </row>
    <row r="27" spans="1:63" s="38" customFormat="1" ht="13.5" customHeight="1">
      <c r="A27" s="408" t="s">
        <v>196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36"/>
      <c r="BB27" s="37"/>
      <c r="BC27" s="36"/>
      <c r="BD27" s="36"/>
      <c r="BE27" s="37"/>
      <c r="BF27" s="36"/>
      <c r="BG27" s="36"/>
      <c r="BH27" s="37"/>
    </row>
    <row r="28" spans="1:63" ht="13.5" customHeight="1">
      <c r="A28" s="409"/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09"/>
      <c r="AR28" s="409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409"/>
      <c r="BE28" s="409"/>
      <c r="BF28" s="409"/>
      <c r="BG28" s="409"/>
      <c r="BH28" s="409"/>
    </row>
    <row r="29" spans="1:63" s="38" customFormat="1" ht="13.5" customHeight="1">
      <c r="A29" s="410" t="s">
        <v>197</v>
      </c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 t="s">
        <v>33</v>
      </c>
      <c r="T29" s="411"/>
      <c r="U29" s="411"/>
      <c r="V29" s="411"/>
      <c r="W29" s="411"/>
      <c r="X29" s="411"/>
      <c r="Y29" s="411"/>
      <c r="Z29" s="411"/>
      <c r="AA29" s="411"/>
      <c r="AB29" s="411" t="s">
        <v>198</v>
      </c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0" t="s">
        <v>34</v>
      </c>
      <c r="AX29" s="410"/>
      <c r="AY29" s="410"/>
      <c r="AZ29" s="410"/>
      <c r="BA29" s="410"/>
      <c r="BB29" s="410"/>
      <c r="BC29" s="411" t="s">
        <v>35</v>
      </c>
      <c r="BD29" s="411"/>
      <c r="BE29" s="411"/>
      <c r="BF29" s="411" t="s">
        <v>15</v>
      </c>
      <c r="BG29" s="411"/>
      <c r="BH29" s="411"/>
    </row>
    <row r="30" spans="1:63" s="38" customFormat="1" ht="33" customHeight="1">
      <c r="A30" s="410"/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 t="s">
        <v>12</v>
      </c>
      <c r="AC30" s="411"/>
      <c r="AD30" s="411"/>
      <c r="AE30" s="411"/>
      <c r="AF30" s="411"/>
      <c r="AG30" s="411"/>
      <c r="AH30" s="411"/>
      <c r="AI30" s="411" t="s">
        <v>199</v>
      </c>
      <c r="AJ30" s="411"/>
      <c r="AK30" s="411"/>
      <c r="AL30" s="411"/>
      <c r="AM30" s="411"/>
      <c r="AN30" s="411"/>
      <c r="AO30" s="411"/>
      <c r="AP30" s="411" t="s">
        <v>17</v>
      </c>
      <c r="AQ30" s="411"/>
      <c r="AR30" s="411"/>
      <c r="AS30" s="411"/>
      <c r="AT30" s="411"/>
      <c r="AU30" s="411"/>
      <c r="AV30" s="411"/>
      <c r="AW30" s="411" t="s">
        <v>200</v>
      </c>
      <c r="AX30" s="411"/>
      <c r="AY30" s="411"/>
      <c r="AZ30" s="411" t="s">
        <v>201</v>
      </c>
      <c r="BA30" s="411"/>
      <c r="BB30" s="411"/>
      <c r="BC30" s="411"/>
      <c r="BD30" s="412"/>
      <c r="BE30" s="411"/>
      <c r="BF30" s="411"/>
      <c r="BG30" s="412"/>
      <c r="BH30" s="411"/>
    </row>
    <row r="31" spans="1:63" s="38" customFormat="1" ht="13.5" customHeight="1">
      <c r="A31" s="410"/>
      <c r="B31" s="411"/>
      <c r="C31" s="411"/>
      <c r="D31" s="411"/>
      <c r="E31" s="411"/>
      <c r="F31" s="411"/>
      <c r="G31" s="411" t="s">
        <v>202</v>
      </c>
      <c r="H31" s="411"/>
      <c r="I31" s="411"/>
      <c r="J31" s="411"/>
      <c r="K31" s="411"/>
      <c r="L31" s="411"/>
      <c r="M31" s="411" t="s">
        <v>203</v>
      </c>
      <c r="N31" s="411"/>
      <c r="O31" s="411"/>
      <c r="P31" s="411"/>
      <c r="Q31" s="411"/>
      <c r="R31" s="411"/>
      <c r="S31" s="411" t="s">
        <v>15</v>
      </c>
      <c r="T31" s="411"/>
      <c r="U31" s="411"/>
      <c r="V31" s="411" t="s">
        <v>202</v>
      </c>
      <c r="W31" s="411"/>
      <c r="X31" s="411"/>
      <c r="Y31" s="411" t="s">
        <v>203</v>
      </c>
      <c r="Z31" s="411"/>
      <c r="AA31" s="411"/>
      <c r="AB31" s="411" t="s">
        <v>15</v>
      </c>
      <c r="AC31" s="411"/>
      <c r="AD31" s="411"/>
      <c r="AE31" s="411" t="s">
        <v>202</v>
      </c>
      <c r="AF31" s="411"/>
      <c r="AG31" s="411" t="s">
        <v>203</v>
      </c>
      <c r="AH31" s="411"/>
      <c r="AI31" s="411" t="s">
        <v>15</v>
      </c>
      <c r="AJ31" s="411"/>
      <c r="AK31" s="411"/>
      <c r="AL31" s="411" t="s">
        <v>202</v>
      </c>
      <c r="AM31" s="411"/>
      <c r="AN31" s="411" t="s">
        <v>203</v>
      </c>
      <c r="AO31" s="411"/>
      <c r="AP31" s="411" t="s">
        <v>15</v>
      </c>
      <c r="AQ31" s="411"/>
      <c r="AR31" s="411"/>
      <c r="AS31" s="411" t="s">
        <v>202</v>
      </c>
      <c r="AT31" s="411"/>
      <c r="AU31" s="411" t="s">
        <v>203</v>
      </c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1"/>
      <c r="BG31" s="411"/>
      <c r="BH31" s="411"/>
    </row>
    <row r="32" spans="1:63" s="38" customFormat="1" ht="20.25" customHeight="1">
      <c r="A32" s="410"/>
      <c r="B32" s="413"/>
      <c r="C32" s="413"/>
      <c r="D32" s="414" t="s">
        <v>205</v>
      </c>
      <c r="E32" s="414"/>
      <c r="F32" s="414"/>
      <c r="G32" s="413" t="s">
        <v>204</v>
      </c>
      <c r="H32" s="413"/>
      <c r="I32" s="413"/>
      <c r="J32" s="414" t="s">
        <v>205</v>
      </c>
      <c r="K32" s="414"/>
      <c r="L32" s="414"/>
      <c r="M32" s="413" t="s">
        <v>204</v>
      </c>
      <c r="N32" s="413"/>
      <c r="O32" s="413"/>
      <c r="P32" s="414" t="s">
        <v>205</v>
      </c>
      <c r="Q32" s="414"/>
      <c r="R32" s="414"/>
      <c r="S32" s="413" t="s">
        <v>204</v>
      </c>
      <c r="T32" s="413"/>
      <c r="U32" s="413"/>
      <c r="V32" s="413" t="s">
        <v>204</v>
      </c>
      <c r="W32" s="413"/>
      <c r="X32" s="413"/>
      <c r="Y32" s="413" t="s">
        <v>204</v>
      </c>
      <c r="Z32" s="413"/>
      <c r="AA32" s="413"/>
      <c r="AB32" s="413" t="s">
        <v>204</v>
      </c>
      <c r="AC32" s="413"/>
      <c r="AD32" s="413"/>
      <c r="AE32" s="413" t="s">
        <v>204</v>
      </c>
      <c r="AF32" s="413"/>
      <c r="AG32" s="413" t="s">
        <v>204</v>
      </c>
      <c r="AH32" s="413"/>
      <c r="AI32" s="413" t="s">
        <v>204</v>
      </c>
      <c r="AJ32" s="413"/>
      <c r="AK32" s="413"/>
      <c r="AL32" s="413" t="s">
        <v>204</v>
      </c>
      <c r="AM32" s="413"/>
      <c r="AN32" s="413" t="s">
        <v>204</v>
      </c>
      <c r="AO32" s="413"/>
      <c r="AP32" s="413" t="s">
        <v>204</v>
      </c>
      <c r="AQ32" s="413"/>
      <c r="AR32" s="413"/>
      <c r="AS32" s="413" t="s">
        <v>204</v>
      </c>
      <c r="AT32" s="413"/>
      <c r="AU32" s="413" t="s">
        <v>204</v>
      </c>
      <c r="AV32" s="413"/>
      <c r="AW32" s="413" t="s">
        <v>204</v>
      </c>
      <c r="AX32" s="413"/>
      <c r="AY32" s="413"/>
      <c r="AZ32" s="413" t="s">
        <v>204</v>
      </c>
      <c r="BA32" s="413"/>
      <c r="BB32" s="413"/>
      <c r="BC32" s="413" t="s">
        <v>204</v>
      </c>
      <c r="BD32" s="413"/>
      <c r="BE32" s="413"/>
      <c r="BF32" s="413" t="s">
        <v>204</v>
      </c>
      <c r="BG32" s="413"/>
      <c r="BH32" s="413"/>
    </row>
    <row r="33" spans="1:60" s="38" customFormat="1" ht="13.5" customHeight="1">
      <c r="A33" s="39" t="s">
        <v>206</v>
      </c>
      <c r="B33" s="415">
        <f>G33+M33</f>
        <v>39</v>
      </c>
      <c r="C33" s="415"/>
      <c r="D33" s="416">
        <f>B33*36</f>
        <v>1404</v>
      </c>
      <c r="E33" s="416"/>
      <c r="F33" s="416"/>
      <c r="G33" s="415">
        <v>17</v>
      </c>
      <c r="H33" s="415"/>
      <c r="I33" s="415"/>
      <c r="J33" s="416">
        <f>G33*36</f>
        <v>612</v>
      </c>
      <c r="K33" s="416"/>
      <c r="L33" s="416"/>
      <c r="M33" s="415">
        <v>22</v>
      </c>
      <c r="N33" s="415"/>
      <c r="O33" s="415"/>
      <c r="P33" s="416">
        <f>M33*36</f>
        <v>792</v>
      </c>
      <c r="Q33" s="416"/>
      <c r="R33" s="416"/>
      <c r="S33" s="415">
        <v>2</v>
      </c>
      <c r="T33" s="415"/>
      <c r="U33" s="415"/>
      <c r="V33" s="415"/>
      <c r="W33" s="415"/>
      <c r="X33" s="415"/>
      <c r="Y33" s="415">
        <v>2</v>
      </c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 t="s">
        <v>207</v>
      </c>
      <c r="BD33" s="415"/>
      <c r="BE33" s="415"/>
      <c r="BF33" s="415">
        <f>B33+S33+AB33+AI33+AP33+AW33+AZ33+BC33</f>
        <v>52</v>
      </c>
      <c r="BG33" s="415"/>
      <c r="BH33" s="415"/>
    </row>
    <row r="34" spans="1:60" s="38" customFormat="1" ht="13.5" customHeight="1">
      <c r="A34" s="39" t="s">
        <v>208</v>
      </c>
      <c r="B34" s="415">
        <f t="shared" ref="B34:B36" si="0">G34+M34</f>
        <v>22</v>
      </c>
      <c r="C34" s="415"/>
      <c r="D34" s="416">
        <f t="shared" ref="D34:D36" si="1">B34*36</f>
        <v>792</v>
      </c>
      <c r="E34" s="416"/>
      <c r="F34" s="416"/>
      <c r="G34" s="415">
        <v>11</v>
      </c>
      <c r="H34" s="415"/>
      <c r="I34" s="415"/>
      <c r="J34" s="416">
        <f t="shared" ref="J34:J36" si="2">G34*36</f>
        <v>396</v>
      </c>
      <c r="K34" s="416"/>
      <c r="L34" s="416"/>
      <c r="M34" s="415">
        <v>11</v>
      </c>
      <c r="N34" s="415"/>
      <c r="O34" s="415"/>
      <c r="P34" s="416">
        <f t="shared" ref="P34:P36" si="3">M34*36</f>
        <v>396</v>
      </c>
      <c r="Q34" s="416"/>
      <c r="R34" s="416"/>
      <c r="S34" s="415">
        <v>1</v>
      </c>
      <c r="T34" s="415"/>
      <c r="U34" s="415"/>
      <c r="V34" s="415"/>
      <c r="W34" s="415"/>
      <c r="X34" s="415"/>
      <c r="Y34" s="415" t="s">
        <v>210</v>
      </c>
      <c r="Z34" s="415"/>
      <c r="AA34" s="415"/>
      <c r="AB34" s="415">
        <v>6</v>
      </c>
      <c r="AC34" s="415"/>
      <c r="AD34" s="415"/>
      <c r="AE34" s="415">
        <v>6</v>
      </c>
      <c r="AF34" s="415"/>
      <c r="AG34" s="415"/>
      <c r="AH34" s="415"/>
      <c r="AI34" s="415">
        <v>12</v>
      </c>
      <c r="AJ34" s="415"/>
      <c r="AK34" s="415"/>
      <c r="AL34" s="415"/>
      <c r="AM34" s="415"/>
      <c r="AN34" s="415">
        <v>12</v>
      </c>
      <c r="AO34" s="415"/>
      <c r="AP34" s="415"/>
      <c r="AQ34" s="415"/>
      <c r="AR34" s="415"/>
      <c r="AS34" s="415"/>
      <c r="AT34" s="415"/>
      <c r="AU34" s="415"/>
      <c r="AV34" s="415"/>
      <c r="AW34" s="415"/>
      <c r="AX34" s="415"/>
      <c r="AY34" s="415"/>
      <c r="AZ34" s="415"/>
      <c r="BA34" s="415"/>
      <c r="BB34" s="415"/>
      <c r="BC34" s="415" t="s">
        <v>207</v>
      </c>
      <c r="BD34" s="415"/>
      <c r="BE34" s="415"/>
      <c r="BF34" s="415">
        <f t="shared" ref="BF34:BF36" si="4">B34+S34+AB34+AI34+AP34+AW34+AZ34+BC34</f>
        <v>52</v>
      </c>
      <c r="BG34" s="415"/>
      <c r="BH34" s="415"/>
    </row>
    <row r="35" spans="1:60" s="38" customFormat="1" ht="13.5" customHeight="1">
      <c r="A35" s="39" t="s">
        <v>31</v>
      </c>
      <c r="B35" s="415">
        <f t="shared" si="0"/>
        <v>24</v>
      </c>
      <c r="C35" s="415"/>
      <c r="D35" s="416">
        <f t="shared" si="1"/>
        <v>864</v>
      </c>
      <c r="E35" s="416"/>
      <c r="F35" s="416"/>
      <c r="G35" s="415">
        <v>10</v>
      </c>
      <c r="H35" s="415"/>
      <c r="I35" s="415"/>
      <c r="J35" s="416">
        <f t="shared" si="2"/>
        <v>360</v>
      </c>
      <c r="K35" s="416"/>
      <c r="L35" s="416"/>
      <c r="M35" s="415">
        <v>14</v>
      </c>
      <c r="N35" s="415"/>
      <c r="O35" s="415"/>
      <c r="P35" s="416">
        <f t="shared" si="3"/>
        <v>504</v>
      </c>
      <c r="Q35" s="416"/>
      <c r="R35" s="416"/>
      <c r="S35" s="415" t="s">
        <v>209</v>
      </c>
      <c r="T35" s="415"/>
      <c r="U35" s="415"/>
      <c r="V35" s="415" t="s">
        <v>210</v>
      </c>
      <c r="W35" s="415"/>
      <c r="X35" s="415"/>
      <c r="Y35" s="415" t="s">
        <v>210</v>
      </c>
      <c r="Z35" s="415"/>
      <c r="AA35" s="415"/>
      <c r="AB35" s="415">
        <v>7</v>
      </c>
      <c r="AC35" s="415"/>
      <c r="AD35" s="415"/>
      <c r="AE35" s="415">
        <v>2</v>
      </c>
      <c r="AF35" s="415"/>
      <c r="AG35" s="415">
        <v>5</v>
      </c>
      <c r="AH35" s="415"/>
      <c r="AI35" s="415">
        <v>9</v>
      </c>
      <c r="AJ35" s="415"/>
      <c r="AK35" s="415"/>
      <c r="AL35" s="415">
        <v>4</v>
      </c>
      <c r="AM35" s="415"/>
      <c r="AN35" s="415">
        <v>5</v>
      </c>
      <c r="AO35" s="415"/>
      <c r="AP35" s="415"/>
      <c r="AQ35" s="415"/>
      <c r="AR35" s="415"/>
      <c r="AS35" s="415"/>
      <c r="AT35" s="415"/>
      <c r="AU35" s="415"/>
      <c r="AV35" s="415"/>
      <c r="AW35" s="415"/>
      <c r="AX35" s="415"/>
      <c r="AY35" s="415"/>
      <c r="AZ35" s="415"/>
      <c r="BA35" s="415"/>
      <c r="BB35" s="415"/>
      <c r="BC35" s="415" t="s">
        <v>211</v>
      </c>
      <c r="BD35" s="415"/>
      <c r="BE35" s="415"/>
      <c r="BF35" s="415">
        <f t="shared" si="4"/>
        <v>52</v>
      </c>
      <c r="BG35" s="415"/>
      <c r="BH35" s="415"/>
    </row>
    <row r="36" spans="1:60" s="38" customFormat="1" ht="13.5" customHeight="1">
      <c r="A36" s="39" t="s">
        <v>212</v>
      </c>
      <c r="B36" s="415">
        <f t="shared" si="0"/>
        <v>22</v>
      </c>
      <c r="C36" s="415"/>
      <c r="D36" s="416">
        <f t="shared" si="1"/>
        <v>792</v>
      </c>
      <c r="E36" s="416"/>
      <c r="F36" s="416"/>
      <c r="G36" s="415">
        <v>11</v>
      </c>
      <c r="H36" s="415"/>
      <c r="I36" s="415"/>
      <c r="J36" s="416">
        <f t="shared" si="2"/>
        <v>396</v>
      </c>
      <c r="K36" s="416"/>
      <c r="L36" s="416"/>
      <c r="M36" s="415">
        <v>11</v>
      </c>
      <c r="N36" s="415"/>
      <c r="O36" s="415"/>
      <c r="P36" s="416">
        <f t="shared" si="3"/>
        <v>396</v>
      </c>
      <c r="Q36" s="416"/>
      <c r="R36" s="416"/>
      <c r="S36" s="415">
        <v>2</v>
      </c>
      <c r="T36" s="415"/>
      <c r="U36" s="415"/>
      <c r="V36" s="415">
        <v>1</v>
      </c>
      <c r="W36" s="415"/>
      <c r="X36" s="415"/>
      <c r="Y36" s="415" t="s">
        <v>210</v>
      </c>
      <c r="Z36" s="415"/>
      <c r="AA36" s="415"/>
      <c r="AB36" s="415">
        <v>1</v>
      </c>
      <c r="AC36" s="415"/>
      <c r="AD36" s="415"/>
      <c r="AE36" s="415">
        <v>1</v>
      </c>
      <c r="AF36" s="415"/>
      <c r="AG36" s="415"/>
      <c r="AH36" s="415"/>
      <c r="AI36" s="415">
        <v>6</v>
      </c>
      <c r="AJ36" s="415"/>
      <c r="AK36" s="415"/>
      <c r="AL36" s="415">
        <v>4</v>
      </c>
      <c r="AM36" s="415"/>
      <c r="AN36" s="415">
        <v>2</v>
      </c>
      <c r="AO36" s="415"/>
      <c r="AP36" s="415">
        <v>4</v>
      </c>
      <c r="AQ36" s="415"/>
      <c r="AR36" s="415"/>
      <c r="AS36" s="415"/>
      <c r="AT36" s="415"/>
      <c r="AU36" s="415">
        <v>4</v>
      </c>
      <c r="AV36" s="415"/>
      <c r="AW36" s="415">
        <v>4</v>
      </c>
      <c r="AX36" s="415"/>
      <c r="AY36" s="415"/>
      <c r="AZ36" s="415">
        <v>2</v>
      </c>
      <c r="BA36" s="415"/>
      <c r="BB36" s="415"/>
      <c r="BC36" s="415">
        <v>2</v>
      </c>
      <c r="BD36" s="415"/>
      <c r="BE36" s="415"/>
      <c r="BF36" s="415">
        <f t="shared" si="4"/>
        <v>43</v>
      </c>
      <c r="BG36" s="415"/>
      <c r="BH36" s="415"/>
    </row>
    <row r="37" spans="1:60" s="38" customFormat="1" ht="13.5" customHeight="1">
      <c r="A37" s="40" t="s">
        <v>15</v>
      </c>
      <c r="B37" s="417">
        <f>B33+B34+B35+B36</f>
        <v>107</v>
      </c>
      <c r="C37" s="417"/>
      <c r="D37" s="418">
        <f>B37*36</f>
        <v>3852</v>
      </c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7">
        <f>S33+S34+S35+S36</f>
        <v>7</v>
      </c>
      <c r="T37" s="417"/>
      <c r="U37" s="417"/>
      <c r="V37" s="417"/>
      <c r="W37" s="417"/>
      <c r="X37" s="417"/>
      <c r="Y37" s="417"/>
      <c r="Z37" s="417"/>
      <c r="AA37" s="417"/>
      <c r="AB37" s="417">
        <f>AB33+AB34+AB35+AB36</f>
        <v>14</v>
      </c>
      <c r="AC37" s="417"/>
      <c r="AD37" s="417"/>
      <c r="AE37" s="417"/>
      <c r="AF37" s="417"/>
      <c r="AG37" s="417"/>
      <c r="AH37" s="417"/>
      <c r="AI37" s="417">
        <f>AI33+AI34+AI35+AI36</f>
        <v>27</v>
      </c>
      <c r="AJ37" s="417"/>
      <c r="AK37" s="417"/>
      <c r="AL37" s="417"/>
      <c r="AM37" s="417"/>
      <c r="AN37" s="417"/>
      <c r="AO37" s="417"/>
      <c r="AP37" s="417">
        <f>AP33+AP34+AP35+AP36</f>
        <v>4</v>
      </c>
      <c r="AQ37" s="417"/>
      <c r="AR37" s="417"/>
      <c r="AS37" s="417"/>
      <c r="AT37" s="417"/>
      <c r="AU37" s="417"/>
      <c r="AV37" s="417"/>
      <c r="AW37" s="417">
        <f>AW33+AW34+AW35+AW36</f>
        <v>4</v>
      </c>
      <c r="AX37" s="417"/>
      <c r="AY37" s="417"/>
      <c r="AZ37" s="417">
        <f>AZ33+AZ34+AZ35+AZ36</f>
        <v>2</v>
      </c>
      <c r="BA37" s="417"/>
      <c r="BB37" s="417"/>
      <c r="BC37" s="417">
        <f>BC33+BC34+BC35+BC36</f>
        <v>34</v>
      </c>
      <c r="BD37" s="417"/>
      <c r="BE37" s="417"/>
      <c r="BF37" s="417">
        <f t="shared" ref="BF37" si="5">B37+S37+AB37+AI37+AP37+AW37+AZ37+BC37</f>
        <v>199</v>
      </c>
      <c r="BG37" s="417"/>
      <c r="BH37" s="417"/>
    </row>
    <row r="38" spans="1:60" s="38" customFormat="1" ht="13.5" customHeight="1"/>
  </sheetData>
  <mergeCells count="217">
    <mergeCell ref="G24:P24"/>
    <mergeCell ref="Y24:AO24"/>
    <mergeCell ref="AR24:BA24"/>
    <mergeCell ref="A20:E20"/>
    <mergeCell ref="G20:V20"/>
    <mergeCell ref="Y20:AE20"/>
    <mergeCell ref="AR20:BH20"/>
    <mergeCell ref="G22:P22"/>
    <mergeCell ref="Y22:AO22"/>
    <mergeCell ref="AR22:BE22"/>
    <mergeCell ref="B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F37"/>
    <mergeCell ref="AG37:AH37"/>
    <mergeCell ref="AW36:AY36"/>
    <mergeCell ref="AZ36:BB36"/>
    <mergeCell ref="BC36:BE36"/>
    <mergeCell ref="BF36:BH36"/>
    <mergeCell ref="AL36:AM36"/>
    <mergeCell ref="AN36:AO36"/>
    <mergeCell ref="AP36:AR36"/>
    <mergeCell ref="AS36:AT36"/>
    <mergeCell ref="AU36:AV36"/>
    <mergeCell ref="AU37:AV37"/>
    <mergeCell ref="AW37:AY37"/>
    <mergeCell ref="AZ37:BB37"/>
    <mergeCell ref="BC37:BE37"/>
    <mergeCell ref="BF37:BH37"/>
    <mergeCell ref="AI37:AK37"/>
    <mergeCell ref="AL37:AM37"/>
    <mergeCell ref="AN37:AO37"/>
    <mergeCell ref="AP37:AR37"/>
    <mergeCell ref="AS37:AT37"/>
    <mergeCell ref="AZ35:BB35"/>
    <mergeCell ref="BC35:BE35"/>
    <mergeCell ref="BF35:BH35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F36"/>
    <mergeCell ref="AG36:AH36"/>
    <mergeCell ref="AI36:AK36"/>
    <mergeCell ref="AN35:AO35"/>
    <mergeCell ref="AP35:AR35"/>
    <mergeCell ref="AS35:AT35"/>
    <mergeCell ref="AU35:AV35"/>
    <mergeCell ref="AW35:AY35"/>
    <mergeCell ref="AB35:AD35"/>
    <mergeCell ref="AE35:AF35"/>
    <mergeCell ref="AG35:AH35"/>
    <mergeCell ref="AI35:AK35"/>
    <mergeCell ref="AL35:AM35"/>
    <mergeCell ref="AP34:AR34"/>
    <mergeCell ref="AS34:AT34"/>
    <mergeCell ref="AU34:AV34"/>
    <mergeCell ref="AW34:AY34"/>
    <mergeCell ref="AE34:AF34"/>
    <mergeCell ref="AG34:AH34"/>
    <mergeCell ref="AI34:AK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P34:R34"/>
    <mergeCell ref="S34:U34"/>
    <mergeCell ref="V34:X34"/>
    <mergeCell ref="Y34:AA34"/>
    <mergeCell ref="AB34:AD34"/>
    <mergeCell ref="B34:C34"/>
    <mergeCell ref="D34:F34"/>
    <mergeCell ref="G34:I34"/>
    <mergeCell ref="J34:L34"/>
    <mergeCell ref="M34:O34"/>
    <mergeCell ref="AI33:AK33"/>
    <mergeCell ref="AL33:AM33"/>
    <mergeCell ref="AN33:AO33"/>
    <mergeCell ref="AP33:AR33"/>
    <mergeCell ref="AS33:AT33"/>
    <mergeCell ref="AL34:AM34"/>
    <mergeCell ref="AN34:AO34"/>
    <mergeCell ref="BC34:BE34"/>
    <mergeCell ref="BF34:BH34"/>
    <mergeCell ref="AZ34:BB34"/>
    <mergeCell ref="BC32:BE32"/>
    <mergeCell ref="BF32:BH32"/>
    <mergeCell ref="B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F33"/>
    <mergeCell ref="AG33:AH33"/>
    <mergeCell ref="AL32:AM32"/>
    <mergeCell ref="AN32:AO32"/>
    <mergeCell ref="AP32:AR32"/>
    <mergeCell ref="AS32:AT32"/>
    <mergeCell ref="AU32:AV32"/>
    <mergeCell ref="AU33:AV33"/>
    <mergeCell ref="AW33:AY33"/>
    <mergeCell ref="AZ33:BB33"/>
    <mergeCell ref="BC33:BE33"/>
    <mergeCell ref="BF33:BH33"/>
    <mergeCell ref="AL31:AM31"/>
    <mergeCell ref="AN31:AO31"/>
    <mergeCell ref="M31:R31"/>
    <mergeCell ref="S31:U31"/>
    <mergeCell ref="V31:X31"/>
    <mergeCell ref="Y31:AA31"/>
    <mergeCell ref="AB31:AD31"/>
    <mergeCell ref="AW32:AY32"/>
    <mergeCell ref="AZ32:BB32"/>
    <mergeCell ref="P32:R32"/>
    <mergeCell ref="S32:U32"/>
    <mergeCell ref="V32:X32"/>
    <mergeCell ref="Y32:AA32"/>
    <mergeCell ref="AB32:AD32"/>
    <mergeCell ref="AE32:AF32"/>
    <mergeCell ref="AG32:AH32"/>
    <mergeCell ref="AI32:AK32"/>
    <mergeCell ref="AE31:AF31"/>
    <mergeCell ref="AG31:AH31"/>
    <mergeCell ref="AI31:AK31"/>
    <mergeCell ref="A27:AZ27"/>
    <mergeCell ref="A28:BH28"/>
    <mergeCell ref="A29:A32"/>
    <mergeCell ref="B29:R30"/>
    <mergeCell ref="S29:AA30"/>
    <mergeCell ref="AB29:AV29"/>
    <mergeCell ref="AW29:BB29"/>
    <mergeCell ref="BC29:BE31"/>
    <mergeCell ref="BF29:BH31"/>
    <mergeCell ref="AB30:AH30"/>
    <mergeCell ref="AI30:AO30"/>
    <mergeCell ref="AP30:AV30"/>
    <mergeCell ref="AW30:AY31"/>
    <mergeCell ref="AZ30:BB31"/>
    <mergeCell ref="B31:F31"/>
    <mergeCell ref="G31:L31"/>
    <mergeCell ref="AP31:AR31"/>
    <mergeCell ref="AS31:AT31"/>
    <mergeCell ref="AU31:AV31"/>
    <mergeCell ref="B32:C32"/>
    <mergeCell ref="D32:F32"/>
    <mergeCell ref="G32:I32"/>
    <mergeCell ref="J32:L32"/>
    <mergeCell ref="M32:O32"/>
    <mergeCell ref="A1:BK1"/>
    <mergeCell ref="BC19:BE19"/>
    <mergeCell ref="BF19:BJ19"/>
    <mergeCell ref="BE18:BF18"/>
    <mergeCell ref="A19:E19"/>
    <mergeCell ref="G19:M19"/>
    <mergeCell ref="O19:U19"/>
    <mergeCell ref="W19:AC19"/>
    <mergeCell ref="AE19:AK19"/>
    <mergeCell ref="AM19:AS19"/>
    <mergeCell ref="BB4:BB13"/>
    <mergeCell ref="AU19:BA19"/>
    <mergeCell ref="BK4:BK13"/>
    <mergeCell ref="BE15:BF15"/>
    <mergeCell ref="BH4:BH13"/>
    <mergeCell ref="BI4:BI13"/>
    <mergeCell ref="AO4:AR5"/>
    <mergeCell ref="AS4:AS13"/>
    <mergeCell ref="BE17:BF17"/>
    <mergeCell ref="BC4:BC13"/>
    <mergeCell ref="BD4:BD13"/>
    <mergeCell ref="BB3:BK3"/>
    <mergeCell ref="BE4:BF13"/>
    <mergeCell ref="BG4:BG13"/>
    <mergeCell ref="BJ4:BJ13"/>
    <mergeCell ref="A3:BA3"/>
    <mergeCell ref="W4:W13"/>
    <mergeCell ref="X4:Z5"/>
    <mergeCell ref="AA4:AA13"/>
    <mergeCell ref="AB4:AE5"/>
    <mergeCell ref="AF4:AF13"/>
    <mergeCell ref="AG4:AI5"/>
    <mergeCell ref="AJ4:AJ13"/>
    <mergeCell ref="AK4:AN5"/>
    <mergeCell ref="AT4:AV5"/>
    <mergeCell ref="AW4:AW13"/>
    <mergeCell ref="AX4:BA5"/>
    <mergeCell ref="A4:A13"/>
    <mergeCell ref="B4:E5"/>
    <mergeCell ref="F4:F13"/>
    <mergeCell ref="G4:I5"/>
    <mergeCell ref="J4:J13"/>
    <mergeCell ref="K4:N5"/>
    <mergeCell ref="O4:R5"/>
    <mergeCell ref="S4:S13"/>
    <mergeCell ref="T4:V5"/>
  </mergeCells>
  <pageMargins left="0.19685039370078741" right="0.19685039370078741" top="0.98425196850393704" bottom="0.98425196850393704" header="0" footer="0"/>
  <pageSetup paperSize="9" scale="75" fitToWidth="2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6"/>
  <sheetViews>
    <sheetView zoomScale="40" zoomScaleNormal="40" workbookViewId="0">
      <selection activeCell="AG100" sqref="A1:AG100"/>
    </sheetView>
  </sheetViews>
  <sheetFormatPr defaultRowHeight="15"/>
  <cols>
    <col min="1" max="1" width="15.5" style="340" customWidth="1"/>
    <col min="2" max="2" width="41.6640625" style="341" customWidth="1"/>
    <col min="3" max="3" width="10.1640625" style="336" customWidth="1"/>
    <col min="4" max="4" width="0" style="65" hidden="1" customWidth="1"/>
    <col min="5" max="7" width="9.33203125" style="65"/>
    <col min="8" max="9" width="9.33203125" style="340"/>
    <col min="10" max="10" width="9.33203125" style="341"/>
    <col min="11" max="11" width="9.33203125" style="368"/>
    <col min="12" max="12" width="14.6640625" style="340" customWidth="1"/>
    <col min="13" max="19" width="9.33203125" style="340"/>
    <col min="20" max="20" width="12" style="342" customWidth="1"/>
    <col min="21" max="21" width="13.1640625" style="342" customWidth="1"/>
    <col min="22" max="22" width="13.1640625" style="338" customWidth="1"/>
    <col min="23" max="23" width="12.6640625" style="114" customWidth="1"/>
    <col min="24" max="24" width="12.6640625" style="339" customWidth="1"/>
    <col min="25" max="26" width="12.1640625" style="339" customWidth="1"/>
    <col min="27" max="27" width="14.1640625" style="290" customWidth="1"/>
    <col min="28" max="28" width="14.1640625" style="65" customWidth="1"/>
    <col min="29" max="29" width="14.5" style="65" customWidth="1"/>
    <col min="30" max="30" width="14.5" style="290" customWidth="1"/>
    <col min="31" max="31" width="13.5" style="65" customWidth="1"/>
    <col min="32" max="32" width="13.5" style="290" customWidth="1"/>
    <col min="33" max="33" width="15.6640625" style="65" customWidth="1"/>
    <col min="34" max="16384" width="9.33203125" style="65"/>
  </cols>
  <sheetData>
    <row r="1" spans="1:36" s="64" customFormat="1">
      <c r="A1" s="450" t="s">
        <v>49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</row>
    <row r="2" spans="1:36" ht="15.75" thickBot="1">
      <c r="A2" s="452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</row>
    <row r="3" spans="1:36" ht="19.5" customHeight="1" thickBot="1">
      <c r="A3" s="454" t="s">
        <v>13</v>
      </c>
      <c r="B3" s="429" t="s">
        <v>89</v>
      </c>
      <c r="C3" s="429" t="s">
        <v>93</v>
      </c>
      <c r="D3" s="429"/>
      <c r="E3" s="429"/>
      <c r="F3" s="429"/>
      <c r="G3" s="429"/>
      <c r="H3" s="455" t="s">
        <v>50</v>
      </c>
      <c r="I3" s="429" t="s">
        <v>43</v>
      </c>
      <c r="J3" s="429"/>
      <c r="K3" s="429"/>
      <c r="L3" s="429"/>
      <c r="M3" s="429"/>
      <c r="N3" s="429"/>
      <c r="O3" s="429"/>
      <c r="P3" s="461"/>
      <c r="Q3" s="461"/>
      <c r="R3" s="462"/>
      <c r="S3" s="464"/>
      <c r="T3" s="456" t="s">
        <v>51</v>
      </c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8"/>
      <c r="AG3" s="459"/>
    </row>
    <row r="4" spans="1:36" ht="57.75" customHeight="1" thickBot="1">
      <c r="A4" s="454"/>
      <c r="B4" s="429"/>
      <c r="C4" s="429"/>
      <c r="D4" s="429"/>
      <c r="E4" s="429"/>
      <c r="F4" s="429"/>
      <c r="G4" s="429"/>
      <c r="H4" s="455"/>
      <c r="I4" s="455" t="s">
        <v>91</v>
      </c>
      <c r="J4" s="429" t="s">
        <v>48</v>
      </c>
      <c r="K4" s="429"/>
      <c r="L4" s="429"/>
      <c r="M4" s="429"/>
      <c r="N4" s="429"/>
      <c r="O4" s="464"/>
      <c r="P4" s="422" t="s">
        <v>327</v>
      </c>
      <c r="Q4" s="423"/>
      <c r="R4" s="424"/>
      <c r="S4" s="444" t="s">
        <v>34</v>
      </c>
      <c r="T4" s="460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2"/>
      <c r="AG4" s="463"/>
    </row>
    <row r="5" spans="1:36" ht="21" customHeight="1" thickBot="1">
      <c r="A5" s="454"/>
      <c r="B5" s="429"/>
      <c r="C5" s="429"/>
      <c r="D5" s="429"/>
      <c r="E5" s="429"/>
      <c r="F5" s="429"/>
      <c r="G5" s="429"/>
      <c r="H5" s="455"/>
      <c r="I5" s="455"/>
      <c r="J5" s="428" t="s">
        <v>96</v>
      </c>
      <c r="K5" s="429" t="s">
        <v>92</v>
      </c>
      <c r="L5" s="429"/>
      <c r="M5" s="429"/>
      <c r="N5" s="430" t="s">
        <v>94</v>
      </c>
      <c r="O5" s="431"/>
      <c r="P5" s="425"/>
      <c r="Q5" s="426"/>
      <c r="R5" s="427"/>
      <c r="S5" s="444"/>
      <c r="T5" s="465" t="s">
        <v>52</v>
      </c>
      <c r="U5" s="466"/>
      <c r="V5" s="445" t="s">
        <v>53</v>
      </c>
      <c r="W5" s="446"/>
      <c r="X5" s="446"/>
      <c r="Y5" s="447"/>
      <c r="Z5" s="445" t="s">
        <v>54</v>
      </c>
      <c r="AA5" s="446"/>
      <c r="AB5" s="446"/>
      <c r="AC5" s="447"/>
      <c r="AD5" s="445" t="s">
        <v>55</v>
      </c>
      <c r="AE5" s="446"/>
      <c r="AF5" s="446"/>
      <c r="AG5" s="447"/>
    </row>
    <row r="6" spans="1:36" ht="198" thickBot="1">
      <c r="A6" s="454"/>
      <c r="B6" s="429"/>
      <c r="C6" s="66" t="s">
        <v>56</v>
      </c>
      <c r="D6" s="67" t="s">
        <v>57</v>
      </c>
      <c r="E6" s="67" t="s">
        <v>90</v>
      </c>
      <c r="F6" s="68" t="s">
        <v>326</v>
      </c>
      <c r="G6" s="69" t="s">
        <v>99</v>
      </c>
      <c r="H6" s="455"/>
      <c r="I6" s="455"/>
      <c r="J6" s="428"/>
      <c r="K6" s="343" t="s">
        <v>44</v>
      </c>
      <c r="L6" s="69" t="s">
        <v>45</v>
      </c>
      <c r="M6" s="69" t="s">
        <v>345</v>
      </c>
      <c r="N6" s="69" t="s">
        <v>46</v>
      </c>
      <c r="O6" s="69" t="s">
        <v>47</v>
      </c>
      <c r="P6" s="70" t="s">
        <v>328</v>
      </c>
      <c r="Q6" s="70" t="s">
        <v>329</v>
      </c>
      <c r="R6" s="71" t="s">
        <v>330</v>
      </c>
      <c r="S6" s="444"/>
      <c r="T6" s="72" t="s">
        <v>291</v>
      </c>
      <c r="U6" s="73" t="s">
        <v>292</v>
      </c>
      <c r="V6" s="74" t="s">
        <v>348</v>
      </c>
      <c r="W6" s="73" t="s">
        <v>279</v>
      </c>
      <c r="X6" s="75" t="s">
        <v>349</v>
      </c>
      <c r="Y6" s="76" t="s">
        <v>293</v>
      </c>
      <c r="Z6" s="77" t="s">
        <v>350</v>
      </c>
      <c r="AA6" s="78" t="s">
        <v>294</v>
      </c>
      <c r="AB6" s="79" t="s">
        <v>351</v>
      </c>
      <c r="AC6" s="76" t="s">
        <v>295</v>
      </c>
      <c r="AD6" s="74" t="s">
        <v>352</v>
      </c>
      <c r="AE6" s="73" t="s">
        <v>356</v>
      </c>
      <c r="AF6" s="74" t="s">
        <v>353</v>
      </c>
      <c r="AG6" s="80" t="s">
        <v>355</v>
      </c>
    </row>
    <row r="7" spans="1:36" s="87" customFormat="1" ht="16.5" thickBot="1">
      <c r="A7" s="81">
        <v>1</v>
      </c>
      <c r="B7" s="82">
        <v>2</v>
      </c>
      <c r="C7" s="83">
        <v>3</v>
      </c>
      <c r="D7" s="82">
        <v>4</v>
      </c>
      <c r="E7" s="82">
        <v>5</v>
      </c>
      <c r="F7" s="82">
        <v>6</v>
      </c>
      <c r="G7" s="84">
        <v>7</v>
      </c>
      <c r="H7" s="84">
        <v>8</v>
      </c>
      <c r="I7" s="84">
        <v>9</v>
      </c>
      <c r="J7" s="82">
        <v>10</v>
      </c>
      <c r="K7" s="345">
        <v>11</v>
      </c>
      <c r="L7" s="84">
        <v>12</v>
      </c>
      <c r="M7" s="84">
        <v>13</v>
      </c>
      <c r="N7" s="84">
        <v>14</v>
      </c>
      <c r="O7" s="84">
        <v>15</v>
      </c>
      <c r="P7" s="84"/>
      <c r="Q7" s="84">
        <v>16</v>
      </c>
      <c r="R7" s="84"/>
      <c r="S7" s="84">
        <v>17</v>
      </c>
      <c r="T7" s="81">
        <v>18</v>
      </c>
      <c r="U7" s="84">
        <v>19</v>
      </c>
      <c r="V7" s="82"/>
      <c r="W7" s="85">
        <v>20</v>
      </c>
      <c r="X7" s="84"/>
      <c r="Y7" s="84">
        <v>21</v>
      </c>
      <c r="Z7" s="84"/>
      <c r="AA7" s="82">
        <v>22</v>
      </c>
      <c r="AB7" s="83"/>
      <c r="AC7" s="84">
        <v>23</v>
      </c>
      <c r="AD7" s="82"/>
      <c r="AE7" s="85">
        <v>24</v>
      </c>
      <c r="AF7" s="82"/>
      <c r="AG7" s="86">
        <v>25</v>
      </c>
    </row>
    <row r="8" spans="1:36" ht="122.25" customHeight="1" thickBot="1">
      <c r="A8" s="88"/>
      <c r="B8" s="89" t="s">
        <v>95</v>
      </c>
      <c r="C8" s="90">
        <v>20</v>
      </c>
      <c r="D8" s="91"/>
      <c r="E8" s="91">
        <v>34</v>
      </c>
      <c r="F8" s="91">
        <v>8</v>
      </c>
      <c r="G8" s="92">
        <v>30</v>
      </c>
      <c r="H8" s="60">
        <v>5940</v>
      </c>
      <c r="I8" s="93">
        <v>284</v>
      </c>
      <c r="J8" s="60">
        <f>J10+J26+J32+J35+J50+J56+J62+J68+J74+J80</f>
        <v>3542</v>
      </c>
      <c r="K8" s="347">
        <f>K10+K26+K32+K35+K48+K90</f>
        <v>1878</v>
      </c>
      <c r="L8" s="91">
        <f>L10+L26+L32+L35+L48+L90</f>
        <v>1578</v>
      </c>
      <c r="M8" s="92" t="s">
        <v>346</v>
      </c>
      <c r="N8" s="94">
        <f>N53+N59+N65+N71+N77+N86</f>
        <v>504</v>
      </c>
      <c r="O8" s="91">
        <f>O54+O60+O66+O72+O78+O83+O87+O89</f>
        <v>1116</v>
      </c>
      <c r="P8" s="91">
        <v>92</v>
      </c>
      <c r="Q8" s="91">
        <v>40</v>
      </c>
      <c r="R8" s="92">
        <v>120</v>
      </c>
      <c r="S8" s="95">
        <f t="shared" ref="S8:U8" si="0">S10+S26+S32+S35+S48+S90</f>
        <v>216</v>
      </c>
      <c r="T8" s="90">
        <f t="shared" si="0"/>
        <v>612</v>
      </c>
      <c r="U8" s="92">
        <f t="shared" si="0"/>
        <v>792</v>
      </c>
      <c r="V8" s="96">
        <v>44</v>
      </c>
      <c r="W8" s="97">
        <v>568</v>
      </c>
      <c r="X8" s="98">
        <v>44</v>
      </c>
      <c r="Y8" s="98">
        <v>784</v>
      </c>
      <c r="Z8" s="98">
        <v>46</v>
      </c>
      <c r="AA8" s="96">
        <v>530</v>
      </c>
      <c r="AB8" s="93">
        <v>64</v>
      </c>
      <c r="AC8" s="92">
        <v>800</v>
      </c>
      <c r="AD8" s="96">
        <v>74</v>
      </c>
      <c r="AE8" s="93">
        <v>502</v>
      </c>
      <c r="AF8" s="96">
        <v>38</v>
      </c>
      <c r="AG8" s="99">
        <v>790</v>
      </c>
      <c r="AH8" s="100"/>
      <c r="AI8" s="65" t="e">
        <f>K8+L8+M8</f>
        <v>#VALUE!</v>
      </c>
      <c r="AJ8" s="65">
        <f>I8+J8+N8+O8+Q8+S8</f>
        <v>5702</v>
      </c>
    </row>
    <row r="9" spans="1:36" s="114" customFormat="1" ht="46.5" customHeight="1" thickBot="1">
      <c r="A9" s="101"/>
      <c r="B9" s="102" t="s">
        <v>331</v>
      </c>
      <c r="C9" s="103">
        <v>18</v>
      </c>
      <c r="D9" s="104"/>
      <c r="E9" s="104">
        <v>20</v>
      </c>
      <c r="F9" s="104">
        <v>8</v>
      </c>
      <c r="G9" s="105">
        <v>30</v>
      </c>
      <c r="H9" s="60">
        <v>3852</v>
      </c>
      <c r="I9" s="106">
        <v>284</v>
      </c>
      <c r="J9" s="60">
        <f t="shared" ref="J9:L9" si="1">J10+J26+J32+J35+J51+J52+J57+J58+J63+J64+J69+J70+J75+J76+J81</f>
        <v>3542</v>
      </c>
      <c r="K9" s="348">
        <f>K10+K26+K32+K35+K51+K52+K57+K58+K63+K64+K69+K70+K75+K76+K81</f>
        <v>1878</v>
      </c>
      <c r="L9" s="104">
        <f t="shared" si="1"/>
        <v>1578</v>
      </c>
      <c r="M9" s="92" t="s">
        <v>346</v>
      </c>
      <c r="N9" s="107"/>
      <c r="O9" s="104"/>
      <c r="P9" s="104">
        <v>92</v>
      </c>
      <c r="Q9" s="104">
        <v>40</v>
      </c>
      <c r="R9" s="105">
        <v>120</v>
      </c>
      <c r="S9" s="108"/>
      <c r="T9" s="103">
        <f t="shared" ref="T9:U9" si="2">T10+T26+T32+T35+T51+T52+T57+T58+T63+T64+T69+T70+T75+T76+T81</f>
        <v>612</v>
      </c>
      <c r="U9" s="105">
        <f t="shared" si="2"/>
        <v>792</v>
      </c>
      <c r="V9" s="109">
        <v>44</v>
      </c>
      <c r="W9" s="110">
        <v>352</v>
      </c>
      <c r="X9" s="111">
        <v>44</v>
      </c>
      <c r="Y9" s="111">
        <v>352</v>
      </c>
      <c r="Z9" s="111">
        <v>46</v>
      </c>
      <c r="AA9" s="109">
        <v>314</v>
      </c>
      <c r="AB9" s="106">
        <v>64</v>
      </c>
      <c r="AC9" s="105">
        <v>440</v>
      </c>
      <c r="AD9" s="109">
        <v>74</v>
      </c>
      <c r="AE9" s="106">
        <v>322</v>
      </c>
      <c r="AF9" s="109">
        <v>38</v>
      </c>
      <c r="AG9" s="112">
        <v>358</v>
      </c>
      <c r="AH9" s="113"/>
      <c r="AI9" s="114">
        <f>T9+U9+W9+Y9+AA9+AC9+AE9+AG9</f>
        <v>3542</v>
      </c>
    </row>
    <row r="10" spans="1:36" ht="21.75" customHeight="1" thickBot="1">
      <c r="A10" s="115" t="s">
        <v>58</v>
      </c>
      <c r="B10" s="116" t="s">
        <v>302</v>
      </c>
      <c r="C10" s="83">
        <v>4</v>
      </c>
      <c r="D10" s="117">
        <v>0</v>
      </c>
      <c r="E10" s="82">
        <v>6</v>
      </c>
      <c r="F10" s="82">
        <v>6</v>
      </c>
      <c r="G10" s="85">
        <v>7</v>
      </c>
      <c r="H10" s="118">
        <v>1476</v>
      </c>
      <c r="I10" s="118"/>
      <c r="J10" s="118">
        <v>1404</v>
      </c>
      <c r="K10" s="349">
        <v>818</v>
      </c>
      <c r="L10" s="118">
        <v>532</v>
      </c>
      <c r="M10" s="81">
        <v>54</v>
      </c>
      <c r="N10" s="119"/>
      <c r="O10" s="119"/>
      <c r="P10" s="119">
        <v>40</v>
      </c>
      <c r="Q10" s="119">
        <v>8</v>
      </c>
      <c r="R10" s="119">
        <v>24</v>
      </c>
      <c r="S10" s="119"/>
      <c r="T10" s="86">
        <v>612</v>
      </c>
      <c r="U10" s="81">
        <v>792</v>
      </c>
      <c r="V10" s="109"/>
      <c r="W10" s="110"/>
      <c r="X10" s="111"/>
      <c r="Y10" s="111"/>
      <c r="Z10" s="111"/>
      <c r="AA10" s="109"/>
      <c r="AB10" s="85"/>
      <c r="AC10" s="81"/>
      <c r="AD10" s="109"/>
      <c r="AE10" s="85"/>
      <c r="AF10" s="109"/>
      <c r="AG10" s="86"/>
      <c r="AH10" s="100"/>
    </row>
    <row r="11" spans="1:36" s="114" customFormat="1" ht="15.75">
      <c r="A11" s="120" t="s">
        <v>58</v>
      </c>
      <c r="B11" s="121" t="s">
        <v>303</v>
      </c>
      <c r="C11" s="122"/>
      <c r="D11" s="122"/>
      <c r="E11" s="96"/>
      <c r="F11" s="96"/>
      <c r="G11" s="97"/>
      <c r="H11" s="123">
        <v>896</v>
      </c>
      <c r="I11" s="97"/>
      <c r="J11" s="123">
        <v>842</v>
      </c>
      <c r="K11" s="350">
        <v>444</v>
      </c>
      <c r="L11" s="96">
        <v>398</v>
      </c>
      <c r="M11" s="124"/>
      <c r="N11" s="125"/>
      <c r="O11" s="126"/>
      <c r="P11" s="126">
        <v>30</v>
      </c>
      <c r="Q11" s="127">
        <v>6</v>
      </c>
      <c r="R11" s="128">
        <v>18</v>
      </c>
      <c r="S11" s="129"/>
      <c r="T11" s="129"/>
      <c r="U11" s="97"/>
      <c r="V11" s="109"/>
      <c r="W11" s="130"/>
      <c r="X11" s="131"/>
      <c r="Y11" s="131"/>
      <c r="Z11" s="131"/>
      <c r="AA11" s="132"/>
      <c r="AB11" s="133"/>
      <c r="AC11" s="134"/>
      <c r="AD11" s="132"/>
      <c r="AE11" s="135"/>
      <c r="AF11" s="132"/>
      <c r="AG11" s="136"/>
      <c r="AH11" s="113"/>
    </row>
    <row r="12" spans="1:36" s="114" customFormat="1" ht="15.75">
      <c r="A12" s="137" t="s">
        <v>59</v>
      </c>
      <c r="B12" s="138" t="s">
        <v>60</v>
      </c>
      <c r="C12" s="436" t="s">
        <v>61</v>
      </c>
      <c r="D12" s="139"/>
      <c r="E12" s="109"/>
      <c r="F12" s="132"/>
      <c r="G12" s="130">
        <v>1</v>
      </c>
      <c r="H12" s="140">
        <v>87</v>
      </c>
      <c r="I12" s="130"/>
      <c r="J12" s="140">
        <v>78</v>
      </c>
      <c r="K12" s="351">
        <v>58</v>
      </c>
      <c r="L12" s="132">
        <v>20</v>
      </c>
      <c r="M12" s="131"/>
      <c r="N12" s="141"/>
      <c r="O12" s="131"/>
      <c r="P12" s="131">
        <v>5</v>
      </c>
      <c r="Q12" s="142">
        <v>1</v>
      </c>
      <c r="R12" s="130">
        <v>3</v>
      </c>
      <c r="S12" s="143"/>
      <c r="T12" s="144">
        <v>34</v>
      </c>
      <c r="U12" s="145">
        <v>44</v>
      </c>
      <c r="V12" s="146"/>
      <c r="W12" s="130"/>
      <c r="X12" s="131"/>
      <c r="Y12" s="131"/>
      <c r="Z12" s="131"/>
      <c r="AA12" s="132"/>
      <c r="AB12" s="130"/>
      <c r="AC12" s="131"/>
      <c r="AD12" s="132"/>
      <c r="AE12" s="130"/>
      <c r="AF12" s="132"/>
      <c r="AG12" s="147"/>
      <c r="AH12" s="113"/>
    </row>
    <row r="13" spans="1:36" ht="15.75">
      <c r="A13" s="148" t="s">
        <v>62</v>
      </c>
      <c r="B13" s="149" t="s">
        <v>63</v>
      </c>
      <c r="C13" s="437"/>
      <c r="D13" s="150"/>
      <c r="E13" s="151"/>
      <c r="F13" s="151"/>
      <c r="G13" s="133"/>
      <c r="H13" s="152">
        <v>82</v>
      </c>
      <c r="I13" s="133"/>
      <c r="J13" s="152">
        <v>73</v>
      </c>
      <c r="K13" s="352">
        <v>63</v>
      </c>
      <c r="L13" s="151">
        <v>10</v>
      </c>
      <c r="M13" s="134"/>
      <c r="N13" s="153"/>
      <c r="O13" s="134"/>
      <c r="P13" s="134">
        <v>5</v>
      </c>
      <c r="Q13" s="142">
        <v>1</v>
      </c>
      <c r="R13" s="133">
        <v>3</v>
      </c>
      <c r="S13" s="154"/>
      <c r="T13" s="155">
        <v>51</v>
      </c>
      <c r="U13" s="156">
        <v>22</v>
      </c>
      <c r="V13" s="146"/>
      <c r="W13" s="130"/>
      <c r="X13" s="131"/>
      <c r="Y13" s="131"/>
      <c r="Z13" s="131"/>
      <c r="AA13" s="132"/>
      <c r="AB13" s="133"/>
      <c r="AC13" s="134"/>
      <c r="AD13" s="132"/>
      <c r="AE13" s="133"/>
      <c r="AF13" s="132"/>
      <c r="AG13" s="157"/>
      <c r="AH13" s="100"/>
    </row>
    <row r="14" spans="1:36" ht="15.75">
      <c r="A14" s="137" t="s">
        <v>64</v>
      </c>
      <c r="B14" s="138" t="s">
        <v>65</v>
      </c>
      <c r="C14" s="158">
        <v>2</v>
      </c>
      <c r="D14" s="139"/>
      <c r="E14" s="132"/>
      <c r="F14" s="132"/>
      <c r="G14" s="133">
        <v>1</v>
      </c>
      <c r="H14" s="152">
        <v>135</v>
      </c>
      <c r="I14" s="133"/>
      <c r="J14" s="152">
        <v>117</v>
      </c>
      <c r="K14" s="352"/>
      <c r="L14" s="151">
        <v>117</v>
      </c>
      <c r="M14" s="134"/>
      <c r="N14" s="153"/>
      <c r="O14" s="134"/>
      <c r="P14" s="134">
        <v>10</v>
      </c>
      <c r="Q14" s="132">
        <v>2</v>
      </c>
      <c r="R14" s="133">
        <v>6</v>
      </c>
      <c r="S14" s="154"/>
      <c r="T14" s="144">
        <v>51</v>
      </c>
      <c r="U14" s="145">
        <v>66</v>
      </c>
      <c r="V14" s="146"/>
      <c r="W14" s="130"/>
      <c r="X14" s="131"/>
      <c r="Y14" s="131"/>
      <c r="Z14" s="131"/>
      <c r="AA14" s="132"/>
      <c r="AB14" s="130"/>
      <c r="AC14" s="131"/>
      <c r="AD14" s="132"/>
      <c r="AE14" s="130"/>
      <c r="AF14" s="132"/>
      <c r="AG14" s="147"/>
      <c r="AH14" s="100"/>
    </row>
    <row r="15" spans="1:36" ht="15.75">
      <c r="A15" s="137" t="s">
        <v>66</v>
      </c>
      <c r="B15" s="159" t="s">
        <v>5</v>
      </c>
      <c r="C15" s="158">
        <v>2</v>
      </c>
      <c r="D15" s="139"/>
      <c r="E15" s="132"/>
      <c r="F15" s="132"/>
      <c r="G15" s="133">
        <v>1</v>
      </c>
      <c r="H15" s="152">
        <v>252</v>
      </c>
      <c r="I15" s="133"/>
      <c r="J15" s="152">
        <v>234</v>
      </c>
      <c r="K15" s="352">
        <v>100</v>
      </c>
      <c r="L15" s="151">
        <v>134</v>
      </c>
      <c r="M15" s="134"/>
      <c r="N15" s="153"/>
      <c r="O15" s="134"/>
      <c r="P15" s="134">
        <v>10</v>
      </c>
      <c r="Q15" s="132">
        <v>2</v>
      </c>
      <c r="R15" s="133">
        <v>6</v>
      </c>
      <c r="S15" s="154"/>
      <c r="T15" s="144">
        <v>102</v>
      </c>
      <c r="U15" s="145">
        <v>132</v>
      </c>
      <c r="V15" s="146"/>
      <c r="W15" s="130"/>
      <c r="X15" s="131"/>
      <c r="Y15" s="131"/>
      <c r="Z15" s="131"/>
      <c r="AA15" s="132"/>
      <c r="AB15" s="130"/>
      <c r="AC15" s="131"/>
      <c r="AD15" s="132"/>
      <c r="AE15" s="130"/>
      <c r="AF15" s="132"/>
      <c r="AG15" s="147"/>
      <c r="AH15" s="100"/>
    </row>
    <row r="16" spans="1:36" ht="15.75">
      <c r="A16" s="137" t="s">
        <v>97</v>
      </c>
      <c r="B16" s="138" t="s">
        <v>1</v>
      </c>
      <c r="C16" s="158"/>
      <c r="D16" s="139"/>
      <c r="E16" s="132">
        <v>2</v>
      </c>
      <c r="F16" s="132"/>
      <c r="G16" s="133"/>
      <c r="H16" s="152">
        <v>117</v>
      </c>
      <c r="I16" s="133"/>
      <c r="J16" s="152">
        <v>117</v>
      </c>
      <c r="K16" s="352">
        <v>117</v>
      </c>
      <c r="L16" s="151"/>
      <c r="M16" s="134"/>
      <c r="N16" s="153"/>
      <c r="O16" s="134"/>
      <c r="P16" s="134"/>
      <c r="Q16" s="132"/>
      <c r="R16" s="133"/>
      <c r="S16" s="154"/>
      <c r="T16" s="144">
        <v>51</v>
      </c>
      <c r="U16" s="145">
        <v>66</v>
      </c>
      <c r="V16" s="146"/>
      <c r="W16" s="130"/>
      <c r="X16" s="131"/>
      <c r="Y16" s="131"/>
      <c r="Z16" s="131"/>
      <c r="AA16" s="132"/>
      <c r="AB16" s="130"/>
      <c r="AC16" s="131"/>
      <c r="AD16" s="132"/>
      <c r="AE16" s="130"/>
      <c r="AF16" s="132"/>
      <c r="AG16" s="147"/>
      <c r="AH16" s="100"/>
    </row>
    <row r="17" spans="1:34" ht="15.75">
      <c r="A17" s="137" t="s">
        <v>332</v>
      </c>
      <c r="B17" s="138" t="s">
        <v>3</v>
      </c>
      <c r="C17" s="158"/>
      <c r="D17" s="139"/>
      <c r="E17" s="142">
        <v>1.2</v>
      </c>
      <c r="F17" s="132"/>
      <c r="G17" s="133"/>
      <c r="H17" s="152">
        <v>117</v>
      </c>
      <c r="I17" s="133"/>
      <c r="J17" s="152">
        <v>117</v>
      </c>
      <c r="K17" s="352">
        <v>8</v>
      </c>
      <c r="L17" s="151">
        <v>109</v>
      </c>
      <c r="M17" s="134"/>
      <c r="N17" s="153"/>
      <c r="O17" s="134"/>
      <c r="P17" s="134"/>
      <c r="Q17" s="132"/>
      <c r="R17" s="133"/>
      <c r="S17" s="154"/>
      <c r="T17" s="144">
        <v>51</v>
      </c>
      <c r="U17" s="145">
        <v>66</v>
      </c>
      <c r="V17" s="146"/>
      <c r="W17" s="130"/>
      <c r="X17" s="131"/>
      <c r="Y17" s="131"/>
      <c r="Z17" s="131"/>
      <c r="AA17" s="132"/>
      <c r="AB17" s="130"/>
      <c r="AC17" s="131"/>
      <c r="AD17" s="132"/>
      <c r="AE17" s="130"/>
      <c r="AF17" s="132"/>
      <c r="AG17" s="147"/>
      <c r="AH17" s="100"/>
    </row>
    <row r="18" spans="1:34" ht="34.5" customHeight="1">
      <c r="A18" s="137" t="s">
        <v>101</v>
      </c>
      <c r="B18" s="160" t="s">
        <v>67</v>
      </c>
      <c r="C18" s="158"/>
      <c r="D18" s="139"/>
      <c r="E18" s="132">
        <v>2</v>
      </c>
      <c r="F18" s="132"/>
      <c r="G18" s="133"/>
      <c r="H18" s="140">
        <v>70</v>
      </c>
      <c r="I18" s="130"/>
      <c r="J18" s="140">
        <v>70</v>
      </c>
      <c r="K18" s="351">
        <v>62</v>
      </c>
      <c r="L18" s="132">
        <v>8</v>
      </c>
      <c r="M18" s="134"/>
      <c r="N18" s="153"/>
      <c r="O18" s="134"/>
      <c r="P18" s="134"/>
      <c r="Q18" s="132"/>
      <c r="R18" s="130"/>
      <c r="S18" s="143"/>
      <c r="T18" s="144">
        <v>34</v>
      </c>
      <c r="U18" s="145">
        <v>36</v>
      </c>
      <c r="V18" s="146"/>
      <c r="W18" s="130"/>
      <c r="X18" s="131"/>
      <c r="Y18" s="131"/>
      <c r="Z18" s="131"/>
      <c r="AA18" s="132"/>
      <c r="AB18" s="130"/>
      <c r="AC18" s="131"/>
      <c r="AD18" s="132"/>
      <c r="AE18" s="130"/>
      <c r="AF18" s="132"/>
      <c r="AG18" s="147"/>
      <c r="AH18" s="100"/>
    </row>
    <row r="19" spans="1:34" ht="21" customHeight="1">
      <c r="A19" s="161" t="s">
        <v>98</v>
      </c>
      <c r="B19" s="162" t="s">
        <v>104</v>
      </c>
      <c r="C19" s="163"/>
      <c r="D19" s="164"/>
      <c r="E19" s="165">
        <v>2</v>
      </c>
      <c r="F19" s="165"/>
      <c r="G19" s="166">
        <v>1</v>
      </c>
      <c r="H19" s="152">
        <v>36</v>
      </c>
      <c r="I19" s="133"/>
      <c r="J19" s="152">
        <v>36</v>
      </c>
      <c r="K19" s="352">
        <v>36</v>
      </c>
      <c r="L19" s="167"/>
      <c r="M19" s="167"/>
      <c r="N19" s="168"/>
      <c r="O19" s="167"/>
      <c r="P19" s="167"/>
      <c r="Q19" s="132"/>
      <c r="R19" s="166"/>
      <c r="S19" s="169"/>
      <c r="T19" s="170"/>
      <c r="U19" s="171">
        <v>36</v>
      </c>
      <c r="V19" s="172"/>
      <c r="W19" s="110"/>
      <c r="X19" s="111"/>
      <c r="Y19" s="111"/>
      <c r="Z19" s="111"/>
      <c r="AA19" s="109"/>
      <c r="AB19" s="173"/>
      <c r="AC19" s="174"/>
      <c r="AD19" s="109"/>
      <c r="AE19" s="173"/>
      <c r="AF19" s="109"/>
      <c r="AG19" s="175"/>
      <c r="AH19" s="100"/>
    </row>
    <row r="20" spans="1:34" s="114" customFormat="1" ht="47.25" customHeight="1">
      <c r="A20" s="176" t="s">
        <v>58</v>
      </c>
      <c r="B20" s="177" t="s">
        <v>304</v>
      </c>
      <c r="C20" s="178"/>
      <c r="D20" s="178"/>
      <c r="E20" s="109"/>
      <c r="F20" s="109"/>
      <c r="G20" s="110"/>
      <c r="H20" s="179">
        <v>424</v>
      </c>
      <c r="I20" s="180"/>
      <c r="J20" s="179">
        <v>406</v>
      </c>
      <c r="K20" s="353">
        <v>272</v>
      </c>
      <c r="L20" s="181">
        <v>80</v>
      </c>
      <c r="M20" s="181">
        <v>54</v>
      </c>
      <c r="N20" s="182"/>
      <c r="O20" s="181"/>
      <c r="P20" s="181">
        <v>10</v>
      </c>
      <c r="Q20" s="183">
        <v>2</v>
      </c>
      <c r="R20" s="180">
        <v>6</v>
      </c>
      <c r="S20" s="184"/>
      <c r="T20" s="184">
        <v>170</v>
      </c>
      <c r="U20" s="180">
        <v>236</v>
      </c>
      <c r="V20" s="183"/>
      <c r="W20" s="130"/>
      <c r="X20" s="131"/>
      <c r="Y20" s="131"/>
      <c r="Z20" s="131"/>
      <c r="AA20" s="132"/>
      <c r="AB20" s="130"/>
      <c r="AC20" s="131"/>
      <c r="AD20" s="132"/>
      <c r="AE20" s="130"/>
      <c r="AF20" s="132"/>
      <c r="AG20" s="147"/>
      <c r="AH20" s="113"/>
    </row>
    <row r="21" spans="1:34" ht="15.75">
      <c r="A21" s="148" t="s">
        <v>191</v>
      </c>
      <c r="B21" s="149" t="s">
        <v>333</v>
      </c>
      <c r="C21" s="150"/>
      <c r="D21" s="150"/>
      <c r="E21" s="151">
        <v>2</v>
      </c>
      <c r="F21" s="151"/>
      <c r="G21" s="133"/>
      <c r="H21" s="152">
        <v>44</v>
      </c>
      <c r="I21" s="133"/>
      <c r="J21" s="152">
        <v>44</v>
      </c>
      <c r="K21" s="352">
        <v>34</v>
      </c>
      <c r="L21" s="134">
        <v>10</v>
      </c>
      <c r="M21" s="134"/>
      <c r="N21" s="153"/>
      <c r="O21" s="134"/>
      <c r="P21" s="134"/>
      <c r="Q21" s="132"/>
      <c r="R21" s="133"/>
      <c r="S21" s="154"/>
      <c r="T21" s="154"/>
      <c r="U21" s="133">
        <v>44</v>
      </c>
      <c r="V21" s="132"/>
      <c r="W21" s="130"/>
      <c r="X21" s="131"/>
      <c r="Y21" s="131"/>
      <c r="Z21" s="131"/>
      <c r="AA21" s="132"/>
      <c r="AB21" s="133"/>
      <c r="AC21" s="134"/>
      <c r="AD21" s="132"/>
      <c r="AE21" s="133"/>
      <c r="AF21" s="132"/>
      <c r="AG21" s="157"/>
      <c r="AH21" s="100"/>
    </row>
    <row r="22" spans="1:34" ht="15.75">
      <c r="A22" s="148" t="s">
        <v>334</v>
      </c>
      <c r="B22" s="149" t="s">
        <v>102</v>
      </c>
      <c r="C22" s="150">
        <v>2</v>
      </c>
      <c r="D22" s="150"/>
      <c r="E22" s="151"/>
      <c r="F22" s="151" t="s">
        <v>335</v>
      </c>
      <c r="G22" s="133">
        <v>1</v>
      </c>
      <c r="H22" s="152">
        <v>218</v>
      </c>
      <c r="I22" s="133"/>
      <c r="J22" s="152">
        <v>200</v>
      </c>
      <c r="K22" s="352">
        <v>128</v>
      </c>
      <c r="L22" s="134">
        <v>46</v>
      </c>
      <c r="M22" s="134" t="s">
        <v>336</v>
      </c>
      <c r="N22" s="153"/>
      <c r="O22" s="134"/>
      <c r="P22" s="134">
        <v>10</v>
      </c>
      <c r="Q22" s="132">
        <v>2</v>
      </c>
      <c r="R22" s="133">
        <v>6</v>
      </c>
      <c r="S22" s="154"/>
      <c r="T22" s="154">
        <v>100</v>
      </c>
      <c r="U22" s="133">
        <v>100</v>
      </c>
      <c r="V22" s="132"/>
      <c r="W22" s="130"/>
      <c r="X22" s="131"/>
      <c r="Y22" s="131"/>
      <c r="Z22" s="131"/>
      <c r="AA22" s="132"/>
      <c r="AB22" s="133"/>
      <c r="AC22" s="134"/>
      <c r="AD22" s="132"/>
      <c r="AE22" s="133"/>
      <c r="AF22" s="132"/>
      <c r="AG22" s="157"/>
      <c r="AH22" s="100"/>
    </row>
    <row r="23" spans="1:34" ht="15.75">
      <c r="A23" s="148" t="s">
        <v>337</v>
      </c>
      <c r="B23" s="149" t="s">
        <v>103</v>
      </c>
      <c r="C23" s="150"/>
      <c r="D23" s="150"/>
      <c r="E23" s="151">
        <v>2</v>
      </c>
      <c r="F23" s="151" t="s">
        <v>335</v>
      </c>
      <c r="G23" s="133">
        <v>1</v>
      </c>
      <c r="H23" s="152">
        <v>162</v>
      </c>
      <c r="I23" s="133"/>
      <c r="J23" s="152">
        <v>162</v>
      </c>
      <c r="K23" s="352">
        <v>110</v>
      </c>
      <c r="L23" s="134">
        <v>24</v>
      </c>
      <c r="M23" s="134" t="s">
        <v>338</v>
      </c>
      <c r="N23" s="153"/>
      <c r="O23" s="134"/>
      <c r="P23" s="134"/>
      <c r="Q23" s="132"/>
      <c r="R23" s="133"/>
      <c r="S23" s="154"/>
      <c r="T23" s="154">
        <v>70</v>
      </c>
      <c r="U23" s="133">
        <v>92</v>
      </c>
      <c r="V23" s="132"/>
      <c r="W23" s="130"/>
      <c r="X23" s="131"/>
      <c r="Y23" s="131"/>
      <c r="Z23" s="131"/>
      <c r="AA23" s="132"/>
      <c r="AB23" s="133"/>
      <c r="AC23" s="134"/>
      <c r="AD23" s="132"/>
      <c r="AE23" s="133"/>
      <c r="AF23" s="132"/>
      <c r="AG23" s="157"/>
      <c r="AH23" s="100"/>
    </row>
    <row r="24" spans="1:34" s="114" customFormat="1" ht="35.25" customHeight="1">
      <c r="A24" s="176" t="s">
        <v>58</v>
      </c>
      <c r="B24" s="177" t="s">
        <v>305</v>
      </c>
      <c r="C24" s="178"/>
      <c r="D24" s="178"/>
      <c r="E24" s="109"/>
      <c r="F24" s="109"/>
      <c r="G24" s="110"/>
      <c r="H24" s="185">
        <v>156</v>
      </c>
      <c r="I24" s="110"/>
      <c r="J24" s="185">
        <v>156</v>
      </c>
      <c r="K24" s="354">
        <v>102</v>
      </c>
      <c r="L24" s="111">
        <v>54</v>
      </c>
      <c r="M24" s="111"/>
      <c r="N24" s="186"/>
      <c r="O24" s="111"/>
      <c r="P24" s="111"/>
      <c r="Q24" s="109"/>
      <c r="R24" s="110"/>
      <c r="S24" s="187"/>
      <c r="T24" s="187">
        <v>68</v>
      </c>
      <c r="U24" s="110">
        <v>88</v>
      </c>
      <c r="V24" s="109"/>
      <c r="W24" s="110"/>
      <c r="X24" s="111"/>
      <c r="Y24" s="111"/>
      <c r="Z24" s="111"/>
      <c r="AA24" s="109"/>
      <c r="AB24" s="110"/>
      <c r="AC24" s="111"/>
      <c r="AD24" s="109"/>
      <c r="AE24" s="110"/>
      <c r="AF24" s="109"/>
      <c r="AG24" s="188"/>
      <c r="AH24" s="113"/>
    </row>
    <row r="25" spans="1:34" s="64" customFormat="1" ht="21.75" customHeight="1" thickBot="1">
      <c r="A25" s="189" t="s">
        <v>190</v>
      </c>
      <c r="B25" s="190" t="s">
        <v>354</v>
      </c>
      <c r="C25" s="163"/>
      <c r="D25" s="164"/>
      <c r="E25" s="165">
        <v>2</v>
      </c>
      <c r="F25" s="165"/>
      <c r="G25" s="191">
        <v>1</v>
      </c>
      <c r="H25" s="192">
        <v>156</v>
      </c>
      <c r="I25" s="191"/>
      <c r="J25" s="192">
        <v>156</v>
      </c>
      <c r="K25" s="355">
        <v>102</v>
      </c>
      <c r="L25" s="193">
        <v>54</v>
      </c>
      <c r="M25" s="194"/>
      <c r="N25" s="195"/>
      <c r="O25" s="194"/>
      <c r="P25" s="194"/>
      <c r="Q25" s="165"/>
      <c r="R25" s="191"/>
      <c r="S25" s="196"/>
      <c r="T25" s="197">
        <v>68</v>
      </c>
      <c r="U25" s="198">
        <v>88</v>
      </c>
      <c r="V25" s="199"/>
      <c r="W25" s="191"/>
      <c r="X25" s="194"/>
      <c r="Y25" s="194"/>
      <c r="Z25" s="194"/>
      <c r="AA25" s="165"/>
      <c r="AB25" s="191"/>
      <c r="AC25" s="194"/>
      <c r="AD25" s="165"/>
      <c r="AE25" s="191"/>
      <c r="AF25" s="132"/>
      <c r="AG25" s="200"/>
      <c r="AH25" s="201"/>
    </row>
    <row r="26" spans="1:34" s="210" customFormat="1" ht="36" customHeight="1" thickBot="1">
      <c r="A26" s="202" t="s">
        <v>68</v>
      </c>
      <c r="B26" s="203" t="s">
        <v>69</v>
      </c>
      <c r="C26" s="83">
        <v>1</v>
      </c>
      <c r="D26" s="82"/>
      <c r="E26" s="204">
        <v>2</v>
      </c>
      <c r="F26" s="82"/>
      <c r="G26" s="84">
        <v>4</v>
      </c>
      <c r="H26" s="205">
        <f>H27+H28+H29+H30+H31</f>
        <v>456</v>
      </c>
      <c r="I26" s="205">
        <v>41</v>
      </c>
      <c r="J26" s="205">
        <f t="shared" ref="J26:AG26" si="3">J27+J28+J29+J30+J31</f>
        <v>406</v>
      </c>
      <c r="K26" s="356">
        <f t="shared" si="3"/>
        <v>108</v>
      </c>
      <c r="L26" s="205">
        <f t="shared" si="3"/>
        <v>298</v>
      </c>
      <c r="M26" s="205"/>
      <c r="N26" s="206"/>
      <c r="O26" s="205"/>
      <c r="P26" s="205">
        <v>1</v>
      </c>
      <c r="Q26" s="205">
        <v>2</v>
      </c>
      <c r="R26" s="205">
        <v>6</v>
      </c>
      <c r="S26" s="207"/>
      <c r="T26" s="208"/>
      <c r="U26" s="205"/>
      <c r="V26" s="204">
        <v>4</v>
      </c>
      <c r="W26" s="208">
        <f t="shared" si="3"/>
        <v>72</v>
      </c>
      <c r="X26" s="205"/>
      <c r="Y26" s="205">
        <f t="shared" si="3"/>
        <v>36</v>
      </c>
      <c r="Z26" s="205"/>
      <c r="AA26" s="204">
        <f t="shared" si="3"/>
        <v>42</v>
      </c>
      <c r="AB26" s="208"/>
      <c r="AC26" s="205">
        <f t="shared" si="3"/>
        <v>28</v>
      </c>
      <c r="AD26" s="204">
        <v>35</v>
      </c>
      <c r="AE26" s="208">
        <f t="shared" si="3"/>
        <v>164</v>
      </c>
      <c r="AF26" s="63">
        <v>2</v>
      </c>
      <c r="AG26" s="209">
        <f t="shared" si="3"/>
        <v>64</v>
      </c>
    </row>
    <row r="27" spans="1:34" s="222" customFormat="1" ht="21" customHeight="1">
      <c r="A27" s="211" t="s">
        <v>105</v>
      </c>
      <c r="B27" s="212" t="s">
        <v>0</v>
      </c>
      <c r="C27" s="96"/>
      <c r="D27" s="96"/>
      <c r="E27" s="151">
        <v>7</v>
      </c>
      <c r="F27" s="96"/>
      <c r="G27" s="96"/>
      <c r="H27" s="213">
        <f>I27+J27+Q27</f>
        <v>39</v>
      </c>
      <c r="I27" s="214">
        <v>5</v>
      </c>
      <c r="J27" s="213">
        <v>34</v>
      </c>
      <c r="K27" s="357">
        <v>34</v>
      </c>
      <c r="L27" s="215"/>
      <c r="M27" s="96"/>
      <c r="N27" s="96"/>
      <c r="O27" s="96"/>
      <c r="P27" s="96"/>
      <c r="Q27" s="96"/>
      <c r="R27" s="96"/>
      <c r="S27" s="96"/>
      <c r="T27" s="96"/>
      <c r="U27" s="98"/>
      <c r="V27" s="96"/>
      <c r="W27" s="216"/>
      <c r="X27" s="215"/>
      <c r="Y27" s="215"/>
      <c r="Z27" s="217"/>
      <c r="AA27" s="215"/>
      <c r="AB27" s="216"/>
      <c r="AC27" s="218"/>
      <c r="AD27" s="219">
        <v>5</v>
      </c>
      <c r="AE27" s="220">
        <v>34</v>
      </c>
      <c r="AF27" s="221"/>
      <c r="AG27" s="216"/>
    </row>
    <row r="28" spans="1:34" ht="21" customHeight="1">
      <c r="A28" s="223" t="s">
        <v>106</v>
      </c>
      <c r="B28" s="224" t="s">
        <v>1</v>
      </c>
      <c r="C28" s="225"/>
      <c r="D28" s="96"/>
      <c r="E28" s="151"/>
      <c r="F28" s="96"/>
      <c r="G28" s="226">
        <v>3</v>
      </c>
      <c r="H28" s="227">
        <f t="shared" ref="H28:H30" si="4">I28+J28+Q28</f>
        <v>36</v>
      </c>
      <c r="I28" s="217">
        <v>4</v>
      </c>
      <c r="J28" s="213">
        <v>32</v>
      </c>
      <c r="K28" s="358">
        <v>32</v>
      </c>
      <c r="L28" s="217"/>
      <c r="M28" s="98"/>
      <c r="N28" s="228"/>
      <c r="O28" s="98"/>
      <c r="P28" s="98"/>
      <c r="Q28" s="98"/>
      <c r="R28" s="98"/>
      <c r="S28" s="226"/>
      <c r="T28" s="97"/>
      <c r="U28" s="98"/>
      <c r="V28" s="109">
        <v>4</v>
      </c>
      <c r="W28" s="133">
        <v>32</v>
      </c>
      <c r="X28" s="134"/>
      <c r="Y28" s="134"/>
      <c r="Z28" s="134"/>
      <c r="AA28" s="132"/>
      <c r="AB28" s="133"/>
      <c r="AC28" s="134"/>
      <c r="AD28" s="151"/>
      <c r="AE28" s="133"/>
      <c r="AF28" s="132"/>
      <c r="AG28" s="157"/>
    </row>
    <row r="29" spans="1:34" ht="31.5">
      <c r="A29" s="229" t="s">
        <v>107</v>
      </c>
      <c r="B29" s="230" t="s">
        <v>2</v>
      </c>
      <c r="C29" s="231">
        <v>8</v>
      </c>
      <c r="D29" s="109"/>
      <c r="E29" s="132"/>
      <c r="F29" s="109"/>
      <c r="G29" s="232" t="s">
        <v>299</v>
      </c>
      <c r="H29" s="233">
        <v>173</v>
      </c>
      <c r="I29" s="61">
        <v>24</v>
      </c>
      <c r="J29" s="234">
        <v>140</v>
      </c>
      <c r="K29" s="359">
        <f t="shared" ref="K29:K46" si="5">J29-L29</f>
        <v>0</v>
      </c>
      <c r="L29" s="61">
        <v>140</v>
      </c>
      <c r="M29" s="111"/>
      <c r="N29" s="186"/>
      <c r="O29" s="111"/>
      <c r="P29" s="131">
        <v>1</v>
      </c>
      <c r="Q29" s="131">
        <v>2</v>
      </c>
      <c r="R29" s="131">
        <v>6</v>
      </c>
      <c r="S29" s="235"/>
      <c r="T29" s="110"/>
      <c r="U29" s="111"/>
      <c r="V29" s="109"/>
      <c r="W29" s="130">
        <v>20</v>
      </c>
      <c r="X29" s="131"/>
      <c r="Y29" s="131">
        <v>20</v>
      </c>
      <c r="Z29" s="131"/>
      <c r="AA29" s="132">
        <v>20</v>
      </c>
      <c r="AB29" s="130"/>
      <c r="AC29" s="131">
        <v>14</v>
      </c>
      <c r="AD29" s="132">
        <v>22</v>
      </c>
      <c r="AE29" s="130">
        <v>38</v>
      </c>
      <c r="AF29" s="132">
        <v>2</v>
      </c>
      <c r="AG29" s="157">
        <v>28</v>
      </c>
    </row>
    <row r="30" spans="1:34" ht="25.5" customHeight="1">
      <c r="A30" s="236" t="s">
        <v>108</v>
      </c>
      <c r="B30" s="237" t="s">
        <v>3</v>
      </c>
      <c r="C30" s="238"/>
      <c r="D30" s="239"/>
      <c r="E30" s="165" t="s">
        <v>290</v>
      </c>
      <c r="F30" s="239"/>
      <c r="G30" s="240"/>
      <c r="H30" s="241">
        <f t="shared" si="4"/>
        <v>164</v>
      </c>
      <c r="I30" s="242"/>
      <c r="J30" s="243">
        <f t="shared" ref="J30:J46" si="6">W30+Y30+AA30+AC30+AE30+AG30</f>
        <v>164</v>
      </c>
      <c r="K30" s="360">
        <f t="shared" si="5"/>
        <v>6</v>
      </c>
      <c r="L30" s="244">
        <v>158</v>
      </c>
      <c r="M30" s="174"/>
      <c r="N30" s="245"/>
      <c r="O30" s="174"/>
      <c r="P30" s="174"/>
      <c r="Q30" s="174"/>
      <c r="R30" s="174"/>
      <c r="S30" s="240"/>
      <c r="T30" s="173"/>
      <c r="U30" s="174"/>
      <c r="V30" s="109"/>
      <c r="W30" s="191">
        <v>20</v>
      </c>
      <c r="X30" s="194"/>
      <c r="Y30" s="194">
        <v>16</v>
      </c>
      <c r="Z30" s="131"/>
      <c r="AA30" s="132">
        <v>22</v>
      </c>
      <c r="AB30" s="191"/>
      <c r="AC30" s="194">
        <v>14</v>
      </c>
      <c r="AD30" s="132"/>
      <c r="AE30" s="191">
        <v>56</v>
      </c>
      <c r="AF30" s="132"/>
      <c r="AG30" s="196">
        <v>36</v>
      </c>
    </row>
    <row r="31" spans="1:34" s="252" customFormat="1" ht="20.25" customHeight="1" thickBot="1">
      <c r="A31" s="246" t="s">
        <v>109</v>
      </c>
      <c r="B31" s="247" t="s">
        <v>4</v>
      </c>
      <c r="C31" s="239"/>
      <c r="D31" s="239"/>
      <c r="E31" s="165">
        <v>7</v>
      </c>
      <c r="F31" s="239"/>
      <c r="G31" s="239"/>
      <c r="H31" s="243">
        <v>44</v>
      </c>
      <c r="I31" s="248">
        <v>8</v>
      </c>
      <c r="J31" s="243">
        <v>36</v>
      </c>
      <c r="K31" s="361">
        <v>36</v>
      </c>
      <c r="L31" s="249"/>
      <c r="M31" s="239"/>
      <c r="N31" s="239"/>
      <c r="O31" s="239"/>
      <c r="P31" s="239"/>
      <c r="Q31" s="239"/>
      <c r="R31" s="239"/>
      <c r="S31" s="239"/>
      <c r="T31" s="239"/>
      <c r="U31" s="174"/>
      <c r="V31" s="239"/>
      <c r="W31" s="164"/>
      <c r="X31" s="165"/>
      <c r="Y31" s="194"/>
      <c r="Z31" s="194"/>
      <c r="AA31" s="165"/>
      <c r="AB31" s="164"/>
      <c r="AC31" s="250"/>
      <c r="AD31" s="251">
        <v>8</v>
      </c>
      <c r="AE31" s="191">
        <v>36</v>
      </c>
      <c r="AF31" s="132"/>
      <c r="AG31" s="164"/>
    </row>
    <row r="32" spans="1:34" s="256" customFormat="1" ht="47.25" customHeight="1" thickBot="1">
      <c r="A32" s="253" t="s">
        <v>70</v>
      </c>
      <c r="B32" s="254" t="s">
        <v>71</v>
      </c>
      <c r="C32" s="82"/>
      <c r="D32" s="204"/>
      <c r="E32" s="82">
        <v>2</v>
      </c>
      <c r="F32" s="82"/>
      <c r="G32" s="82">
        <v>3</v>
      </c>
      <c r="H32" s="204">
        <v>180</v>
      </c>
      <c r="I32" s="204">
        <f t="shared" ref="I32:AG32" si="7">I33+I34</f>
        <v>26</v>
      </c>
      <c r="J32" s="204">
        <f t="shared" si="7"/>
        <v>154</v>
      </c>
      <c r="K32" s="363">
        <f t="shared" si="7"/>
        <v>118</v>
      </c>
      <c r="L32" s="204">
        <f t="shared" si="7"/>
        <v>36</v>
      </c>
      <c r="M32" s="204"/>
      <c r="N32" s="204"/>
      <c r="O32" s="204"/>
      <c r="P32" s="204"/>
      <c r="Q32" s="204"/>
      <c r="R32" s="204"/>
      <c r="S32" s="204"/>
      <c r="T32" s="204"/>
      <c r="U32" s="205"/>
      <c r="V32" s="204">
        <v>2</v>
      </c>
      <c r="W32" s="255">
        <f t="shared" si="7"/>
        <v>22</v>
      </c>
      <c r="X32" s="204">
        <v>2</v>
      </c>
      <c r="Y32" s="205">
        <f t="shared" si="7"/>
        <v>20</v>
      </c>
      <c r="Z32" s="205">
        <v>12</v>
      </c>
      <c r="AA32" s="204">
        <f t="shared" si="7"/>
        <v>44</v>
      </c>
      <c r="AB32" s="255">
        <v>8</v>
      </c>
      <c r="AC32" s="205">
        <f t="shared" si="7"/>
        <v>34</v>
      </c>
      <c r="AD32" s="204"/>
      <c r="AE32" s="208"/>
      <c r="AF32" s="63">
        <v>2</v>
      </c>
      <c r="AG32" s="255">
        <f t="shared" si="7"/>
        <v>34</v>
      </c>
    </row>
    <row r="33" spans="1:33" s="222" customFormat="1" ht="26.25" customHeight="1">
      <c r="A33" s="257" t="s">
        <v>297</v>
      </c>
      <c r="B33" s="258" t="s">
        <v>102</v>
      </c>
      <c r="C33" s="151"/>
      <c r="D33" s="214"/>
      <c r="E33" s="151">
        <v>6</v>
      </c>
      <c r="F33" s="151"/>
      <c r="G33" s="151" t="s">
        <v>289</v>
      </c>
      <c r="H33" s="213">
        <v>144</v>
      </c>
      <c r="I33" s="214">
        <v>24</v>
      </c>
      <c r="J33" s="213">
        <v>120</v>
      </c>
      <c r="K33" s="357">
        <v>84</v>
      </c>
      <c r="L33" s="151">
        <v>36</v>
      </c>
      <c r="M33" s="151"/>
      <c r="N33" s="151"/>
      <c r="O33" s="151"/>
      <c r="P33" s="151"/>
      <c r="Q33" s="151"/>
      <c r="R33" s="151"/>
      <c r="S33" s="151"/>
      <c r="T33" s="151"/>
      <c r="U33" s="134"/>
      <c r="V33" s="151">
        <v>2</v>
      </c>
      <c r="W33" s="150">
        <v>22</v>
      </c>
      <c r="X33" s="151">
        <v>2</v>
      </c>
      <c r="Y33" s="134">
        <v>20</v>
      </c>
      <c r="Z33" s="134">
        <v>12</v>
      </c>
      <c r="AA33" s="151">
        <v>44</v>
      </c>
      <c r="AB33" s="150">
        <v>8</v>
      </c>
      <c r="AC33" s="134">
        <v>34</v>
      </c>
      <c r="AD33" s="151"/>
      <c r="AE33" s="133"/>
      <c r="AF33" s="132"/>
      <c r="AG33" s="259"/>
    </row>
    <row r="34" spans="1:33" s="252" customFormat="1" ht="32.25" thickBot="1">
      <c r="A34" s="260" t="s">
        <v>72</v>
      </c>
      <c r="B34" s="261" t="s">
        <v>6</v>
      </c>
      <c r="C34" s="239"/>
      <c r="D34" s="248"/>
      <c r="E34" s="165">
        <v>8</v>
      </c>
      <c r="F34" s="165"/>
      <c r="G34" s="165"/>
      <c r="H34" s="243">
        <f>I34+J34+Q34</f>
        <v>36</v>
      </c>
      <c r="I34" s="248">
        <v>2</v>
      </c>
      <c r="J34" s="243">
        <v>34</v>
      </c>
      <c r="K34" s="361">
        <f t="shared" si="5"/>
        <v>34</v>
      </c>
      <c r="L34" s="165"/>
      <c r="M34" s="165"/>
      <c r="N34" s="165"/>
      <c r="O34" s="165"/>
      <c r="P34" s="165"/>
      <c r="Q34" s="165"/>
      <c r="R34" s="165"/>
      <c r="S34" s="165"/>
      <c r="T34" s="165"/>
      <c r="U34" s="194"/>
      <c r="V34" s="165"/>
      <c r="W34" s="164"/>
      <c r="X34" s="165"/>
      <c r="Y34" s="262"/>
      <c r="Z34" s="262"/>
      <c r="AA34" s="165"/>
      <c r="AB34" s="164"/>
      <c r="AC34" s="194"/>
      <c r="AD34" s="165"/>
      <c r="AE34" s="191"/>
      <c r="AF34" s="132">
        <v>2</v>
      </c>
      <c r="AG34" s="164">
        <v>34</v>
      </c>
    </row>
    <row r="35" spans="1:33" s="256" customFormat="1" ht="36.75" customHeight="1" thickBot="1">
      <c r="A35" s="263" t="s">
        <v>73</v>
      </c>
      <c r="B35" s="264" t="s">
        <v>74</v>
      </c>
      <c r="C35" s="82">
        <v>6</v>
      </c>
      <c r="D35" s="82"/>
      <c r="E35" s="82">
        <v>7</v>
      </c>
      <c r="F35" s="82"/>
      <c r="G35" s="82">
        <v>13</v>
      </c>
      <c r="H35" s="82">
        <v>904</v>
      </c>
      <c r="I35" s="82">
        <f t="shared" ref="I35:AG35" si="8">I36+I37+I38+I39+I40+I41+I42+I43+I44+I45+I46+I47</f>
        <v>123</v>
      </c>
      <c r="J35" s="82">
        <f t="shared" si="8"/>
        <v>718</v>
      </c>
      <c r="K35" s="344">
        <f t="shared" si="8"/>
        <v>408</v>
      </c>
      <c r="L35" s="82">
        <f t="shared" si="8"/>
        <v>310</v>
      </c>
      <c r="M35" s="82"/>
      <c r="N35" s="82"/>
      <c r="O35" s="82"/>
      <c r="P35" s="82">
        <v>15</v>
      </c>
      <c r="Q35" s="82">
        <v>12</v>
      </c>
      <c r="R35" s="82">
        <v>36</v>
      </c>
      <c r="S35" s="82"/>
      <c r="T35" s="82"/>
      <c r="U35" s="84"/>
      <c r="V35" s="82">
        <v>38</v>
      </c>
      <c r="W35" s="83">
        <v>148</v>
      </c>
      <c r="X35" s="82">
        <v>10</v>
      </c>
      <c r="Y35" s="84">
        <f t="shared" si="8"/>
        <v>152</v>
      </c>
      <c r="Z35" s="84">
        <v>10</v>
      </c>
      <c r="AA35" s="82">
        <f t="shared" si="8"/>
        <v>68</v>
      </c>
      <c r="AB35" s="83">
        <v>10</v>
      </c>
      <c r="AC35" s="84">
        <f t="shared" si="8"/>
        <v>46</v>
      </c>
      <c r="AD35" s="82">
        <v>39</v>
      </c>
      <c r="AE35" s="85">
        <f t="shared" si="8"/>
        <v>142</v>
      </c>
      <c r="AF35" s="109">
        <v>16</v>
      </c>
      <c r="AG35" s="83">
        <f t="shared" si="8"/>
        <v>162</v>
      </c>
    </row>
    <row r="36" spans="1:33" ht="36.75" customHeight="1">
      <c r="A36" s="265" t="s">
        <v>75</v>
      </c>
      <c r="B36" s="266" t="s">
        <v>298</v>
      </c>
      <c r="C36" s="225"/>
      <c r="D36" s="151"/>
      <c r="E36" s="151">
        <v>4</v>
      </c>
      <c r="F36" s="151"/>
      <c r="G36" s="267">
        <v>3</v>
      </c>
      <c r="H36" s="227">
        <v>64</v>
      </c>
      <c r="I36" s="220">
        <v>10</v>
      </c>
      <c r="J36" s="213">
        <v>54</v>
      </c>
      <c r="K36" s="358">
        <f t="shared" si="5"/>
        <v>22</v>
      </c>
      <c r="L36" s="134">
        <v>32</v>
      </c>
      <c r="M36" s="134"/>
      <c r="N36" s="153"/>
      <c r="O36" s="134"/>
      <c r="P36" s="134"/>
      <c r="Q36" s="134"/>
      <c r="R36" s="134"/>
      <c r="S36" s="267"/>
      <c r="T36" s="133"/>
      <c r="U36" s="134"/>
      <c r="V36" s="151">
        <v>10</v>
      </c>
      <c r="W36" s="133">
        <v>22</v>
      </c>
      <c r="X36" s="134"/>
      <c r="Y36" s="134">
        <v>32</v>
      </c>
      <c r="Z36" s="134"/>
      <c r="AA36" s="151"/>
      <c r="AB36" s="133"/>
      <c r="AC36" s="134"/>
      <c r="AD36" s="151"/>
      <c r="AE36" s="133"/>
      <c r="AF36" s="132"/>
      <c r="AG36" s="157"/>
    </row>
    <row r="37" spans="1:33" ht="31.5">
      <c r="A37" s="268" t="s">
        <v>110</v>
      </c>
      <c r="B37" s="269" t="s">
        <v>111</v>
      </c>
      <c r="C37" s="270">
        <v>4</v>
      </c>
      <c r="D37" s="132"/>
      <c r="E37" s="132">
        <v>3</v>
      </c>
      <c r="F37" s="132"/>
      <c r="G37" s="232">
        <v>3</v>
      </c>
      <c r="H37" s="233">
        <v>105</v>
      </c>
      <c r="I37" s="61">
        <v>12</v>
      </c>
      <c r="J37" s="234">
        <v>84</v>
      </c>
      <c r="K37" s="359">
        <f t="shared" si="5"/>
        <v>50</v>
      </c>
      <c r="L37" s="131">
        <v>34</v>
      </c>
      <c r="M37" s="131"/>
      <c r="N37" s="141"/>
      <c r="O37" s="131"/>
      <c r="P37" s="131">
        <v>1</v>
      </c>
      <c r="Q37" s="131">
        <v>2</v>
      </c>
      <c r="R37" s="131">
        <v>6</v>
      </c>
      <c r="S37" s="232"/>
      <c r="T37" s="130"/>
      <c r="U37" s="131"/>
      <c r="V37" s="132">
        <v>10</v>
      </c>
      <c r="W37" s="130">
        <v>50</v>
      </c>
      <c r="X37" s="131">
        <v>2</v>
      </c>
      <c r="Y37" s="131">
        <v>34</v>
      </c>
      <c r="Z37" s="131"/>
      <c r="AA37" s="132"/>
      <c r="AB37" s="130"/>
      <c r="AC37" s="131"/>
      <c r="AD37" s="132"/>
      <c r="AE37" s="130"/>
      <c r="AF37" s="132"/>
      <c r="AG37" s="147"/>
    </row>
    <row r="38" spans="1:33" ht="31.5">
      <c r="A38" s="268" t="s">
        <v>112</v>
      </c>
      <c r="B38" s="271" t="s">
        <v>113</v>
      </c>
      <c r="C38" s="231">
        <v>4</v>
      </c>
      <c r="D38" s="132"/>
      <c r="E38" s="132"/>
      <c r="F38" s="132"/>
      <c r="G38" s="232">
        <v>3</v>
      </c>
      <c r="H38" s="233">
        <v>73</v>
      </c>
      <c r="I38" s="61">
        <v>14</v>
      </c>
      <c r="J38" s="234">
        <v>50</v>
      </c>
      <c r="K38" s="359">
        <v>22</v>
      </c>
      <c r="L38" s="131">
        <v>28</v>
      </c>
      <c r="M38" s="131"/>
      <c r="N38" s="141"/>
      <c r="O38" s="131"/>
      <c r="P38" s="131">
        <v>1</v>
      </c>
      <c r="Q38" s="131">
        <v>2</v>
      </c>
      <c r="R38" s="131">
        <v>6</v>
      </c>
      <c r="S38" s="232"/>
      <c r="T38" s="130"/>
      <c r="U38" s="131"/>
      <c r="V38" s="132">
        <v>12</v>
      </c>
      <c r="W38" s="130">
        <v>22</v>
      </c>
      <c r="X38" s="131">
        <v>2</v>
      </c>
      <c r="Y38" s="131">
        <v>28</v>
      </c>
      <c r="Z38" s="131"/>
      <c r="AA38" s="132"/>
      <c r="AB38" s="130"/>
      <c r="AC38" s="131"/>
      <c r="AD38" s="132"/>
      <c r="AE38" s="130"/>
      <c r="AF38" s="132"/>
      <c r="AG38" s="147"/>
    </row>
    <row r="39" spans="1:33" ht="24.75" customHeight="1">
      <c r="A39" s="137" t="s">
        <v>114</v>
      </c>
      <c r="B39" s="272" t="s">
        <v>115</v>
      </c>
      <c r="C39" s="231">
        <v>7</v>
      </c>
      <c r="D39" s="132"/>
      <c r="E39" s="132"/>
      <c r="F39" s="132"/>
      <c r="G39" s="232">
        <v>5.6</v>
      </c>
      <c r="H39" s="233">
        <v>90</v>
      </c>
      <c r="I39" s="61">
        <v>12</v>
      </c>
      <c r="J39" s="234">
        <v>60</v>
      </c>
      <c r="K39" s="359">
        <v>30</v>
      </c>
      <c r="L39" s="131">
        <v>30</v>
      </c>
      <c r="M39" s="131"/>
      <c r="N39" s="141"/>
      <c r="O39" s="131"/>
      <c r="P39" s="131">
        <v>10</v>
      </c>
      <c r="Q39" s="131">
        <v>2</v>
      </c>
      <c r="R39" s="131">
        <v>6</v>
      </c>
      <c r="S39" s="232"/>
      <c r="T39" s="130"/>
      <c r="U39" s="131"/>
      <c r="V39" s="132"/>
      <c r="W39" s="130"/>
      <c r="X39" s="131"/>
      <c r="Y39" s="131"/>
      <c r="Z39" s="131">
        <v>4</v>
      </c>
      <c r="AA39" s="132">
        <v>20</v>
      </c>
      <c r="AB39" s="130">
        <v>4</v>
      </c>
      <c r="AC39" s="131">
        <v>20</v>
      </c>
      <c r="AD39" s="132">
        <v>4</v>
      </c>
      <c r="AE39" s="130">
        <v>20</v>
      </c>
      <c r="AF39" s="132"/>
      <c r="AG39" s="147"/>
    </row>
    <row r="40" spans="1:33" ht="31.5">
      <c r="A40" s="268" t="s">
        <v>116</v>
      </c>
      <c r="B40" s="269" t="s">
        <v>117</v>
      </c>
      <c r="C40" s="231">
        <v>8</v>
      </c>
      <c r="D40" s="132"/>
      <c r="E40" s="132"/>
      <c r="F40" s="132"/>
      <c r="G40" s="232">
        <v>7</v>
      </c>
      <c r="H40" s="233">
        <v>113</v>
      </c>
      <c r="I40" s="61">
        <v>16</v>
      </c>
      <c r="J40" s="234">
        <v>88</v>
      </c>
      <c r="K40" s="359">
        <v>46</v>
      </c>
      <c r="L40" s="131">
        <v>42</v>
      </c>
      <c r="M40" s="131"/>
      <c r="N40" s="141"/>
      <c r="O40" s="131"/>
      <c r="P40" s="131">
        <v>1</v>
      </c>
      <c r="Q40" s="131">
        <v>2</v>
      </c>
      <c r="R40" s="131">
        <v>6</v>
      </c>
      <c r="S40" s="232"/>
      <c r="T40" s="130"/>
      <c r="U40" s="131"/>
      <c r="V40" s="132"/>
      <c r="W40" s="130"/>
      <c r="X40" s="131"/>
      <c r="Y40" s="131"/>
      <c r="Z40" s="131"/>
      <c r="AA40" s="132"/>
      <c r="AB40" s="130"/>
      <c r="AC40" s="131"/>
      <c r="AD40" s="132">
        <v>8</v>
      </c>
      <c r="AE40" s="130">
        <v>36</v>
      </c>
      <c r="AF40" s="132">
        <v>8</v>
      </c>
      <c r="AG40" s="143">
        <v>52</v>
      </c>
    </row>
    <row r="41" spans="1:33" ht="31.5">
      <c r="A41" s="268" t="s">
        <v>118</v>
      </c>
      <c r="B41" s="269" t="s">
        <v>119</v>
      </c>
      <c r="C41" s="270"/>
      <c r="D41" s="132"/>
      <c r="E41" s="132">
        <v>8</v>
      </c>
      <c r="F41" s="132"/>
      <c r="G41" s="232">
        <v>7</v>
      </c>
      <c r="H41" s="233">
        <f t="shared" ref="H41:H46" si="9">I41+J41+Q41</f>
        <v>42</v>
      </c>
      <c r="I41" s="61">
        <v>6</v>
      </c>
      <c r="J41" s="234">
        <v>36</v>
      </c>
      <c r="K41" s="359">
        <v>26</v>
      </c>
      <c r="L41" s="131">
        <v>10</v>
      </c>
      <c r="M41" s="131"/>
      <c r="N41" s="141"/>
      <c r="O41" s="131"/>
      <c r="P41" s="131"/>
      <c r="Q41" s="131"/>
      <c r="R41" s="131"/>
      <c r="S41" s="232"/>
      <c r="T41" s="130"/>
      <c r="U41" s="131"/>
      <c r="V41" s="132"/>
      <c r="W41" s="110"/>
      <c r="X41" s="131"/>
      <c r="Y41" s="131"/>
      <c r="Z41" s="131"/>
      <c r="AA41" s="273"/>
      <c r="AB41" s="274"/>
      <c r="AC41" s="274"/>
      <c r="AD41" s="275">
        <v>6</v>
      </c>
      <c r="AE41" s="130">
        <v>22</v>
      </c>
      <c r="AF41" s="132"/>
      <c r="AG41" s="143">
        <v>14</v>
      </c>
    </row>
    <row r="42" spans="1:33" ht="31.5">
      <c r="A42" s="268" t="s">
        <v>120</v>
      </c>
      <c r="B42" s="269" t="s">
        <v>7</v>
      </c>
      <c r="C42" s="270">
        <v>6</v>
      </c>
      <c r="D42" s="132"/>
      <c r="E42" s="132"/>
      <c r="F42" s="132"/>
      <c r="G42" s="232" t="s">
        <v>289</v>
      </c>
      <c r="H42" s="233">
        <v>119</v>
      </c>
      <c r="I42" s="61">
        <v>24</v>
      </c>
      <c r="J42" s="234">
        <v>86</v>
      </c>
      <c r="K42" s="359">
        <v>34</v>
      </c>
      <c r="L42" s="131">
        <v>52</v>
      </c>
      <c r="M42" s="131"/>
      <c r="N42" s="141"/>
      <c r="O42" s="131"/>
      <c r="P42" s="131">
        <v>1</v>
      </c>
      <c r="Q42" s="131">
        <v>2</v>
      </c>
      <c r="R42" s="131">
        <v>6</v>
      </c>
      <c r="S42" s="232"/>
      <c r="T42" s="130"/>
      <c r="U42" s="131"/>
      <c r="V42" s="132">
        <v>6</v>
      </c>
      <c r="W42" s="130">
        <v>22</v>
      </c>
      <c r="X42" s="131">
        <v>6</v>
      </c>
      <c r="Y42" s="131">
        <v>18</v>
      </c>
      <c r="Z42" s="131">
        <v>6</v>
      </c>
      <c r="AA42" s="132">
        <v>20</v>
      </c>
      <c r="AB42" s="130">
        <v>6</v>
      </c>
      <c r="AC42" s="131">
        <v>26</v>
      </c>
      <c r="AD42" s="132"/>
      <c r="AE42" s="130"/>
      <c r="AF42" s="132"/>
      <c r="AG42" s="147"/>
    </row>
    <row r="43" spans="1:33" ht="26.25" customHeight="1">
      <c r="A43" s="268" t="s">
        <v>121</v>
      </c>
      <c r="B43" s="269" t="s">
        <v>8</v>
      </c>
      <c r="C43" s="270"/>
      <c r="D43" s="132"/>
      <c r="E43" s="132">
        <v>4</v>
      </c>
      <c r="F43" s="132"/>
      <c r="G43" s="232">
        <v>3</v>
      </c>
      <c r="H43" s="233">
        <v>32</v>
      </c>
      <c r="I43" s="61"/>
      <c r="J43" s="234">
        <f t="shared" si="6"/>
        <v>32</v>
      </c>
      <c r="K43" s="359">
        <f t="shared" si="5"/>
        <v>22</v>
      </c>
      <c r="L43" s="131">
        <v>10</v>
      </c>
      <c r="M43" s="131"/>
      <c r="N43" s="141"/>
      <c r="O43" s="131"/>
      <c r="P43" s="131"/>
      <c r="Q43" s="131"/>
      <c r="R43" s="131"/>
      <c r="S43" s="232"/>
      <c r="T43" s="130"/>
      <c r="U43" s="131"/>
      <c r="V43" s="132"/>
      <c r="W43" s="130">
        <v>10</v>
      </c>
      <c r="X43" s="131"/>
      <c r="Y43" s="131">
        <v>22</v>
      </c>
      <c r="Z43" s="131"/>
      <c r="AA43" s="132"/>
      <c r="AB43" s="130"/>
      <c r="AC43" s="131"/>
      <c r="AD43" s="132"/>
      <c r="AE43" s="130"/>
      <c r="AF43" s="132"/>
      <c r="AG43" s="147"/>
    </row>
    <row r="44" spans="1:33" ht="32.25" customHeight="1">
      <c r="A44" s="268" t="s">
        <v>76</v>
      </c>
      <c r="B44" s="62" t="s">
        <v>9</v>
      </c>
      <c r="C44" s="270"/>
      <c r="D44" s="132"/>
      <c r="E44" s="132">
        <v>5</v>
      </c>
      <c r="F44" s="132"/>
      <c r="G44" s="232">
        <v>3.4</v>
      </c>
      <c r="H44" s="233">
        <f t="shared" si="9"/>
        <v>68</v>
      </c>
      <c r="I44" s="61"/>
      <c r="J44" s="234">
        <f t="shared" si="6"/>
        <v>68</v>
      </c>
      <c r="K44" s="359">
        <f t="shared" si="5"/>
        <v>20</v>
      </c>
      <c r="L44" s="131">
        <v>48</v>
      </c>
      <c r="M44" s="131"/>
      <c r="N44" s="141"/>
      <c r="O44" s="131"/>
      <c r="P44" s="131"/>
      <c r="Q44" s="131"/>
      <c r="R44" s="131"/>
      <c r="S44" s="232"/>
      <c r="T44" s="130"/>
      <c r="U44" s="131"/>
      <c r="V44" s="132"/>
      <c r="W44" s="130">
        <v>22</v>
      </c>
      <c r="X44" s="131"/>
      <c r="Y44" s="131">
        <v>18</v>
      </c>
      <c r="Z44" s="131"/>
      <c r="AA44" s="132">
        <v>28</v>
      </c>
      <c r="AB44" s="130"/>
      <c r="AC44" s="131"/>
      <c r="AD44" s="132"/>
      <c r="AE44" s="130"/>
      <c r="AF44" s="132"/>
      <c r="AG44" s="147"/>
    </row>
    <row r="45" spans="1:33" ht="60" customHeight="1">
      <c r="A45" s="268" t="s">
        <v>10</v>
      </c>
      <c r="B45" s="62" t="s">
        <v>344</v>
      </c>
      <c r="C45" s="270"/>
      <c r="D45" s="132"/>
      <c r="E45" s="132">
        <v>8</v>
      </c>
      <c r="F45" s="132"/>
      <c r="G45" s="232"/>
      <c r="H45" s="233">
        <f t="shared" si="9"/>
        <v>48</v>
      </c>
      <c r="I45" s="61">
        <v>8</v>
      </c>
      <c r="J45" s="234">
        <v>40</v>
      </c>
      <c r="K45" s="359">
        <v>40</v>
      </c>
      <c r="L45" s="276"/>
      <c r="M45" s="131"/>
      <c r="N45" s="141"/>
      <c r="O45" s="131"/>
      <c r="P45" s="131"/>
      <c r="Q45" s="131"/>
      <c r="R45" s="131"/>
      <c r="S45" s="232"/>
      <c r="T45" s="130"/>
      <c r="U45" s="131"/>
      <c r="V45" s="132"/>
      <c r="W45" s="277"/>
      <c r="X45" s="278"/>
      <c r="Y45" s="278"/>
      <c r="Z45" s="278"/>
      <c r="AA45" s="279"/>
      <c r="AB45" s="280"/>
      <c r="AC45" s="276"/>
      <c r="AD45" s="279">
        <v>6</v>
      </c>
      <c r="AE45" s="280">
        <v>24</v>
      </c>
      <c r="AF45" s="279">
        <v>2</v>
      </c>
      <c r="AG45" s="281">
        <v>16</v>
      </c>
    </row>
    <row r="46" spans="1:33" ht="34.5" customHeight="1">
      <c r="A46" s="137" t="s">
        <v>192</v>
      </c>
      <c r="B46" s="62" t="s">
        <v>193</v>
      </c>
      <c r="C46" s="270"/>
      <c r="D46" s="132"/>
      <c r="E46" s="132">
        <v>8</v>
      </c>
      <c r="F46" s="132"/>
      <c r="G46" s="232"/>
      <c r="H46" s="233">
        <f t="shared" si="9"/>
        <v>38</v>
      </c>
      <c r="I46" s="61">
        <v>6</v>
      </c>
      <c r="J46" s="234">
        <f t="shared" si="6"/>
        <v>32</v>
      </c>
      <c r="K46" s="359">
        <f t="shared" si="5"/>
        <v>28</v>
      </c>
      <c r="L46" s="276">
        <v>4</v>
      </c>
      <c r="M46" s="131"/>
      <c r="N46" s="141"/>
      <c r="O46" s="131"/>
      <c r="P46" s="131"/>
      <c r="Q46" s="131"/>
      <c r="R46" s="131"/>
      <c r="S46" s="232"/>
      <c r="T46" s="130"/>
      <c r="U46" s="131"/>
      <c r="V46" s="132"/>
      <c r="W46" s="280"/>
      <c r="X46" s="276"/>
      <c r="Y46" s="276"/>
      <c r="Z46" s="276"/>
      <c r="AA46" s="279"/>
      <c r="AB46" s="280"/>
      <c r="AC46" s="276"/>
      <c r="AD46" s="279"/>
      <c r="AE46" s="277"/>
      <c r="AF46" s="275">
        <v>6</v>
      </c>
      <c r="AG46" s="281">
        <v>32</v>
      </c>
    </row>
    <row r="47" spans="1:33" ht="34.5" customHeight="1">
      <c r="A47" s="189" t="s">
        <v>194</v>
      </c>
      <c r="B47" s="282" t="s">
        <v>195</v>
      </c>
      <c r="C47" s="238">
        <v>8</v>
      </c>
      <c r="D47" s="165"/>
      <c r="E47" s="165"/>
      <c r="F47" s="165"/>
      <c r="G47" s="283"/>
      <c r="H47" s="241">
        <v>112</v>
      </c>
      <c r="I47" s="244">
        <v>15</v>
      </c>
      <c r="J47" s="243">
        <v>88</v>
      </c>
      <c r="K47" s="360">
        <v>68</v>
      </c>
      <c r="L47" s="262">
        <v>20</v>
      </c>
      <c r="M47" s="194"/>
      <c r="N47" s="195"/>
      <c r="O47" s="194"/>
      <c r="P47" s="194">
        <v>1</v>
      </c>
      <c r="Q47" s="194">
        <v>2</v>
      </c>
      <c r="R47" s="194">
        <v>6</v>
      </c>
      <c r="S47" s="283"/>
      <c r="T47" s="191"/>
      <c r="U47" s="194"/>
      <c r="V47" s="132"/>
      <c r="W47" s="284"/>
      <c r="X47" s="262"/>
      <c r="Y47" s="262"/>
      <c r="Z47" s="276"/>
      <c r="AA47" s="279"/>
      <c r="AB47" s="284"/>
      <c r="AC47" s="262"/>
      <c r="AD47" s="285">
        <v>15</v>
      </c>
      <c r="AE47" s="284">
        <v>40</v>
      </c>
      <c r="AF47" s="279"/>
      <c r="AG47" s="286">
        <v>48</v>
      </c>
    </row>
    <row r="48" spans="1:33" s="290" customFormat="1" ht="31.5">
      <c r="A48" s="287" t="s">
        <v>77</v>
      </c>
      <c r="B48" s="177" t="s">
        <v>16</v>
      </c>
      <c r="C48" s="109">
        <v>9</v>
      </c>
      <c r="D48" s="63"/>
      <c r="E48" s="109">
        <v>16</v>
      </c>
      <c r="F48" s="109">
        <v>2</v>
      </c>
      <c r="G48" s="109">
        <v>4</v>
      </c>
      <c r="H48" s="63">
        <v>2708</v>
      </c>
      <c r="I48" s="63">
        <v>120</v>
      </c>
      <c r="J48" s="63">
        <f t="shared" ref="J48:AG48" si="10">J50+J56+J62+J68+J74+J80+J85+J89</f>
        <v>1004</v>
      </c>
      <c r="K48" s="364">
        <f t="shared" si="10"/>
        <v>426</v>
      </c>
      <c r="L48" s="63">
        <f t="shared" si="10"/>
        <v>402</v>
      </c>
      <c r="M48" s="63">
        <f t="shared" si="10"/>
        <v>32</v>
      </c>
      <c r="N48" s="63">
        <f t="shared" si="10"/>
        <v>504</v>
      </c>
      <c r="O48" s="63">
        <f t="shared" si="10"/>
        <v>1116</v>
      </c>
      <c r="P48" s="63">
        <v>36</v>
      </c>
      <c r="Q48" s="63">
        <v>18</v>
      </c>
      <c r="R48" s="63">
        <v>54</v>
      </c>
      <c r="S48" s="63"/>
      <c r="T48" s="63"/>
      <c r="U48" s="288"/>
      <c r="V48" s="63"/>
      <c r="W48" s="289">
        <v>326</v>
      </c>
      <c r="X48" s="63">
        <v>32</v>
      </c>
      <c r="Y48" s="288">
        <f t="shared" si="10"/>
        <v>576</v>
      </c>
      <c r="Z48" s="288">
        <v>24</v>
      </c>
      <c r="AA48" s="63">
        <f t="shared" si="10"/>
        <v>376</v>
      </c>
      <c r="AB48" s="289">
        <v>46</v>
      </c>
      <c r="AC48" s="63">
        <f t="shared" si="10"/>
        <v>692</v>
      </c>
      <c r="AD48" s="63"/>
      <c r="AE48" s="288">
        <f t="shared" si="10"/>
        <v>196</v>
      </c>
      <c r="AF48" s="63">
        <v>18</v>
      </c>
      <c r="AG48" s="289">
        <f t="shared" si="10"/>
        <v>314</v>
      </c>
    </row>
    <row r="49" spans="1:33" s="252" customFormat="1" ht="27" customHeight="1" thickBot="1">
      <c r="A49" s="291" t="s">
        <v>78</v>
      </c>
      <c r="B49" s="292" t="s">
        <v>11</v>
      </c>
      <c r="C49" s="293">
        <v>9</v>
      </c>
      <c r="D49" s="249"/>
      <c r="E49" s="293">
        <v>15</v>
      </c>
      <c r="F49" s="239">
        <v>2</v>
      </c>
      <c r="G49" s="239">
        <v>5</v>
      </c>
      <c r="H49" s="249">
        <f t="shared" ref="H49:AG49" si="11">H50+H56+H62+H68+H74+H80+H85</f>
        <v>2564</v>
      </c>
      <c r="I49" s="249">
        <v>120</v>
      </c>
      <c r="J49" s="249">
        <f t="shared" si="11"/>
        <v>860</v>
      </c>
      <c r="K49" s="362">
        <f t="shared" si="11"/>
        <v>426</v>
      </c>
      <c r="L49" s="249">
        <f t="shared" si="11"/>
        <v>402</v>
      </c>
      <c r="M49" s="249">
        <f t="shared" si="11"/>
        <v>32</v>
      </c>
      <c r="N49" s="249">
        <f t="shared" si="11"/>
        <v>504</v>
      </c>
      <c r="O49" s="249">
        <f t="shared" si="11"/>
        <v>972</v>
      </c>
      <c r="P49" s="249">
        <v>36</v>
      </c>
      <c r="Q49" s="249">
        <v>18</v>
      </c>
      <c r="R49" s="249">
        <v>54</v>
      </c>
      <c r="S49" s="249"/>
      <c r="T49" s="249"/>
      <c r="U49" s="242"/>
      <c r="V49" s="249"/>
      <c r="W49" s="294">
        <f t="shared" si="11"/>
        <v>326</v>
      </c>
      <c r="X49" s="249">
        <v>32</v>
      </c>
      <c r="Y49" s="242">
        <f t="shared" si="11"/>
        <v>576</v>
      </c>
      <c r="Z49" s="242">
        <v>24</v>
      </c>
      <c r="AA49" s="249">
        <f t="shared" si="11"/>
        <v>376</v>
      </c>
      <c r="AB49" s="294">
        <v>46</v>
      </c>
      <c r="AC49" s="249">
        <f t="shared" si="11"/>
        <v>692</v>
      </c>
      <c r="AD49" s="249"/>
      <c r="AE49" s="242">
        <f t="shared" si="11"/>
        <v>196</v>
      </c>
      <c r="AF49" s="63">
        <v>18</v>
      </c>
      <c r="AG49" s="294">
        <f t="shared" si="11"/>
        <v>170</v>
      </c>
    </row>
    <row r="50" spans="1:33" s="210" customFormat="1" ht="95.25" thickBot="1">
      <c r="A50" s="202" t="s">
        <v>122</v>
      </c>
      <c r="B50" s="295" t="s">
        <v>123</v>
      </c>
      <c r="C50" s="296">
        <v>1</v>
      </c>
      <c r="D50" s="204"/>
      <c r="E50" s="297">
        <v>3</v>
      </c>
      <c r="F50" s="82"/>
      <c r="G50" s="298">
        <v>1</v>
      </c>
      <c r="H50" s="85">
        <f>H51+H52+H53+H54+H55</f>
        <v>269</v>
      </c>
      <c r="I50" s="84">
        <v>12</v>
      </c>
      <c r="J50" s="84">
        <f t="shared" ref="J50:Y50" si="12">J51+J52+J53+J54</f>
        <v>104</v>
      </c>
      <c r="K50" s="346">
        <f t="shared" si="12"/>
        <v>56</v>
      </c>
      <c r="L50" s="84">
        <f t="shared" si="12"/>
        <v>48</v>
      </c>
      <c r="M50" s="84"/>
      <c r="N50" s="81">
        <f t="shared" si="12"/>
        <v>72</v>
      </c>
      <c r="O50" s="84">
        <f t="shared" si="12"/>
        <v>72</v>
      </c>
      <c r="P50" s="84">
        <v>1</v>
      </c>
      <c r="Q50" s="84">
        <v>2</v>
      </c>
      <c r="R50" s="84">
        <v>6</v>
      </c>
      <c r="S50" s="298"/>
      <c r="T50" s="85"/>
      <c r="U50" s="84"/>
      <c r="V50" s="82"/>
      <c r="W50" s="85">
        <f t="shared" si="12"/>
        <v>126</v>
      </c>
      <c r="X50" s="84">
        <v>12</v>
      </c>
      <c r="Y50" s="84">
        <f t="shared" si="12"/>
        <v>122</v>
      </c>
      <c r="Z50" s="84"/>
      <c r="AA50" s="82"/>
      <c r="AB50" s="85"/>
      <c r="AC50" s="84"/>
      <c r="AD50" s="82"/>
      <c r="AE50" s="85"/>
      <c r="AF50" s="109"/>
      <c r="AG50" s="86"/>
    </row>
    <row r="51" spans="1:33" ht="63">
      <c r="A51" s="265" t="s">
        <v>124</v>
      </c>
      <c r="B51" s="266" t="s">
        <v>125</v>
      </c>
      <c r="C51" s="299"/>
      <c r="D51" s="215"/>
      <c r="E51" s="300"/>
      <c r="F51" s="96"/>
      <c r="G51" s="267">
        <v>3</v>
      </c>
      <c r="H51" s="227">
        <f t="shared" ref="H51" si="13">I51+J51+Q51</f>
        <v>32</v>
      </c>
      <c r="I51" s="217"/>
      <c r="J51" s="213">
        <f t="shared" ref="J51" si="14">W51+Y51+AA51+AC51+AE51+AG51</f>
        <v>32</v>
      </c>
      <c r="K51" s="358">
        <f t="shared" ref="K51" si="15">J51-L51</f>
        <v>24</v>
      </c>
      <c r="L51" s="134">
        <v>8</v>
      </c>
      <c r="M51" s="98"/>
      <c r="N51" s="228"/>
      <c r="O51" s="98"/>
      <c r="P51" s="98"/>
      <c r="Q51" s="134"/>
      <c r="R51" s="134"/>
      <c r="S51" s="301"/>
      <c r="T51" s="106"/>
      <c r="U51" s="98"/>
      <c r="V51" s="96"/>
      <c r="W51" s="133">
        <v>32</v>
      </c>
      <c r="X51" s="134"/>
      <c r="Y51" s="134"/>
      <c r="Z51" s="134"/>
      <c r="AA51" s="151"/>
      <c r="AB51" s="133"/>
      <c r="AC51" s="134"/>
      <c r="AD51" s="151"/>
      <c r="AE51" s="133"/>
      <c r="AF51" s="132"/>
      <c r="AG51" s="302"/>
    </row>
    <row r="52" spans="1:33" ht="47.25">
      <c r="A52" s="268" t="s">
        <v>126</v>
      </c>
      <c r="B52" s="269" t="s">
        <v>127</v>
      </c>
      <c r="C52" s="303"/>
      <c r="D52" s="63"/>
      <c r="E52" s="142">
        <v>4</v>
      </c>
      <c r="F52" s="109"/>
      <c r="G52" s="232"/>
      <c r="H52" s="233">
        <f>I52+J52+Q52</f>
        <v>84</v>
      </c>
      <c r="I52" s="61">
        <v>12</v>
      </c>
      <c r="J52" s="234">
        <v>72</v>
      </c>
      <c r="K52" s="359">
        <v>32</v>
      </c>
      <c r="L52" s="131">
        <v>40</v>
      </c>
      <c r="M52" s="131"/>
      <c r="N52" s="141"/>
      <c r="O52" s="131"/>
      <c r="P52" s="131"/>
      <c r="Q52" s="131"/>
      <c r="R52" s="131"/>
      <c r="S52" s="132"/>
      <c r="T52" s="109"/>
      <c r="U52" s="110"/>
      <c r="V52" s="109"/>
      <c r="W52" s="130">
        <v>22</v>
      </c>
      <c r="X52" s="131">
        <v>12</v>
      </c>
      <c r="Y52" s="131">
        <v>50</v>
      </c>
      <c r="Z52" s="131"/>
      <c r="AA52" s="132"/>
      <c r="AB52" s="130"/>
      <c r="AC52" s="131"/>
      <c r="AD52" s="132"/>
      <c r="AE52" s="130"/>
      <c r="AF52" s="132"/>
      <c r="AG52" s="147"/>
    </row>
    <row r="53" spans="1:33" ht="15.75">
      <c r="A53" s="268" t="s">
        <v>128</v>
      </c>
      <c r="B53" s="271" t="s">
        <v>129</v>
      </c>
      <c r="C53" s="303"/>
      <c r="D53" s="63"/>
      <c r="E53" s="142">
        <v>3</v>
      </c>
      <c r="F53" s="109"/>
      <c r="G53" s="235"/>
      <c r="H53" s="130">
        <f>N53</f>
        <v>72</v>
      </c>
      <c r="I53" s="288"/>
      <c r="J53" s="132"/>
      <c r="K53" s="351"/>
      <c r="L53" s="131"/>
      <c r="M53" s="131"/>
      <c r="N53" s="141">
        <f>W53+Y53+AA53+AC53+AE53+AG53</f>
        <v>72</v>
      </c>
      <c r="O53" s="131"/>
      <c r="P53" s="131"/>
      <c r="Q53" s="131"/>
      <c r="R53" s="131"/>
      <c r="S53" s="132"/>
      <c r="T53" s="109"/>
      <c r="U53" s="110"/>
      <c r="V53" s="109"/>
      <c r="W53" s="130">
        <v>72</v>
      </c>
      <c r="X53" s="131"/>
      <c r="Y53" s="131"/>
      <c r="Z53" s="131"/>
      <c r="AA53" s="132"/>
      <c r="AB53" s="130"/>
      <c r="AC53" s="131"/>
      <c r="AD53" s="132"/>
      <c r="AE53" s="130"/>
      <c r="AF53" s="132"/>
      <c r="AG53" s="147"/>
    </row>
    <row r="54" spans="1:33" ht="15.75">
      <c r="A54" s="304" t="s">
        <v>130</v>
      </c>
      <c r="B54" s="305" t="s">
        <v>131</v>
      </c>
      <c r="C54" s="306"/>
      <c r="D54" s="249"/>
      <c r="E54" s="78" t="s">
        <v>296</v>
      </c>
      <c r="F54" s="239"/>
      <c r="G54" s="240"/>
      <c r="H54" s="130">
        <f>O54</f>
        <v>72</v>
      </c>
      <c r="I54" s="242"/>
      <c r="J54" s="165"/>
      <c r="K54" s="365"/>
      <c r="L54" s="194"/>
      <c r="M54" s="194"/>
      <c r="N54" s="195"/>
      <c r="O54" s="194">
        <f>W54+Y54+AA54+AC54+AE54+AG54</f>
        <v>72</v>
      </c>
      <c r="P54" s="194"/>
      <c r="Q54" s="194"/>
      <c r="R54" s="194"/>
      <c r="S54" s="132"/>
      <c r="T54" s="109"/>
      <c r="U54" s="173"/>
      <c r="V54" s="109"/>
      <c r="W54" s="130"/>
      <c r="X54" s="131"/>
      <c r="Y54" s="131">
        <v>72</v>
      </c>
      <c r="Z54" s="131"/>
      <c r="AA54" s="109"/>
      <c r="AB54" s="173"/>
      <c r="AC54" s="174"/>
      <c r="AD54" s="109"/>
      <c r="AE54" s="173"/>
      <c r="AF54" s="109"/>
      <c r="AG54" s="175"/>
    </row>
    <row r="55" spans="1:33" ht="16.5" thickBot="1">
      <c r="A55" s="304" t="s">
        <v>282</v>
      </c>
      <c r="B55" s="305" t="s">
        <v>343</v>
      </c>
      <c r="C55" s="306">
        <v>4</v>
      </c>
      <c r="D55" s="249"/>
      <c r="E55" s="293"/>
      <c r="F55" s="239"/>
      <c r="G55" s="240"/>
      <c r="H55" s="191">
        <v>9</v>
      </c>
      <c r="I55" s="242"/>
      <c r="J55" s="194"/>
      <c r="K55" s="365"/>
      <c r="L55" s="194"/>
      <c r="M55" s="194"/>
      <c r="N55" s="195"/>
      <c r="O55" s="194"/>
      <c r="P55" s="194">
        <v>1</v>
      </c>
      <c r="Q55" s="194">
        <v>2</v>
      </c>
      <c r="R55" s="194">
        <v>6</v>
      </c>
      <c r="S55" s="165"/>
      <c r="T55" s="239"/>
      <c r="U55" s="173"/>
      <c r="V55" s="239"/>
      <c r="W55" s="191"/>
      <c r="X55" s="194"/>
      <c r="Y55" s="194"/>
      <c r="Z55" s="194"/>
      <c r="AA55" s="239"/>
      <c r="AB55" s="173"/>
      <c r="AC55" s="174"/>
      <c r="AD55" s="239"/>
      <c r="AE55" s="173"/>
      <c r="AF55" s="109"/>
      <c r="AG55" s="175"/>
    </row>
    <row r="56" spans="1:33" s="256" customFormat="1" ht="158.25" thickBot="1">
      <c r="A56" s="307" t="s">
        <v>132</v>
      </c>
      <c r="B56" s="203" t="s">
        <v>133</v>
      </c>
      <c r="C56" s="297">
        <v>1</v>
      </c>
      <c r="D56" s="204"/>
      <c r="E56" s="297">
        <v>3</v>
      </c>
      <c r="F56" s="82">
        <v>1</v>
      </c>
      <c r="G56" s="82">
        <v>1</v>
      </c>
      <c r="H56" s="82">
        <f>H57+H58+H59+H60+H61</f>
        <v>395</v>
      </c>
      <c r="I56" s="82">
        <v>20</v>
      </c>
      <c r="J56" s="82">
        <f t="shared" ref="J56:Y56" si="16">J57+J58+J59+J60</f>
        <v>150</v>
      </c>
      <c r="K56" s="344">
        <f t="shared" si="16"/>
        <v>70</v>
      </c>
      <c r="L56" s="82">
        <f t="shared" si="16"/>
        <v>64</v>
      </c>
      <c r="M56" s="82">
        <f t="shared" si="16"/>
        <v>16</v>
      </c>
      <c r="N56" s="82">
        <f t="shared" si="16"/>
        <v>72</v>
      </c>
      <c r="O56" s="82">
        <f t="shared" si="16"/>
        <v>144</v>
      </c>
      <c r="P56" s="82">
        <v>1</v>
      </c>
      <c r="Q56" s="82">
        <v>2</v>
      </c>
      <c r="R56" s="82">
        <v>6</v>
      </c>
      <c r="S56" s="82"/>
      <c r="T56" s="82"/>
      <c r="U56" s="82"/>
      <c r="V56" s="82"/>
      <c r="W56" s="82">
        <f t="shared" si="16"/>
        <v>128</v>
      </c>
      <c r="X56" s="82">
        <v>20</v>
      </c>
      <c r="Y56" s="82">
        <f t="shared" si="16"/>
        <v>238</v>
      </c>
      <c r="Z56" s="82"/>
      <c r="AA56" s="82"/>
      <c r="AB56" s="82"/>
      <c r="AC56" s="82"/>
      <c r="AD56" s="82"/>
      <c r="AE56" s="84"/>
      <c r="AF56" s="109"/>
      <c r="AG56" s="83"/>
    </row>
    <row r="57" spans="1:33" ht="78.75">
      <c r="A57" s="265" t="s">
        <v>134</v>
      </c>
      <c r="B57" s="266" t="s">
        <v>135</v>
      </c>
      <c r="C57" s="299"/>
      <c r="D57" s="215"/>
      <c r="E57" s="300">
        <v>3</v>
      </c>
      <c r="F57" s="96"/>
      <c r="G57" s="226"/>
      <c r="H57" s="227">
        <f t="shared" ref="H57:H58" si="17">I57+J57+Q57</f>
        <v>34</v>
      </c>
      <c r="I57" s="217"/>
      <c r="J57" s="213">
        <f t="shared" ref="J57" si="18">W57+Y57+AA57+AC57+AE57+AG57</f>
        <v>34</v>
      </c>
      <c r="K57" s="358">
        <f>J57-L57-M57</f>
        <v>28</v>
      </c>
      <c r="L57" s="134">
        <v>6</v>
      </c>
      <c r="M57" s="134"/>
      <c r="N57" s="153"/>
      <c r="O57" s="134"/>
      <c r="P57" s="134"/>
      <c r="Q57" s="134"/>
      <c r="R57" s="134"/>
      <c r="S57" s="267"/>
      <c r="T57" s="97"/>
      <c r="U57" s="98"/>
      <c r="V57" s="96"/>
      <c r="W57" s="133">
        <v>34</v>
      </c>
      <c r="X57" s="134"/>
      <c r="Y57" s="134"/>
      <c r="Z57" s="134"/>
      <c r="AA57" s="151"/>
      <c r="AB57" s="133"/>
      <c r="AC57" s="134"/>
      <c r="AD57" s="151"/>
      <c r="AE57" s="133"/>
      <c r="AF57" s="132"/>
      <c r="AG57" s="157"/>
    </row>
    <row r="58" spans="1:33" ht="63">
      <c r="A58" s="268" t="s">
        <v>136</v>
      </c>
      <c r="B58" s="269" t="s">
        <v>137</v>
      </c>
      <c r="C58" s="303"/>
      <c r="D58" s="63"/>
      <c r="E58" s="142">
        <v>4</v>
      </c>
      <c r="F58" s="132">
        <v>4</v>
      </c>
      <c r="G58" s="232">
        <v>3</v>
      </c>
      <c r="H58" s="233">
        <f t="shared" si="17"/>
        <v>136</v>
      </c>
      <c r="I58" s="61">
        <v>20</v>
      </c>
      <c r="J58" s="234">
        <v>116</v>
      </c>
      <c r="K58" s="359">
        <f>J58-L58-M58</f>
        <v>42</v>
      </c>
      <c r="L58" s="131">
        <v>58</v>
      </c>
      <c r="M58" s="131">
        <v>16</v>
      </c>
      <c r="N58" s="141"/>
      <c r="O58" s="131"/>
      <c r="P58" s="131"/>
      <c r="Q58" s="131"/>
      <c r="R58" s="131"/>
      <c r="S58" s="232"/>
      <c r="T58" s="110"/>
      <c r="U58" s="111"/>
      <c r="V58" s="109"/>
      <c r="W58" s="130">
        <v>22</v>
      </c>
      <c r="X58" s="131">
        <v>20</v>
      </c>
      <c r="Y58" s="131">
        <v>94</v>
      </c>
      <c r="Z58" s="131"/>
      <c r="AA58" s="132"/>
      <c r="AB58" s="130"/>
      <c r="AC58" s="131"/>
      <c r="AD58" s="132"/>
      <c r="AE58" s="130"/>
      <c r="AF58" s="132"/>
      <c r="AG58" s="147"/>
    </row>
    <row r="59" spans="1:33" ht="15.75">
      <c r="A59" s="268" t="s">
        <v>138</v>
      </c>
      <c r="B59" s="271" t="s">
        <v>129</v>
      </c>
      <c r="C59" s="303"/>
      <c r="D59" s="63"/>
      <c r="E59" s="142">
        <v>3</v>
      </c>
      <c r="F59" s="109"/>
      <c r="G59" s="235"/>
      <c r="H59" s="130">
        <f>N59</f>
        <v>72</v>
      </c>
      <c r="I59" s="288"/>
      <c r="J59" s="132"/>
      <c r="K59" s="351"/>
      <c r="L59" s="131"/>
      <c r="M59" s="131"/>
      <c r="N59" s="141">
        <f>W59+Y59+AA59+AC59+AE59+AG59</f>
        <v>72</v>
      </c>
      <c r="O59" s="131"/>
      <c r="P59" s="131"/>
      <c r="Q59" s="131"/>
      <c r="R59" s="131"/>
      <c r="S59" s="232"/>
      <c r="T59" s="110"/>
      <c r="U59" s="111"/>
      <c r="V59" s="109"/>
      <c r="W59" s="130">
        <v>72</v>
      </c>
      <c r="X59" s="131"/>
      <c r="Y59" s="131"/>
      <c r="Z59" s="131"/>
      <c r="AA59" s="132"/>
      <c r="AB59" s="130"/>
      <c r="AC59" s="131"/>
      <c r="AD59" s="132"/>
      <c r="AE59" s="130"/>
      <c r="AF59" s="132"/>
      <c r="AG59" s="147"/>
    </row>
    <row r="60" spans="1:33" ht="15.75">
      <c r="A60" s="268" t="s">
        <v>139</v>
      </c>
      <c r="B60" s="271" t="s">
        <v>131</v>
      </c>
      <c r="C60" s="303"/>
      <c r="D60" s="63"/>
      <c r="E60" s="142" t="s">
        <v>296</v>
      </c>
      <c r="F60" s="109"/>
      <c r="G60" s="235"/>
      <c r="H60" s="130">
        <f>O60</f>
        <v>144</v>
      </c>
      <c r="I60" s="288"/>
      <c r="J60" s="132"/>
      <c r="K60" s="351"/>
      <c r="L60" s="131"/>
      <c r="M60" s="131"/>
      <c r="N60" s="141"/>
      <c r="O60" s="194">
        <f>W60+Y60+AA60+AC60+AE60+AG60</f>
        <v>144</v>
      </c>
      <c r="P60" s="194"/>
      <c r="Q60" s="131"/>
      <c r="R60" s="131"/>
      <c r="S60" s="232"/>
      <c r="T60" s="110"/>
      <c r="U60" s="111"/>
      <c r="V60" s="109"/>
      <c r="W60" s="130"/>
      <c r="X60" s="131"/>
      <c r="Y60" s="131">
        <v>144</v>
      </c>
      <c r="Z60" s="131"/>
      <c r="AA60" s="132"/>
      <c r="AB60" s="130"/>
      <c r="AC60" s="131"/>
      <c r="AD60" s="132"/>
      <c r="AE60" s="130"/>
      <c r="AF60" s="132"/>
      <c r="AG60" s="147"/>
    </row>
    <row r="61" spans="1:33" ht="16.5" thickBot="1">
      <c r="A61" s="304" t="s">
        <v>283</v>
      </c>
      <c r="B61" s="305" t="s">
        <v>343</v>
      </c>
      <c r="C61" s="308">
        <v>4</v>
      </c>
      <c r="D61" s="249"/>
      <c r="E61" s="293"/>
      <c r="F61" s="239"/>
      <c r="G61" s="240"/>
      <c r="H61" s="191">
        <v>9</v>
      </c>
      <c r="I61" s="242"/>
      <c r="J61" s="194"/>
      <c r="K61" s="365"/>
      <c r="L61" s="194"/>
      <c r="M61" s="194"/>
      <c r="N61" s="195"/>
      <c r="O61" s="194"/>
      <c r="P61" s="194">
        <v>1</v>
      </c>
      <c r="Q61" s="194">
        <v>2</v>
      </c>
      <c r="R61" s="194">
        <v>6</v>
      </c>
      <c r="S61" s="283"/>
      <c r="T61" s="173"/>
      <c r="U61" s="174"/>
      <c r="V61" s="239"/>
      <c r="W61" s="191"/>
      <c r="X61" s="194"/>
      <c r="Y61" s="194"/>
      <c r="Z61" s="194"/>
      <c r="AA61" s="165"/>
      <c r="AB61" s="191"/>
      <c r="AC61" s="194"/>
      <c r="AD61" s="165"/>
      <c r="AE61" s="191"/>
      <c r="AF61" s="132"/>
      <c r="AG61" s="200"/>
    </row>
    <row r="62" spans="1:33" s="210" customFormat="1" ht="158.25" thickBot="1">
      <c r="A62" s="202" t="s">
        <v>140</v>
      </c>
      <c r="B62" s="295" t="s">
        <v>141</v>
      </c>
      <c r="C62" s="296">
        <v>2</v>
      </c>
      <c r="D62" s="204"/>
      <c r="E62" s="297">
        <v>3</v>
      </c>
      <c r="F62" s="82"/>
      <c r="G62" s="298">
        <v>0</v>
      </c>
      <c r="H62" s="85">
        <f>H63+H64+H65+H66+H67</f>
        <v>436</v>
      </c>
      <c r="I62" s="84">
        <v>24</v>
      </c>
      <c r="J62" s="84">
        <f t="shared" ref="J62:AA62" si="19">J63+J64+J65+J66</f>
        <v>160</v>
      </c>
      <c r="K62" s="346">
        <f t="shared" si="19"/>
        <v>90</v>
      </c>
      <c r="L62" s="84">
        <f t="shared" si="19"/>
        <v>70</v>
      </c>
      <c r="M62" s="84">
        <f t="shared" si="19"/>
        <v>0</v>
      </c>
      <c r="N62" s="81">
        <f t="shared" si="19"/>
        <v>72</v>
      </c>
      <c r="O62" s="84">
        <f t="shared" si="19"/>
        <v>144</v>
      </c>
      <c r="P62" s="84">
        <v>20</v>
      </c>
      <c r="Q62" s="84">
        <v>4</v>
      </c>
      <c r="R62" s="84">
        <v>12</v>
      </c>
      <c r="S62" s="298"/>
      <c r="T62" s="85"/>
      <c r="U62" s="84"/>
      <c r="V62" s="82"/>
      <c r="W62" s="85"/>
      <c r="X62" s="84"/>
      <c r="Y62" s="84"/>
      <c r="Z62" s="84">
        <v>24</v>
      </c>
      <c r="AA62" s="82">
        <f t="shared" si="19"/>
        <v>376</v>
      </c>
      <c r="AB62" s="85"/>
      <c r="AC62" s="84"/>
      <c r="AD62" s="82"/>
      <c r="AE62" s="85"/>
      <c r="AF62" s="109"/>
      <c r="AG62" s="86"/>
    </row>
    <row r="63" spans="1:33" ht="78.75">
      <c r="A63" s="265" t="s">
        <v>142</v>
      </c>
      <c r="B63" s="266" t="s">
        <v>143</v>
      </c>
      <c r="C63" s="309"/>
      <c r="D63" s="215"/>
      <c r="E63" s="300">
        <v>5</v>
      </c>
      <c r="F63" s="96"/>
      <c r="G63" s="226"/>
      <c r="H63" s="227">
        <f t="shared" ref="H63" si="20">I63+J63+Q63</f>
        <v>72</v>
      </c>
      <c r="I63" s="220">
        <v>12</v>
      </c>
      <c r="J63" s="213">
        <v>60</v>
      </c>
      <c r="K63" s="358">
        <v>40</v>
      </c>
      <c r="L63" s="134">
        <v>20</v>
      </c>
      <c r="M63" s="134"/>
      <c r="N63" s="153"/>
      <c r="O63" s="134"/>
      <c r="P63" s="134"/>
      <c r="Q63" s="134"/>
      <c r="R63" s="134"/>
      <c r="S63" s="267"/>
      <c r="T63" s="97"/>
      <c r="U63" s="98"/>
      <c r="V63" s="96"/>
      <c r="W63" s="133"/>
      <c r="X63" s="134"/>
      <c r="Y63" s="134"/>
      <c r="Z63" s="134">
        <v>12</v>
      </c>
      <c r="AA63" s="151">
        <v>60</v>
      </c>
      <c r="AB63" s="133"/>
      <c r="AC63" s="134"/>
      <c r="AD63" s="151"/>
      <c r="AE63" s="133"/>
      <c r="AF63" s="132"/>
      <c r="AG63" s="157"/>
    </row>
    <row r="64" spans="1:33" ht="64.5" customHeight="1">
      <c r="A64" s="268" t="s">
        <v>144</v>
      </c>
      <c r="B64" s="269" t="s">
        <v>171</v>
      </c>
      <c r="C64" s="310">
        <v>5</v>
      </c>
      <c r="D64" s="63"/>
      <c r="E64" s="142"/>
      <c r="F64" s="109"/>
      <c r="G64" s="235"/>
      <c r="H64" s="233">
        <v>130</v>
      </c>
      <c r="I64" s="288">
        <v>12</v>
      </c>
      <c r="J64" s="234">
        <v>100</v>
      </c>
      <c r="K64" s="359">
        <v>50</v>
      </c>
      <c r="L64" s="131">
        <v>50</v>
      </c>
      <c r="M64" s="131"/>
      <c r="N64" s="141"/>
      <c r="O64" s="131"/>
      <c r="P64" s="131">
        <v>10</v>
      </c>
      <c r="Q64" s="131">
        <v>2</v>
      </c>
      <c r="R64" s="131">
        <v>6</v>
      </c>
      <c r="S64" s="232"/>
      <c r="T64" s="110"/>
      <c r="U64" s="111"/>
      <c r="V64" s="109"/>
      <c r="W64" s="130"/>
      <c r="X64" s="131"/>
      <c r="Y64" s="131"/>
      <c r="Z64" s="131">
        <v>12</v>
      </c>
      <c r="AA64" s="132">
        <v>100</v>
      </c>
      <c r="AB64" s="130"/>
      <c r="AC64" s="131"/>
      <c r="AD64" s="132"/>
      <c r="AE64" s="130"/>
      <c r="AF64" s="132"/>
      <c r="AG64" s="147"/>
    </row>
    <row r="65" spans="1:33" ht="15.75">
      <c r="A65" s="268" t="s">
        <v>145</v>
      </c>
      <c r="B65" s="271" t="s">
        <v>129</v>
      </c>
      <c r="C65" s="303"/>
      <c r="D65" s="63"/>
      <c r="E65" s="142">
        <v>5</v>
      </c>
      <c r="F65" s="109"/>
      <c r="G65" s="235"/>
      <c r="H65" s="130">
        <f>N65</f>
        <v>72</v>
      </c>
      <c r="I65" s="288"/>
      <c r="J65" s="132"/>
      <c r="K65" s="351"/>
      <c r="L65" s="131"/>
      <c r="M65" s="131"/>
      <c r="N65" s="141">
        <f>W65+Y65+AA65+AC65+AE65+AG65</f>
        <v>72</v>
      </c>
      <c r="O65" s="131"/>
      <c r="P65" s="131"/>
      <c r="Q65" s="131"/>
      <c r="R65" s="131"/>
      <c r="S65" s="232"/>
      <c r="T65" s="110"/>
      <c r="U65" s="111"/>
      <c r="V65" s="109"/>
      <c r="W65" s="130"/>
      <c r="X65" s="131"/>
      <c r="Y65" s="131"/>
      <c r="Z65" s="131"/>
      <c r="AA65" s="132">
        <v>72</v>
      </c>
      <c r="AB65" s="130"/>
      <c r="AC65" s="131"/>
      <c r="AD65" s="132"/>
      <c r="AE65" s="130"/>
      <c r="AF65" s="132"/>
      <c r="AG65" s="147"/>
    </row>
    <row r="66" spans="1:33" ht="15.75">
      <c r="A66" s="268" t="s">
        <v>146</v>
      </c>
      <c r="B66" s="271" t="s">
        <v>131</v>
      </c>
      <c r="C66" s="303"/>
      <c r="D66" s="63"/>
      <c r="E66" s="142">
        <v>5</v>
      </c>
      <c r="F66" s="109"/>
      <c r="G66" s="235"/>
      <c r="H66" s="130">
        <f>O66</f>
        <v>144</v>
      </c>
      <c r="I66" s="288"/>
      <c r="J66" s="132"/>
      <c r="K66" s="351"/>
      <c r="L66" s="131"/>
      <c r="M66" s="131"/>
      <c r="N66" s="141"/>
      <c r="O66" s="194">
        <f>W66+Y66+AA66+AC66+AE66+AG66</f>
        <v>144</v>
      </c>
      <c r="P66" s="194"/>
      <c r="Q66" s="131"/>
      <c r="R66" s="131"/>
      <c r="S66" s="232"/>
      <c r="T66" s="110"/>
      <c r="U66" s="111"/>
      <c r="V66" s="109"/>
      <c r="W66" s="130"/>
      <c r="X66" s="131"/>
      <c r="Y66" s="131"/>
      <c r="Z66" s="131"/>
      <c r="AA66" s="132">
        <v>144</v>
      </c>
      <c r="AB66" s="130"/>
      <c r="AC66" s="131"/>
      <c r="AD66" s="132"/>
      <c r="AE66" s="130"/>
      <c r="AF66" s="132"/>
      <c r="AG66" s="147"/>
    </row>
    <row r="67" spans="1:33" ht="16.5" thickBot="1">
      <c r="A67" s="304" t="s">
        <v>284</v>
      </c>
      <c r="B67" s="305" t="s">
        <v>343</v>
      </c>
      <c r="C67" s="308">
        <v>5</v>
      </c>
      <c r="D67" s="249"/>
      <c r="E67" s="293"/>
      <c r="F67" s="239"/>
      <c r="G67" s="240"/>
      <c r="H67" s="191">
        <v>18</v>
      </c>
      <c r="I67" s="242"/>
      <c r="J67" s="194"/>
      <c r="K67" s="365"/>
      <c r="L67" s="194"/>
      <c r="M67" s="194"/>
      <c r="N67" s="195"/>
      <c r="O67" s="194"/>
      <c r="P67" s="194">
        <v>10</v>
      </c>
      <c r="Q67" s="194">
        <v>2</v>
      </c>
      <c r="R67" s="194">
        <v>6</v>
      </c>
      <c r="S67" s="283"/>
      <c r="T67" s="173"/>
      <c r="U67" s="174"/>
      <c r="V67" s="239"/>
      <c r="W67" s="191"/>
      <c r="X67" s="194"/>
      <c r="Y67" s="194"/>
      <c r="Z67" s="194"/>
      <c r="AA67" s="165"/>
      <c r="AB67" s="191"/>
      <c r="AC67" s="194"/>
      <c r="AD67" s="165"/>
      <c r="AE67" s="191"/>
      <c r="AF67" s="132"/>
      <c r="AG67" s="200"/>
    </row>
    <row r="68" spans="1:33" s="210" customFormat="1" ht="142.5" thickBot="1">
      <c r="A68" s="202" t="s">
        <v>147</v>
      </c>
      <c r="B68" s="295" t="s">
        <v>148</v>
      </c>
      <c r="C68" s="296">
        <v>1</v>
      </c>
      <c r="D68" s="204"/>
      <c r="E68" s="297">
        <v>3</v>
      </c>
      <c r="F68" s="82"/>
      <c r="G68" s="298"/>
      <c r="H68" s="85">
        <f>H69+H70+H71+H72+H73</f>
        <v>263</v>
      </c>
      <c r="I68" s="84">
        <v>12</v>
      </c>
      <c r="J68" s="84">
        <f t="shared" ref="J68:AC68" si="21">J69+J70+J71+J72</f>
        <v>134</v>
      </c>
      <c r="K68" s="346">
        <f t="shared" si="21"/>
        <v>80</v>
      </c>
      <c r="L68" s="84">
        <f t="shared" si="21"/>
        <v>54</v>
      </c>
      <c r="M68" s="84"/>
      <c r="N68" s="81">
        <f t="shared" si="21"/>
        <v>36</v>
      </c>
      <c r="O68" s="84">
        <f t="shared" si="21"/>
        <v>72</v>
      </c>
      <c r="P68" s="84">
        <v>1</v>
      </c>
      <c r="Q68" s="84">
        <v>2</v>
      </c>
      <c r="R68" s="84">
        <v>6</v>
      </c>
      <c r="S68" s="298"/>
      <c r="T68" s="85"/>
      <c r="U68" s="84"/>
      <c r="V68" s="82"/>
      <c r="W68" s="85"/>
      <c r="X68" s="84"/>
      <c r="Y68" s="84"/>
      <c r="Z68" s="84"/>
      <c r="AA68" s="82"/>
      <c r="AB68" s="85">
        <v>12</v>
      </c>
      <c r="AC68" s="84">
        <f t="shared" si="21"/>
        <v>242</v>
      </c>
      <c r="AD68" s="82"/>
      <c r="AE68" s="85"/>
      <c r="AF68" s="109"/>
      <c r="AG68" s="86"/>
    </row>
    <row r="69" spans="1:33" ht="78.75">
      <c r="A69" s="265" t="s">
        <v>149</v>
      </c>
      <c r="B69" s="266" t="s">
        <v>150</v>
      </c>
      <c r="C69" s="299"/>
      <c r="D69" s="215"/>
      <c r="E69" s="300">
        <v>6</v>
      </c>
      <c r="F69" s="96"/>
      <c r="G69" s="226"/>
      <c r="H69" s="227">
        <f t="shared" ref="H69" si="22">I69+J69+Q69</f>
        <v>40</v>
      </c>
      <c r="I69" s="217"/>
      <c r="J69" s="213">
        <f t="shared" ref="J69" si="23">W69+Y69+AA69+AC69+AE69+AG69</f>
        <v>40</v>
      </c>
      <c r="K69" s="358">
        <f t="shared" ref="K69:K70" si="24">J69-L69</f>
        <v>28</v>
      </c>
      <c r="L69" s="134">
        <v>12</v>
      </c>
      <c r="M69" s="134"/>
      <c r="N69" s="153"/>
      <c r="O69" s="134"/>
      <c r="P69" s="134"/>
      <c r="Q69" s="134"/>
      <c r="R69" s="134"/>
      <c r="S69" s="267"/>
      <c r="T69" s="97"/>
      <c r="U69" s="98"/>
      <c r="V69" s="96"/>
      <c r="W69" s="133"/>
      <c r="X69" s="134"/>
      <c r="Y69" s="134"/>
      <c r="Z69" s="134"/>
      <c r="AA69" s="151"/>
      <c r="AB69" s="133"/>
      <c r="AC69" s="134">
        <v>40</v>
      </c>
      <c r="AD69" s="151"/>
      <c r="AE69" s="133"/>
      <c r="AF69" s="132"/>
      <c r="AG69" s="157"/>
    </row>
    <row r="70" spans="1:33" ht="63">
      <c r="A70" s="268" t="s">
        <v>151</v>
      </c>
      <c r="B70" s="269" t="s">
        <v>152</v>
      </c>
      <c r="C70" s="303"/>
      <c r="D70" s="63"/>
      <c r="E70" s="142"/>
      <c r="F70" s="109"/>
      <c r="G70" s="235"/>
      <c r="H70" s="233">
        <v>106</v>
      </c>
      <c r="I70" s="61">
        <v>12</v>
      </c>
      <c r="J70" s="234">
        <v>94</v>
      </c>
      <c r="K70" s="359">
        <f t="shared" si="24"/>
        <v>52</v>
      </c>
      <c r="L70" s="131">
        <v>42</v>
      </c>
      <c r="M70" s="131"/>
      <c r="N70" s="141"/>
      <c r="O70" s="131"/>
      <c r="P70" s="131"/>
      <c r="Q70" s="131"/>
      <c r="R70" s="131"/>
      <c r="S70" s="232"/>
      <c r="T70" s="110"/>
      <c r="U70" s="111"/>
      <c r="V70" s="109"/>
      <c r="W70" s="130"/>
      <c r="X70" s="131"/>
      <c r="Y70" s="131"/>
      <c r="Z70" s="131"/>
      <c r="AA70" s="132"/>
      <c r="AB70" s="130">
        <v>12</v>
      </c>
      <c r="AC70" s="131">
        <v>94</v>
      </c>
      <c r="AD70" s="132"/>
      <c r="AE70" s="130"/>
      <c r="AF70" s="132"/>
      <c r="AG70" s="147"/>
    </row>
    <row r="71" spans="1:33" ht="15.75">
      <c r="A71" s="268" t="s">
        <v>153</v>
      </c>
      <c r="B71" s="271" t="s">
        <v>129</v>
      </c>
      <c r="C71" s="303"/>
      <c r="D71" s="63"/>
      <c r="E71" s="142">
        <v>6</v>
      </c>
      <c r="F71" s="109"/>
      <c r="G71" s="235"/>
      <c r="H71" s="130">
        <f>N71</f>
        <v>36</v>
      </c>
      <c r="I71" s="288"/>
      <c r="J71" s="132"/>
      <c r="K71" s="351"/>
      <c r="L71" s="131"/>
      <c r="M71" s="131"/>
      <c r="N71" s="141">
        <f>W71+Y71+AA71+AC71+AE71+AG71</f>
        <v>36</v>
      </c>
      <c r="O71" s="131"/>
      <c r="P71" s="131"/>
      <c r="Q71" s="131"/>
      <c r="R71" s="131"/>
      <c r="S71" s="232"/>
      <c r="T71" s="110"/>
      <c r="U71" s="111"/>
      <c r="V71" s="109"/>
      <c r="W71" s="130"/>
      <c r="X71" s="131"/>
      <c r="Y71" s="131"/>
      <c r="Z71" s="131"/>
      <c r="AA71" s="132"/>
      <c r="AB71" s="130"/>
      <c r="AC71" s="131">
        <v>36</v>
      </c>
      <c r="AD71" s="132"/>
      <c r="AE71" s="130"/>
      <c r="AF71" s="132"/>
      <c r="AG71" s="147"/>
    </row>
    <row r="72" spans="1:33" ht="15.75">
      <c r="A72" s="268" t="s">
        <v>154</v>
      </c>
      <c r="B72" s="271" t="s">
        <v>131</v>
      </c>
      <c r="C72" s="303"/>
      <c r="D72" s="63"/>
      <c r="E72" s="142" t="s">
        <v>339</v>
      </c>
      <c r="F72" s="109"/>
      <c r="G72" s="235"/>
      <c r="H72" s="130">
        <f>O72</f>
        <v>72</v>
      </c>
      <c r="I72" s="288"/>
      <c r="J72" s="132"/>
      <c r="K72" s="351"/>
      <c r="L72" s="131"/>
      <c r="M72" s="131"/>
      <c r="N72" s="141"/>
      <c r="O72" s="194">
        <f>W72+Y72+AA72+AC72+AE72+AG72</f>
        <v>72</v>
      </c>
      <c r="P72" s="194"/>
      <c r="Q72" s="131"/>
      <c r="R72" s="131"/>
      <c r="S72" s="232"/>
      <c r="T72" s="110"/>
      <c r="U72" s="111"/>
      <c r="V72" s="109"/>
      <c r="W72" s="130"/>
      <c r="X72" s="131"/>
      <c r="Y72" s="131"/>
      <c r="Z72" s="131"/>
      <c r="AA72" s="132"/>
      <c r="AB72" s="130"/>
      <c r="AC72" s="131">
        <v>72</v>
      </c>
      <c r="AD72" s="132"/>
      <c r="AE72" s="130"/>
      <c r="AF72" s="132"/>
      <c r="AG72" s="147"/>
    </row>
    <row r="73" spans="1:33" ht="16.5" thickBot="1">
      <c r="A73" s="304" t="s">
        <v>285</v>
      </c>
      <c r="B73" s="305" t="s">
        <v>343</v>
      </c>
      <c r="C73" s="308">
        <v>6</v>
      </c>
      <c r="D73" s="249"/>
      <c r="E73" s="293"/>
      <c r="F73" s="239"/>
      <c r="G73" s="240"/>
      <c r="H73" s="191">
        <v>9</v>
      </c>
      <c r="I73" s="242"/>
      <c r="J73" s="194"/>
      <c r="K73" s="365"/>
      <c r="L73" s="194"/>
      <c r="M73" s="194"/>
      <c r="N73" s="195"/>
      <c r="O73" s="194"/>
      <c r="P73" s="194">
        <v>1</v>
      </c>
      <c r="Q73" s="194">
        <v>2</v>
      </c>
      <c r="R73" s="194">
        <v>6</v>
      </c>
      <c r="S73" s="283"/>
      <c r="T73" s="173"/>
      <c r="U73" s="174"/>
      <c r="V73" s="239"/>
      <c r="W73" s="191"/>
      <c r="X73" s="194"/>
      <c r="Y73" s="194"/>
      <c r="Z73" s="194"/>
      <c r="AA73" s="165"/>
      <c r="AB73" s="191"/>
      <c r="AC73" s="194"/>
      <c r="AD73" s="165"/>
      <c r="AE73" s="191"/>
      <c r="AF73" s="132"/>
      <c r="AG73" s="200"/>
    </row>
    <row r="74" spans="1:33" s="210" customFormat="1" ht="158.25" thickBot="1">
      <c r="A74" s="202" t="s">
        <v>155</v>
      </c>
      <c r="B74" s="295" t="s">
        <v>156</v>
      </c>
      <c r="C74" s="296">
        <v>2</v>
      </c>
      <c r="D74" s="204"/>
      <c r="E74" s="297">
        <v>2</v>
      </c>
      <c r="F74" s="82"/>
      <c r="G74" s="298"/>
      <c r="H74" s="85">
        <v>430</v>
      </c>
      <c r="I74" s="84">
        <v>34</v>
      </c>
      <c r="J74" s="84">
        <f t="shared" ref="J74:O74" si="25">J75+J76+J77+J78</f>
        <v>198</v>
      </c>
      <c r="K74" s="346">
        <f t="shared" si="25"/>
        <v>74</v>
      </c>
      <c r="L74" s="84">
        <f t="shared" si="25"/>
        <v>124</v>
      </c>
      <c r="M74" s="84"/>
      <c r="N74" s="81">
        <f t="shared" si="25"/>
        <v>72</v>
      </c>
      <c r="O74" s="84">
        <f t="shared" si="25"/>
        <v>108</v>
      </c>
      <c r="P74" s="84">
        <v>2</v>
      </c>
      <c r="Q74" s="84">
        <v>4</v>
      </c>
      <c r="R74" s="84">
        <v>12</v>
      </c>
      <c r="S74" s="298"/>
      <c r="T74" s="85"/>
      <c r="U74" s="84"/>
      <c r="V74" s="82"/>
      <c r="W74" s="85"/>
      <c r="X74" s="84"/>
      <c r="Y74" s="84"/>
      <c r="Z74" s="84"/>
      <c r="AA74" s="82"/>
      <c r="AB74" s="85">
        <v>34</v>
      </c>
      <c r="AC74" s="84">
        <v>378</v>
      </c>
      <c r="AD74" s="82"/>
      <c r="AE74" s="85"/>
      <c r="AF74" s="109"/>
      <c r="AG74" s="86"/>
    </row>
    <row r="75" spans="1:33" ht="78.75">
      <c r="A75" s="265" t="s">
        <v>157</v>
      </c>
      <c r="B75" s="266" t="s">
        <v>158</v>
      </c>
      <c r="C75" s="299"/>
      <c r="D75" s="215"/>
      <c r="E75" s="300">
        <v>6</v>
      </c>
      <c r="F75" s="96"/>
      <c r="G75" s="226"/>
      <c r="H75" s="227">
        <f t="shared" ref="H75" si="26">I75+J75+Q75</f>
        <v>62</v>
      </c>
      <c r="I75" s="217">
        <v>12</v>
      </c>
      <c r="J75" s="213">
        <v>50</v>
      </c>
      <c r="K75" s="358">
        <f t="shared" ref="K75" si="27">J75-L75</f>
        <v>26</v>
      </c>
      <c r="L75" s="134">
        <v>24</v>
      </c>
      <c r="M75" s="134"/>
      <c r="N75" s="153"/>
      <c r="O75" s="134"/>
      <c r="P75" s="134"/>
      <c r="Q75" s="134"/>
      <c r="R75" s="134"/>
      <c r="S75" s="267"/>
      <c r="T75" s="97"/>
      <c r="U75" s="98"/>
      <c r="V75" s="96"/>
      <c r="W75" s="97"/>
      <c r="X75" s="98"/>
      <c r="Y75" s="98"/>
      <c r="Z75" s="98"/>
      <c r="AA75" s="96"/>
      <c r="AB75" s="97">
        <v>12</v>
      </c>
      <c r="AC75" s="134">
        <v>50</v>
      </c>
      <c r="AD75" s="151"/>
      <c r="AE75" s="97"/>
      <c r="AF75" s="109"/>
      <c r="AG75" s="157"/>
    </row>
    <row r="76" spans="1:33" ht="78.75">
      <c r="A76" s="268" t="s">
        <v>159</v>
      </c>
      <c r="B76" s="269" t="s">
        <v>160</v>
      </c>
      <c r="C76" s="231">
        <v>6</v>
      </c>
      <c r="D76" s="63"/>
      <c r="E76" s="142"/>
      <c r="F76" s="109"/>
      <c r="G76" s="235"/>
      <c r="H76" s="233">
        <v>179</v>
      </c>
      <c r="I76" s="61">
        <v>22</v>
      </c>
      <c r="J76" s="234">
        <v>148</v>
      </c>
      <c r="K76" s="359">
        <v>48</v>
      </c>
      <c r="L76" s="131">
        <v>100</v>
      </c>
      <c r="M76" s="131"/>
      <c r="N76" s="141"/>
      <c r="O76" s="131"/>
      <c r="P76" s="131">
        <v>1</v>
      </c>
      <c r="Q76" s="131">
        <v>2</v>
      </c>
      <c r="R76" s="131">
        <v>6</v>
      </c>
      <c r="S76" s="232"/>
      <c r="T76" s="110"/>
      <c r="U76" s="111"/>
      <c r="V76" s="109"/>
      <c r="W76" s="130"/>
      <c r="X76" s="131"/>
      <c r="Y76" s="131"/>
      <c r="Z76" s="131"/>
      <c r="AA76" s="132"/>
      <c r="AB76" s="130">
        <v>22</v>
      </c>
      <c r="AC76" s="131">
        <v>148</v>
      </c>
      <c r="AD76" s="132"/>
      <c r="AE76" s="130"/>
      <c r="AF76" s="132"/>
      <c r="AG76" s="147"/>
    </row>
    <row r="77" spans="1:33" ht="15" customHeight="1">
      <c r="A77" s="268" t="s">
        <v>161</v>
      </c>
      <c r="B77" s="271" t="s">
        <v>129</v>
      </c>
      <c r="C77" s="303"/>
      <c r="D77" s="63"/>
      <c r="E77" s="142">
        <v>6</v>
      </c>
      <c r="F77" s="109"/>
      <c r="G77" s="235"/>
      <c r="H77" s="130">
        <f>N77</f>
        <v>72</v>
      </c>
      <c r="I77" s="288"/>
      <c r="J77" s="132"/>
      <c r="K77" s="351"/>
      <c r="L77" s="131"/>
      <c r="M77" s="131"/>
      <c r="N77" s="141">
        <f>W77+Y77+AA77+AC77+AE77+AG77</f>
        <v>72</v>
      </c>
      <c r="O77" s="131"/>
      <c r="P77" s="131"/>
      <c r="Q77" s="131"/>
      <c r="R77" s="131"/>
      <c r="S77" s="232"/>
      <c r="T77" s="110"/>
      <c r="U77" s="111"/>
      <c r="V77" s="109"/>
      <c r="W77" s="130"/>
      <c r="X77" s="131"/>
      <c r="Y77" s="131"/>
      <c r="Z77" s="131"/>
      <c r="AA77" s="132"/>
      <c r="AB77" s="130"/>
      <c r="AC77" s="131">
        <v>72</v>
      </c>
      <c r="AD77" s="132"/>
      <c r="AE77" s="130"/>
      <c r="AF77" s="132"/>
      <c r="AG77" s="188"/>
    </row>
    <row r="78" spans="1:33" ht="15.75">
      <c r="A78" s="268" t="s">
        <v>162</v>
      </c>
      <c r="B78" s="271" t="s">
        <v>131</v>
      </c>
      <c r="C78" s="303"/>
      <c r="D78" s="63"/>
      <c r="E78" s="142" t="s">
        <v>339</v>
      </c>
      <c r="F78" s="109"/>
      <c r="G78" s="235"/>
      <c r="H78" s="130">
        <f>O78</f>
        <v>108</v>
      </c>
      <c r="I78" s="288"/>
      <c r="J78" s="132"/>
      <c r="K78" s="351"/>
      <c r="L78" s="131"/>
      <c r="M78" s="131"/>
      <c r="N78" s="141"/>
      <c r="O78" s="194">
        <f>W78+Y78+AA78+AC78+AE78+AG78</f>
        <v>108</v>
      </c>
      <c r="P78" s="194"/>
      <c r="Q78" s="131"/>
      <c r="R78" s="131"/>
      <c r="S78" s="232"/>
      <c r="T78" s="110"/>
      <c r="U78" s="111"/>
      <c r="V78" s="109"/>
      <c r="W78" s="110"/>
      <c r="X78" s="111"/>
      <c r="Y78" s="111"/>
      <c r="Z78" s="111"/>
      <c r="AA78" s="109"/>
      <c r="AB78" s="110"/>
      <c r="AC78" s="131">
        <v>108</v>
      </c>
      <c r="AD78" s="132"/>
      <c r="AE78" s="130"/>
      <c r="AF78" s="132"/>
      <c r="AG78" s="147"/>
    </row>
    <row r="79" spans="1:33" ht="16.5" thickBot="1">
      <c r="A79" s="304" t="s">
        <v>286</v>
      </c>
      <c r="B79" s="305" t="s">
        <v>343</v>
      </c>
      <c r="C79" s="308">
        <v>6</v>
      </c>
      <c r="D79" s="249"/>
      <c r="E79" s="293"/>
      <c r="F79" s="239"/>
      <c r="G79" s="240"/>
      <c r="H79" s="191">
        <v>9</v>
      </c>
      <c r="I79" s="242"/>
      <c r="J79" s="194"/>
      <c r="K79" s="365"/>
      <c r="L79" s="194"/>
      <c r="M79" s="194"/>
      <c r="N79" s="195"/>
      <c r="O79" s="194"/>
      <c r="P79" s="194">
        <v>1</v>
      </c>
      <c r="Q79" s="194">
        <v>2</v>
      </c>
      <c r="R79" s="194">
        <v>6</v>
      </c>
      <c r="S79" s="283"/>
      <c r="T79" s="173"/>
      <c r="U79" s="174"/>
      <c r="V79" s="239"/>
      <c r="W79" s="173"/>
      <c r="X79" s="174"/>
      <c r="Y79" s="174"/>
      <c r="Z79" s="174"/>
      <c r="AA79" s="239"/>
      <c r="AB79" s="173"/>
      <c r="AC79" s="194"/>
      <c r="AD79" s="165"/>
      <c r="AE79" s="191"/>
      <c r="AF79" s="132"/>
      <c r="AG79" s="200"/>
    </row>
    <row r="80" spans="1:33" s="210" customFormat="1" ht="48" thickBot="1">
      <c r="A80" s="202" t="s">
        <v>163</v>
      </c>
      <c r="B80" s="295" t="s">
        <v>164</v>
      </c>
      <c r="C80" s="296">
        <v>1</v>
      </c>
      <c r="D80" s="204"/>
      <c r="E80" s="297">
        <v>1</v>
      </c>
      <c r="F80" s="82">
        <v>1</v>
      </c>
      <c r="G80" s="298">
        <v>1</v>
      </c>
      <c r="H80" s="85">
        <f>H81+H82+H83+H84</f>
        <v>213</v>
      </c>
      <c r="I80" s="84">
        <f t="shared" ref="I80:O80" si="28">I81+I82+I83</f>
        <v>18</v>
      </c>
      <c r="J80" s="84">
        <f t="shared" si="28"/>
        <v>114</v>
      </c>
      <c r="K80" s="346">
        <f t="shared" si="28"/>
        <v>56</v>
      </c>
      <c r="L80" s="84">
        <f t="shared" si="28"/>
        <v>42</v>
      </c>
      <c r="M80" s="84">
        <f t="shared" si="28"/>
        <v>16</v>
      </c>
      <c r="N80" s="81">
        <f t="shared" si="28"/>
        <v>0</v>
      </c>
      <c r="O80" s="84">
        <f t="shared" si="28"/>
        <v>72</v>
      </c>
      <c r="P80" s="84">
        <v>1</v>
      </c>
      <c r="Q80" s="84">
        <f>Q84</f>
        <v>2</v>
      </c>
      <c r="R80" s="84">
        <v>6</v>
      </c>
      <c r="S80" s="298"/>
      <c r="T80" s="85"/>
      <c r="U80" s="84"/>
      <c r="V80" s="82"/>
      <c r="W80" s="85"/>
      <c r="X80" s="84"/>
      <c r="Y80" s="84"/>
      <c r="Z80" s="84"/>
      <c r="AA80" s="82"/>
      <c r="AB80" s="85"/>
      <c r="AC80" s="84"/>
      <c r="AD80" s="82"/>
      <c r="AE80" s="85">
        <f t="shared" ref="AE80:AG80" si="29">AE81+AE82+AE83</f>
        <v>16</v>
      </c>
      <c r="AF80" s="109">
        <v>18</v>
      </c>
      <c r="AG80" s="86">
        <f t="shared" si="29"/>
        <v>170</v>
      </c>
    </row>
    <row r="81" spans="1:35" ht="47.25">
      <c r="A81" s="265" t="s">
        <v>165</v>
      </c>
      <c r="B81" s="266" t="s">
        <v>166</v>
      </c>
      <c r="C81" s="299"/>
      <c r="D81" s="215"/>
      <c r="E81" s="300"/>
      <c r="F81" s="151">
        <v>8</v>
      </c>
      <c r="G81" s="267">
        <v>8</v>
      </c>
      <c r="H81" s="227">
        <f t="shared" ref="H81" si="30">I81+J81+Q81</f>
        <v>132</v>
      </c>
      <c r="I81" s="220">
        <v>18</v>
      </c>
      <c r="J81" s="213">
        <v>114</v>
      </c>
      <c r="K81" s="358">
        <f>J81-L81-M81</f>
        <v>56</v>
      </c>
      <c r="L81" s="134">
        <v>42</v>
      </c>
      <c r="M81" s="134">
        <v>16</v>
      </c>
      <c r="N81" s="153"/>
      <c r="O81" s="134"/>
      <c r="P81" s="134"/>
      <c r="Q81" s="134"/>
      <c r="R81" s="134"/>
      <c r="S81" s="267"/>
      <c r="T81" s="97"/>
      <c r="U81" s="98"/>
      <c r="V81" s="96"/>
      <c r="W81" s="97"/>
      <c r="X81" s="98"/>
      <c r="Y81" s="98"/>
      <c r="Z81" s="98"/>
      <c r="AA81" s="96"/>
      <c r="AB81" s="97"/>
      <c r="AC81" s="98"/>
      <c r="AD81" s="96"/>
      <c r="AE81" s="133">
        <v>16</v>
      </c>
      <c r="AF81" s="132">
        <v>18</v>
      </c>
      <c r="AG81" s="154">
        <v>98</v>
      </c>
    </row>
    <row r="82" spans="1:35" ht="33.75" customHeight="1">
      <c r="A82" s="268"/>
      <c r="B82" s="271"/>
      <c r="C82" s="303"/>
      <c r="D82" s="63"/>
      <c r="E82" s="142"/>
      <c r="F82" s="109"/>
      <c r="G82" s="235"/>
      <c r="H82" s="130"/>
      <c r="I82" s="288"/>
      <c r="J82" s="132"/>
      <c r="K82" s="351"/>
      <c r="L82" s="131"/>
      <c r="M82" s="131"/>
      <c r="N82" s="141"/>
      <c r="O82" s="131"/>
      <c r="P82" s="131"/>
      <c r="Q82" s="131"/>
      <c r="R82" s="131"/>
      <c r="S82" s="232"/>
      <c r="T82" s="110"/>
      <c r="U82" s="111"/>
      <c r="V82" s="109"/>
      <c r="W82" s="110"/>
      <c r="X82" s="111"/>
      <c r="Y82" s="111"/>
      <c r="Z82" s="111"/>
      <c r="AA82" s="109"/>
      <c r="AB82" s="110"/>
      <c r="AC82" s="111"/>
      <c r="AD82" s="109"/>
      <c r="AE82" s="110"/>
      <c r="AF82" s="109"/>
      <c r="AG82" s="147"/>
    </row>
    <row r="83" spans="1:35" ht="15.75">
      <c r="A83" s="268" t="s">
        <v>167</v>
      </c>
      <c r="B83" s="271" t="s">
        <v>131</v>
      </c>
      <c r="C83" s="303"/>
      <c r="D83" s="63"/>
      <c r="E83" s="142">
        <v>8</v>
      </c>
      <c r="F83" s="109"/>
      <c r="G83" s="235"/>
      <c r="H83" s="130">
        <f>O83</f>
        <v>72</v>
      </c>
      <c r="I83" s="288"/>
      <c r="J83" s="132"/>
      <c r="K83" s="351"/>
      <c r="L83" s="131"/>
      <c r="M83" s="131"/>
      <c r="N83" s="141"/>
      <c r="O83" s="194">
        <f>W83+Y83+AA83+AC83+AE83+AG83</f>
        <v>72</v>
      </c>
      <c r="P83" s="194"/>
      <c r="Q83" s="131"/>
      <c r="R83" s="131"/>
      <c r="S83" s="232"/>
      <c r="T83" s="110"/>
      <c r="U83" s="111"/>
      <c r="V83" s="109"/>
      <c r="W83" s="110"/>
      <c r="X83" s="111"/>
      <c r="Y83" s="111"/>
      <c r="Z83" s="111"/>
      <c r="AA83" s="109"/>
      <c r="AB83" s="110"/>
      <c r="AC83" s="111"/>
      <c r="AD83" s="109"/>
      <c r="AE83" s="110"/>
      <c r="AF83" s="109"/>
      <c r="AG83" s="147">
        <v>72</v>
      </c>
    </row>
    <row r="84" spans="1:35" ht="16.5" thickBot="1">
      <c r="A84" s="304" t="s">
        <v>287</v>
      </c>
      <c r="B84" s="305" t="s">
        <v>342</v>
      </c>
      <c r="C84" s="308">
        <v>8</v>
      </c>
      <c r="D84" s="249"/>
      <c r="E84" s="78"/>
      <c r="F84" s="239"/>
      <c r="G84" s="240"/>
      <c r="H84" s="191">
        <v>9</v>
      </c>
      <c r="I84" s="242"/>
      <c r="J84" s="165"/>
      <c r="K84" s="365"/>
      <c r="L84" s="194"/>
      <c r="M84" s="194"/>
      <c r="N84" s="195"/>
      <c r="O84" s="194"/>
      <c r="P84" s="194">
        <v>1</v>
      </c>
      <c r="Q84" s="194">
        <v>2</v>
      </c>
      <c r="R84" s="194">
        <v>6</v>
      </c>
      <c r="S84" s="283"/>
      <c r="T84" s="173"/>
      <c r="U84" s="174"/>
      <c r="V84" s="239"/>
      <c r="W84" s="173"/>
      <c r="X84" s="174"/>
      <c r="Y84" s="174"/>
      <c r="Z84" s="174"/>
      <c r="AA84" s="239"/>
      <c r="AB84" s="173"/>
      <c r="AC84" s="174"/>
      <c r="AD84" s="239"/>
      <c r="AE84" s="173"/>
      <c r="AF84" s="109"/>
      <c r="AG84" s="200"/>
    </row>
    <row r="85" spans="1:35" s="210" customFormat="1" ht="48" thickBot="1">
      <c r="A85" s="202" t="s">
        <v>168</v>
      </c>
      <c r="B85" s="295" t="s">
        <v>340</v>
      </c>
      <c r="C85" s="296">
        <v>1</v>
      </c>
      <c r="D85" s="204"/>
      <c r="E85" s="297">
        <v>4</v>
      </c>
      <c r="F85" s="82"/>
      <c r="G85" s="298"/>
      <c r="H85" s="85">
        <f>H86+H87+H88</f>
        <v>558</v>
      </c>
      <c r="I85" s="84"/>
      <c r="J85" s="84"/>
      <c r="K85" s="346"/>
      <c r="L85" s="84"/>
      <c r="M85" s="84"/>
      <c r="N85" s="81">
        <f t="shared" ref="N85:AG85" si="31">N86+N87</f>
        <v>180</v>
      </c>
      <c r="O85" s="84">
        <f t="shared" si="31"/>
        <v>360</v>
      </c>
      <c r="P85" s="84">
        <v>10</v>
      </c>
      <c r="Q85" s="84">
        <v>2</v>
      </c>
      <c r="R85" s="84">
        <v>6</v>
      </c>
      <c r="S85" s="298"/>
      <c r="T85" s="85"/>
      <c r="U85" s="84"/>
      <c r="V85" s="82"/>
      <c r="W85" s="85">
        <f t="shared" si="31"/>
        <v>72</v>
      </c>
      <c r="X85" s="84"/>
      <c r="Y85" s="84">
        <f t="shared" si="31"/>
        <v>216</v>
      </c>
      <c r="Z85" s="84"/>
      <c r="AA85" s="82"/>
      <c r="AB85" s="85"/>
      <c r="AC85" s="84">
        <f t="shared" si="31"/>
        <v>72</v>
      </c>
      <c r="AD85" s="82"/>
      <c r="AE85" s="85">
        <f t="shared" si="31"/>
        <v>180</v>
      </c>
      <c r="AF85" s="109"/>
      <c r="AG85" s="86">
        <f t="shared" si="31"/>
        <v>0</v>
      </c>
    </row>
    <row r="86" spans="1:35" ht="26.25" customHeight="1">
      <c r="A86" s="265" t="s">
        <v>169</v>
      </c>
      <c r="B86" s="311" t="s">
        <v>129</v>
      </c>
      <c r="C86" s="299"/>
      <c r="D86" s="215"/>
      <c r="E86" s="300">
        <v>3.7</v>
      </c>
      <c r="F86" s="96"/>
      <c r="G86" s="226"/>
      <c r="H86" s="133">
        <f>N86</f>
        <v>180</v>
      </c>
      <c r="I86" s="217"/>
      <c r="J86" s="151"/>
      <c r="K86" s="352"/>
      <c r="L86" s="134"/>
      <c r="M86" s="134"/>
      <c r="N86" s="153">
        <f>W86+Y86+AA86+AC86+AE86+AG86</f>
        <v>180</v>
      </c>
      <c r="O86" s="134"/>
      <c r="P86" s="134"/>
      <c r="Q86" s="134"/>
      <c r="R86" s="134"/>
      <c r="S86" s="267"/>
      <c r="T86" s="97"/>
      <c r="U86" s="98"/>
      <c r="V86" s="96"/>
      <c r="W86" s="133">
        <v>72</v>
      </c>
      <c r="X86" s="134"/>
      <c r="Y86" s="134"/>
      <c r="Z86" s="134"/>
      <c r="AA86" s="151"/>
      <c r="AB86" s="133"/>
      <c r="AC86" s="134">
        <v>72</v>
      </c>
      <c r="AD86" s="151"/>
      <c r="AE86" s="133">
        <v>36</v>
      </c>
      <c r="AF86" s="132"/>
      <c r="AG86" s="157"/>
    </row>
    <row r="87" spans="1:35" ht="15.75">
      <c r="A87" s="268" t="s">
        <v>170</v>
      </c>
      <c r="B87" s="271" t="s">
        <v>131</v>
      </c>
      <c r="C87" s="303"/>
      <c r="D87" s="63"/>
      <c r="E87" s="142" t="s">
        <v>301</v>
      </c>
      <c r="F87" s="109"/>
      <c r="G87" s="235"/>
      <c r="H87" s="130">
        <f>O87</f>
        <v>360</v>
      </c>
      <c r="I87" s="288"/>
      <c r="J87" s="132"/>
      <c r="K87" s="351"/>
      <c r="L87" s="131"/>
      <c r="M87" s="131"/>
      <c r="N87" s="141"/>
      <c r="O87" s="194">
        <f>W87+Y87+AA87+AC87+AE87+AG87</f>
        <v>360</v>
      </c>
      <c r="P87" s="194"/>
      <c r="Q87" s="131"/>
      <c r="R87" s="131"/>
      <c r="S87" s="232"/>
      <c r="T87" s="110"/>
      <c r="U87" s="111"/>
      <c r="V87" s="109"/>
      <c r="W87" s="130"/>
      <c r="X87" s="131"/>
      <c r="Y87" s="131">
        <v>216</v>
      </c>
      <c r="Z87" s="131"/>
      <c r="AA87" s="132"/>
      <c r="AB87" s="130"/>
      <c r="AC87" s="131"/>
      <c r="AD87" s="132"/>
      <c r="AE87" s="130">
        <v>144</v>
      </c>
      <c r="AF87" s="132"/>
      <c r="AG87" s="147"/>
    </row>
    <row r="88" spans="1:35" ht="16.5" thickBot="1">
      <c r="A88" s="304" t="s">
        <v>288</v>
      </c>
      <c r="B88" s="305" t="s">
        <v>341</v>
      </c>
      <c r="C88" s="306">
        <v>7</v>
      </c>
      <c r="D88" s="249"/>
      <c r="E88" s="78"/>
      <c r="F88" s="239"/>
      <c r="G88" s="240"/>
      <c r="H88" s="191">
        <v>18</v>
      </c>
      <c r="I88" s="242"/>
      <c r="J88" s="165"/>
      <c r="K88" s="365"/>
      <c r="L88" s="194"/>
      <c r="M88" s="194"/>
      <c r="N88" s="195"/>
      <c r="O88" s="194"/>
      <c r="P88" s="194">
        <v>10</v>
      </c>
      <c r="Q88" s="194">
        <v>2</v>
      </c>
      <c r="R88" s="194">
        <v>6</v>
      </c>
      <c r="S88" s="283"/>
      <c r="T88" s="173"/>
      <c r="U88" s="174"/>
      <c r="V88" s="239"/>
      <c r="W88" s="191"/>
      <c r="X88" s="194"/>
      <c r="Y88" s="194"/>
      <c r="Z88" s="194"/>
      <c r="AA88" s="165"/>
      <c r="AB88" s="191"/>
      <c r="AC88" s="194"/>
      <c r="AD88" s="165"/>
      <c r="AE88" s="191"/>
      <c r="AF88" s="132"/>
      <c r="AG88" s="200"/>
    </row>
    <row r="89" spans="1:35" s="210" customFormat="1" ht="32.25" thickBot="1">
      <c r="A89" s="115" t="s">
        <v>79</v>
      </c>
      <c r="B89" s="312" t="s">
        <v>17</v>
      </c>
      <c r="C89" s="296"/>
      <c r="D89" s="313"/>
      <c r="E89" s="313">
        <v>8</v>
      </c>
      <c r="F89" s="297"/>
      <c r="G89" s="314"/>
      <c r="H89" s="85">
        <v>144</v>
      </c>
      <c r="I89" s="84"/>
      <c r="J89" s="82">
        <v>144</v>
      </c>
      <c r="K89" s="345"/>
      <c r="L89" s="84"/>
      <c r="M89" s="84"/>
      <c r="N89" s="81"/>
      <c r="O89" s="84">
        <v>144</v>
      </c>
      <c r="P89" s="84"/>
      <c r="Q89" s="84"/>
      <c r="R89" s="84"/>
      <c r="S89" s="298"/>
      <c r="T89" s="315"/>
      <c r="U89" s="316"/>
      <c r="V89" s="317"/>
      <c r="W89" s="315"/>
      <c r="X89" s="316"/>
      <c r="Y89" s="316"/>
      <c r="Z89" s="316"/>
      <c r="AA89" s="82"/>
      <c r="AB89" s="85"/>
      <c r="AC89" s="84"/>
      <c r="AD89" s="82"/>
      <c r="AE89" s="85"/>
      <c r="AF89" s="109"/>
      <c r="AG89" s="86">
        <v>144</v>
      </c>
    </row>
    <row r="90" spans="1:35" s="210" customFormat="1" ht="32.25" thickBot="1">
      <c r="A90" s="202" t="s">
        <v>80</v>
      </c>
      <c r="B90" s="312" t="s">
        <v>18</v>
      </c>
      <c r="C90" s="296"/>
      <c r="D90" s="297"/>
      <c r="E90" s="297"/>
      <c r="F90" s="297"/>
      <c r="G90" s="314"/>
      <c r="H90" s="85">
        <v>216</v>
      </c>
      <c r="I90" s="84"/>
      <c r="J90" s="82">
        <v>216</v>
      </c>
      <c r="K90" s="366"/>
      <c r="L90" s="316"/>
      <c r="M90" s="316"/>
      <c r="N90" s="318"/>
      <c r="O90" s="316"/>
      <c r="P90" s="316"/>
      <c r="Q90" s="316"/>
      <c r="R90" s="316"/>
      <c r="S90" s="298">
        <v>216</v>
      </c>
      <c r="T90" s="315"/>
      <c r="U90" s="316"/>
      <c r="V90" s="317"/>
      <c r="W90" s="315"/>
      <c r="X90" s="316"/>
      <c r="Y90" s="316"/>
      <c r="Z90" s="316"/>
      <c r="AA90" s="82"/>
      <c r="AB90" s="85"/>
      <c r="AC90" s="84"/>
      <c r="AD90" s="82"/>
      <c r="AE90" s="85"/>
      <c r="AF90" s="109"/>
      <c r="AG90" s="86">
        <v>216</v>
      </c>
    </row>
    <row r="91" spans="1:35" ht="47.25">
      <c r="A91" s="319" t="s">
        <v>81</v>
      </c>
      <c r="B91" s="311" t="s">
        <v>82</v>
      </c>
      <c r="C91" s="299"/>
      <c r="D91" s="320"/>
      <c r="E91" s="300"/>
      <c r="F91" s="320"/>
      <c r="G91" s="321"/>
      <c r="H91" s="133">
        <v>144</v>
      </c>
      <c r="I91" s="134"/>
      <c r="J91" s="151"/>
      <c r="K91" s="352"/>
      <c r="L91" s="134"/>
      <c r="M91" s="134"/>
      <c r="N91" s="153"/>
      <c r="O91" s="134"/>
      <c r="P91" s="134"/>
      <c r="Q91" s="134"/>
      <c r="R91" s="134"/>
      <c r="S91" s="267"/>
      <c r="T91" s="133"/>
      <c r="U91" s="134"/>
      <c r="V91" s="151"/>
      <c r="W91" s="133"/>
      <c r="X91" s="134"/>
      <c r="Y91" s="134"/>
      <c r="Z91" s="134"/>
      <c r="AA91" s="151"/>
      <c r="AB91" s="133"/>
      <c r="AC91" s="134"/>
      <c r="AD91" s="151"/>
      <c r="AE91" s="133"/>
      <c r="AF91" s="132"/>
      <c r="AG91" s="154">
        <v>144</v>
      </c>
    </row>
    <row r="92" spans="1:35" ht="59.25" customHeight="1" thickBot="1">
      <c r="A92" s="322" t="s">
        <v>83</v>
      </c>
      <c r="B92" s="323" t="s">
        <v>84</v>
      </c>
      <c r="C92" s="324"/>
      <c r="D92" s="325"/>
      <c r="E92" s="326"/>
      <c r="F92" s="326"/>
      <c r="G92" s="327"/>
      <c r="H92" s="328">
        <v>72</v>
      </c>
      <c r="I92" s="329"/>
      <c r="J92" s="330"/>
      <c r="K92" s="367"/>
      <c r="L92" s="329"/>
      <c r="M92" s="329"/>
      <c r="N92" s="331"/>
      <c r="O92" s="329"/>
      <c r="P92" s="329"/>
      <c r="Q92" s="329"/>
      <c r="R92" s="329"/>
      <c r="S92" s="332"/>
      <c r="T92" s="328"/>
      <c r="U92" s="329"/>
      <c r="V92" s="132"/>
      <c r="W92" s="130"/>
      <c r="X92" s="131"/>
      <c r="Y92" s="131"/>
      <c r="Z92" s="131"/>
      <c r="AA92" s="132"/>
      <c r="AB92" s="328"/>
      <c r="AC92" s="329"/>
      <c r="AD92" s="132"/>
      <c r="AE92" s="328"/>
      <c r="AF92" s="132"/>
      <c r="AG92" s="333">
        <v>72</v>
      </c>
    </row>
    <row r="93" spans="1:35" ht="26.25" customHeight="1">
      <c r="A93" s="432"/>
      <c r="B93" s="432"/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433"/>
      <c r="N93" s="442" t="s">
        <v>85</v>
      </c>
      <c r="O93" s="443"/>
      <c r="P93" s="443"/>
      <c r="Q93" s="443"/>
      <c r="R93" s="443"/>
      <c r="S93" s="443"/>
      <c r="T93" s="334">
        <v>11</v>
      </c>
      <c r="U93" s="334">
        <v>12</v>
      </c>
      <c r="V93" s="109"/>
      <c r="W93" s="110">
        <v>14</v>
      </c>
      <c r="X93" s="111"/>
      <c r="Y93" s="111">
        <v>11</v>
      </c>
      <c r="Z93" s="111"/>
      <c r="AA93" s="109">
        <v>8</v>
      </c>
      <c r="AB93" s="128"/>
      <c r="AC93" s="334">
        <v>9</v>
      </c>
      <c r="AD93" s="109"/>
      <c r="AE93" s="128">
        <v>9</v>
      </c>
      <c r="AF93" s="109"/>
      <c r="AG93" s="129">
        <v>9</v>
      </c>
    </row>
    <row r="94" spans="1:35" ht="37.5" customHeight="1">
      <c r="A94" s="434"/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5"/>
      <c r="N94" s="438" t="s">
        <v>86</v>
      </c>
      <c r="O94" s="439"/>
      <c r="P94" s="439"/>
      <c r="Q94" s="439"/>
      <c r="R94" s="439"/>
      <c r="S94" s="439"/>
      <c r="T94" s="131"/>
      <c r="U94" s="111">
        <v>72</v>
      </c>
      <c r="V94" s="109"/>
      <c r="W94" s="130"/>
      <c r="X94" s="131"/>
      <c r="Y94" s="111">
        <v>36</v>
      </c>
      <c r="Z94" s="111"/>
      <c r="AA94" s="109">
        <v>36</v>
      </c>
      <c r="AB94" s="110"/>
      <c r="AC94" s="111">
        <v>36</v>
      </c>
      <c r="AD94" s="109"/>
      <c r="AE94" s="110">
        <v>36</v>
      </c>
      <c r="AF94" s="109"/>
      <c r="AG94" s="187">
        <v>36</v>
      </c>
    </row>
    <row r="95" spans="1:35" ht="15.75">
      <c r="A95" s="434"/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5"/>
      <c r="N95" s="438" t="s">
        <v>87</v>
      </c>
      <c r="O95" s="439"/>
      <c r="P95" s="439"/>
      <c r="Q95" s="439"/>
      <c r="R95" s="439"/>
      <c r="S95" s="439"/>
      <c r="T95" s="131">
        <f t="shared" ref="T95:AG96" si="32">T53+T59+T65+T71+T77+T82+T86</f>
        <v>0</v>
      </c>
      <c r="U95" s="131">
        <f t="shared" si="32"/>
        <v>0</v>
      </c>
      <c r="V95" s="132"/>
      <c r="W95" s="130">
        <f t="shared" si="32"/>
        <v>216</v>
      </c>
      <c r="X95" s="131"/>
      <c r="Y95" s="131">
        <f>Y53+Y59+Y65+Y71+Y77+Y82+Y86</f>
        <v>0</v>
      </c>
      <c r="Z95" s="131"/>
      <c r="AA95" s="132">
        <f t="shared" si="32"/>
        <v>72</v>
      </c>
      <c r="AB95" s="130"/>
      <c r="AC95" s="131">
        <f t="shared" si="32"/>
        <v>180</v>
      </c>
      <c r="AD95" s="132"/>
      <c r="AE95" s="130">
        <f t="shared" si="32"/>
        <v>36</v>
      </c>
      <c r="AF95" s="132"/>
      <c r="AG95" s="143">
        <f t="shared" si="32"/>
        <v>0</v>
      </c>
      <c r="AH95" s="65">
        <f>T95+U95+W95+Y95+AA95+AC95+AE95+AG95</f>
        <v>504</v>
      </c>
      <c r="AI95" s="65">
        <f>AH95/36</f>
        <v>14</v>
      </c>
    </row>
    <row r="96" spans="1:35" ht="37.5" customHeight="1">
      <c r="A96" s="434"/>
      <c r="B96" s="434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5"/>
      <c r="N96" s="438" t="s">
        <v>280</v>
      </c>
      <c r="O96" s="439"/>
      <c r="P96" s="439"/>
      <c r="Q96" s="439"/>
      <c r="R96" s="439"/>
      <c r="S96" s="439"/>
      <c r="T96" s="131">
        <f t="shared" si="32"/>
        <v>0</v>
      </c>
      <c r="U96" s="131">
        <f t="shared" si="32"/>
        <v>0</v>
      </c>
      <c r="V96" s="132"/>
      <c r="W96" s="130">
        <f t="shared" si="32"/>
        <v>0</v>
      </c>
      <c r="X96" s="131"/>
      <c r="Y96" s="131">
        <f t="shared" si="32"/>
        <v>432</v>
      </c>
      <c r="Z96" s="131"/>
      <c r="AA96" s="132">
        <f t="shared" si="32"/>
        <v>144</v>
      </c>
      <c r="AB96" s="130"/>
      <c r="AC96" s="131">
        <f t="shared" si="32"/>
        <v>180</v>
      </c>
      <c r="AD96" s="132"/>
      <c r="AE96" s="130">
        <f t="shared" si="32"/>
        <v>144</v>
      </c>
      <c r="AF96" s="132"/>
      <c r="AG96" s="143">
        <f t="shared" si="32"/>
        <v>72</v>
      </c>
      <c r="AH96" s="65">
        <f>T96+U96+W96+Y96+AA96+AC96+AE96+AG96</f>
        <v>972</v>
      </c>
      <c r="AI96" s="65">
        <f t="shared" ref="AI96:AI97" si="33">AH96/36</f>
        <v>27</v>
      </c>
    </row>
    <row r="97" spans="1:35" ht="37.5" customHeight="1">
      <c r="A97" s="434"/>
      <c r="B97" s="434"/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5"/>
      <c r="N97" s="438" t="s">
        <v>281</v>
      </c>
      <c r="O97" s="439"/>
      <c r="P97" s="439"/>
      <c r="Q97" s="439"/>
      <c r="R97" s="439"/>
      <c r="S97" s="439"/>
      <c r="T97" s="131"/>
      <c r="U97" s="131"/>
      <c r="V97" s="132"/>
      <c r="W97" s="130"/>
      <c r="X97" s="131"/>
      <c r="Y97" s="131"/>
      <c r="Z97" s="131"/>
      <c r="AA97" s="132"/>
      <c r="AB97" s="130"/>
      <c r="AC97" s="131"/>
      <c r="AD97" s="132"/>
      <c r="AE97" s="130"/>
      <c r="AF97" s="132"/>
      <c r="AG97" s="143">
        <f>AG89</f>
        <v>144</v>
      </c>
      <c r="AH97" s="65">
        <f>T97+U97+W97+Y97+AA97+AC97+AE97+AG97</f>
        <v>144</v>
      </c>
      <c r="AI97" s="65">
        <f t="shared" si="33"/>
        <v>4</v>
      </c>
    </row>
    <row r="98" spans="1:35" ht="15.75">
      <c r="A98" s="434"/>
      <c r="B98" s="434"/>
      <c r="C98" s="434"/>
      <c r="D98" s="434"/>
      <c r="E98" s="434"/>
      <c r="F98" s="434"/>
      <c r="G98" s="434"/>
      <c r="H98" s="434"/>
      <c r="I98" s="434"/>
      <c r="J98" s="434"/>
      <c r="K98" s="434"/>
      <c r="L98" s="434"/>
      <c r="M98" s="435"/>
      <c r="N98" s="438" t="s">
        <v>88</v>
      </c>
      <c r="O98" s="439"/>
      <c r="P98" s="439"/>
      <c r="Q98" s="439"/>
      <c r="R98" s="439"/>
      <c r="S98" s="439"/>
      <c r="T98" s="131"/>
      <c r="U98" s="131">
        <v>4</v>
      </c>
      <c r="V98" s="132"/>
      <c r="W98" s="130"/>
      <c r="X98" s="131"/>
      <c r="Y98" s="131">
        <v>4</v>
      </c>
      <c r="Z98" s="131"/>
      <c r="AA98" s="132">
        <v>2</v>
      </c>
      <c r="AB98" s="130"/>
      <c r="AC98" s="131">
        <v>4</v>
      </c>
      <c r="AD98" s="132"/>
      <c r="AE98" s="130">
        <v>2</v>
      </c>
      <c r="AF98" s="132"/>
      <c r="AG98" s="143">
        <v>4</v>
      </c>
    </row>
    <row r="99" spans="1:35" ht="15.75">
      <c r="A99" s="434"/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5"/>
      <c r="N99" s="438" t="s">
        <v>300</v>
      </c>
      <c r="O99" s="439"/>
      <c r="P99" s="439"/>
      <c r="Q99" s="439"/>
      <c r="R99" s="439"/>
      <c r="S99" s="439"/>
      <c r="T99" s="131"/>
      <c r="U99" s="131">
        <v>6</v>
      </c>
      <c r="V99" s="132"/>
      <c r="W99" s="130">
        <v>5</v>
      </c>
      <c r="X99" s="131"/>
      <c r="Y99" s="131">
        <v>5</v>
      </c>
      <c r="Z99" s="131"/>
      <c r="AA99" s="132">
        <v>4</v>
      </c>
      <c r="AB99" s="130"/>
      <c r="AC99" s="131">
        <v>6</v>
      </c>
      <c r="AD99" s="132"/>
      <c r="AE99" s="130">
        <v>4</v>
      </c>
      <c r="AF99" s="132"/>
      <c r="AG99" s="143">
        <v>6</v>
      </c>
    </row>
    <row r="100" spans="1:35" ht="27.75" customHeight="1" thickBot="1">
      <c r="A100" s="434"/>
      <c r="B100" s="434"/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5"/>
      <c r="N100" s="440" t="s">
        <v>100</v>
      </c>
      <c r="O100" s="441"/>
      <c r="P100" s="441"/>
      <c r="Q100" s="441"/>
      <c r="R100" s="441"/>
      <c r="S100" s="441"/>
      <c r="T100" s="329">
        <v>7</v>
      </c>
      <c r="U100" s="329"/>
      <c r="V100" s="132"/>
      <c r="W100" s="130">
        <v>11</v>
      </c>
      <c r="X100" s="131"/>
      <c r="Y100" s="131">
        <v>3</v>
      </c>
      <c r="Z100" s="131"/>
      <c r="AA100" s="132">
        <v>4</v>
      </c>
      <c r="AB100" s="328"/>
      <c r="AC100" s="329">
        <v>1</v>
      </c>
      <c r="AD100" s="132"/>
      <c r="AE100" s="328">
        <v>3</v>
      </c>
      <c r="AF100" s="132"/>
      <c r="AG100" s="333">
        <v>1</v>
      </c>
    </row>
    <row r="101" spans="1:35">
      <c r="A101" s="448"/>
      <c r="B101" s="449"/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49"/>
      <c r="S101" s="449"/>
      <c r="T101" s="449"/>
      <c r="U101" s="449"/>
      <c r="V101" s="449"/>
      <c r="W101" s="449"/>
      <c r="X101" s="449"/>
      <c r="Y101" s="449"/>
      <c r="Z101" s="449"/>
      <c r="AA101" s="449"/>
      <c r="AB101" s="449"/>
      <c r="AC101" s="449"/>
      <c r="AD101" s="335"/>
    </row>
    <row r="102" spans="1:35">
      <c r="A102" s="448"/>
      <c r="B102" s="449"/>
      <c r="C102" s="449"/>
      <c r="D102" s="449"/>
      <c r="E102" s="449"/>
      <c r="F102" s="449"/>
      <c r="G102" s="449"/>
      <c r="H102" s="449"/>
      <c r="I102" s="449"/>
      <c r="J102" s="449"/>
      <c r="K102" s="449"/>
      <c r="L102" s="449"/>
      <c r="M102" s="449"/>
      <c r="N102" s="449"/>
      <c r="O102" s="449"/>
      <c r="P102" s="449"/>
      <c r="Q102" s="449"/>
      <c r="R102" s="449"/>
      <c r="S102" s="449"/>
      <c r="T102" s="449"/>
      <c r="U102" s="449"/>
      <c r="V102" s="449"/>
      <c r="W102" s="449"/>
      <c r="X102" s="449"/>
      <c r="Y102" s="449"/>
      <c r="Z102" s="449"/>
      <c r="AA102" s="449"/>
      <c r="AB102" s="449"/>
      <c r="AC102" s="449"/>
      <c r="AD102" s="335"/>
    </row>
    <row r="103" spans="1:35">
      <c r="A103" s="448"/>
      <c r="B103" s="449"/>
      <c r="C103" s="449"/>
      <c r="D103" s="449"/>
      <c r="E103" s="449"/>
      <c r="F103" s="449"/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49"/>
      <c r="R103" s="449"/>
      <c r="S103" s="449"/>
      <c r="T103" s="449"/>
      <c r="U103" s="449"/>
      <c r="V103" s="449"/>
      <c r="W103" s="449"/>
      <c r="X103" s="449"/>
      <c r="Y103" s="449"/>
      <c r="Z103" s="449"/>
      <c r="AA103" s="449"/>
      <c r="AB103" s="449"/>
      <c r="AC103" s="449"/>
      <c r="AD103" s="335"/>
    </row>
    <row r="104" spans="1:35">
      <c r="A104" s="448"/>
      <c r="B104" s="449"/>
      <c r="C104" s="449"/>
      <c r="D104" s="449"/>
      <c r="E104" s="449"/>
      <c r="F104" s="449"/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  <c r="R104" s="449"/>
      <c r="S104" s="449"/>
      <c r="T104" s="449"/>
      <c r="U104" s="449"/>
      <c r="V104" s="449"/>
      <c r="W104" s="449"/>
      <c r="X104" s="449"/>
      <c r="Y104" s="449"/>
      <c r="Z104" s="449"/>
      <c r="AA104" s="449"/>
      <c r="AB104" s="449"/>
      <c r="AC104" s="449"/>
      <c r="AD104" s="335"/>
    </row>
    <row r="105" spans="1:35">
      <c r="A105" s="448"/>
      <c r="B105" s="449"/>
      <c r="C105" s="449"/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  <c r="Y105" s="449"/>
      <c r="Z105" s="449"/>
      <c r="AA105" s="449"/>
      <c r="AB105" s="449"/>
      <c r="AC105" s="449"/>
      <c r="AD105" s="335"/>
    </row>
    <row r="106" spans="1:35">
      <c r="A106" s="448"/>
      <c r="B106" s="449"/>
      <c r="C106" s="449"/>
      <c r="D106" s="449"/>
      <c r="E106" s="449"/>
      <c r="F106" s="449"/>
      <c r="G106" s="449"/>
      <c r="H106" s="449"/>
      <c r="I106" s="449"/>
      <c r="J106" s="449"/>
      <c r="K106" s="449"/>
      <c r="L106" s="449"/>
      <c r="M106" s="449"/>
      <c r="N106" s="449"/>
      <c r="O106" s="449"/>
      <c r="P106" s="449"/>
      <c r="Q106" s="449"/>
      <c r="R106" s="449"/>
      <c r="S106" s="449"/>
      <c r="T106" s="449"/>
      <c r="U106" s="449"/>
      <c r="V106" s="449"/>
      <c r="W106" s="449"/>
      <c r="X106" s="449"/>
      <c r="Y106" s="449"/>
      <c r="Z106" s="449"/>
      <c r="AA106" s="449"/>
      <c r="AB106" s="449"/>
      <c r="AC106" s="449"/>
      <c r="AD106" s="335"/>
    </row>
    <row r="107" spans="1:35">
      <c r="A107" s="448"/>
      <c r="B107" s="449"/>
      <c r="C107" s="449"/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49"/>
      <c r="X107" s="449"/>
      <c r="Y107" s="449"/>
      <c r="Z107" s="449"/>
      <c r="AA107" s="449"/>
      <c r="AB107" s="449"/>
      <c r="AC107" s="449"/>
      <c r="AD107" s="335"/>
    </row>
    <row r="108" spans="1:35">
      <c r="A108" s="448"/>
      <c r="B108" s="449"/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449"/>
      <c r="U108" s="449"/>
      <c r="V108" s="449"/>
      <c r="W108" s="449"/>
      <c r="X108" s="449"/>
      <c r="Y108" s="449"/>
      <c r="Z108" s="449"/>
      <c r="AA108" s="449"/>
      <c r="AB108" s="449"/>
      <c r="AC108" s="449"/>
      <c r="AD108" s="335"/>
    </row>
    <row r="109" spans="1:35">
      <c r="A109" s="448"/>
      <c r="B109" s="449"/>
      <c r="C109" s="449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  <c r="AD109" s="335"/>
    </row>
    <row r="110" spans="1:35">
      <c r="A110" s="448"/>
      <c r="B110" s="449"/>
      <c r="C110" s="449"/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O110" s="449"/>
      <c r="P110" s="449"/>
      <c r="Q110" s="449"/>
      <c r="R110" s="449"/>
      <c r="S110" s="449"/>
      <c r="T110" s="449"/>
      <c r="U110" s="449"/>
      <c r="V110" s="449"/>
      <c r="W110" s="449"/>
      <c r="X110" s="449"/>
      <c r="Y110" s="449"/>
      <c r="Z110" s="449"/>
      <c r="AA110" s="449"/>
      <c r="AB110" s="449"/>
      <c r="AC110" s="449"/>
      <c r="AD110" s="335"/>
    </row>
    <row r="111" spans="1:35">
      <c r="A111" s="448"/>
      <c r="B111" s="449"/>
      <c r="C111" s="449"/>
      <c r="D111" s="449"/>
      <c r="E111" s="449"/>
      <c r="F111" s="449"/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449"/>
      <c r="R111" s="449"/>
      <c r="S111" s="449"/>
      <c r="T111" s="449"/>
      <c r="U111" s="449"/>
      <c r="V111" s="449"/>
      <c r="W111" s="449"/>
      <c r="X111" s="449"/>
      <c r="Y111" s="449"/>
      <c r="Z111" s="449"/>
      <c r="AA111" s="449"/>
      <c r="AB111" s="449"/>
      <c r="AC111" s="449"/>
      <c r="AD111" s="335"/>
    </row>
    <row r="112" spans="1:35">
      <c r="A112" s="65"/>
      <c r="B112" s="65"/>
      <c r="H112" s="65"/>
      <c r="I112" s="65"/>
      <c r="J112" s="65"/>
      <c r="L112" s="65"/>
      <c r="M112" s="65"/>
      <c r="N112" s="65"/>
      <c r="O112" s="65"/>
      <c r="P112" s="65"/>
      <c r="Q112" s="65"/>
      <c r="R112" s="65"/>
      <c r="S112" s="65"/>
      <c r="T112" s="337"/>
      <c r="U112" s="337"/>
    </row>
    <row r="113" spans="1:21">
      <c r="A113" s="65"/>
      <c r="B113" s="65"/>
      <c r="H113" s="65"/>
      <c r="I113" s="65"/>
      <c r="J113" s="65"/>
      <c r="L113" s="65"/>
      <c r="M113" s="65"/>
      <c r="N113" s="65"/>
      <c r="O113" s="65"/>
      <c r="P113" s="65"/>
      <c r="Q113" s="65"/>
      <c r="R113" s="65"/>
      <c r="S113" s="65"/>
      <c r="T113" s="337"/>
      <c r="U113" s="337"/>
    </row>
    <row r="114" spans="1:21">
      <c r="A114" s="65"/>
      <c r="B114" s="65"/>
      <c r="H114" s="65"/>
      <c r="I114" s="65"/>
      <c r="J114" s="65"/>
      <c r="L114" s="65"/>
      <c r="M114" s="65"/>
      <c r="N114" s="65"/>
      <c r="O114" s="65"/>
      <c r="P114" s="65"/>
      <c r="Q114" s="65"/>
      <c r="R114" s="65"/>
      <c r="S114" s="65"/>
      <c r="T114" s="337"/>
      <c r="U114" s="337"/>
    </row>
    <row r="115" spans="1:21">
      <c r="A115" s="65"/>
      <c r="B115" s="65"/>
      <c r="H115" s="65"/>
      <c r="I115" s="65"/>
      <c r="J115" s="65"/>
      <c r="L115" s="65"/>
      <c r="M115" s="65"/>
      <c r="N115" s="65"/>
      <c r="O115" s="65"/>
      <c r="P115" s="65"/>
      <c r="Q115" s="65"/>
      <c r="R115" s="65"/>
      <c r="S115" s="65"/>
      <c r="T115" s="337"/>
      <c r="U115" s="337"/>
    </row>
    <row r="116" spans="1:21">
      <c r="A116" s="65"/>
      <c r="B116" s="65"/>
      <c r="H116" s="65"/>
      <c r="I116" s="65"/>
      <c r="J116" s="65"/>
      <c r="L116" s="65"/>
      <c r="M116" s="65"/>
      <c r="N116" s="65"/>
      <c r="O116" s="65"/>
      <c r="P116" s="65"/>
      <c r="Q116" s="65"/>
      <c r="R116" s="65"/>
      <c r="S116" s="65"/>
      <c r="T116" s="337"/>
      <c r="U116" s="337"/>
    </row>
    <row r="117" spans="1:21">
      <c r="A117" s="65"/>
      <c r="B117" s="65"/>
      <c r="H117" s="65"/>
      <c r="I117" s="65"/>
      <c r="J117" s="65"/>
      <c r="L117" s="65"/>
      <c r="M117" s="65"/>
      <c r="N117" s="65"/>
      <c r="O117" s="65"/>
      <c r="P117" s="65"/>
      <c r="Q117" s="65"/>
      <c r="R117" s="65"/>
      <c r="S117" s="65"/>
      <c r="T117" s="337"/>
      <c r="U117" s="337"/>
    </row>
    <row r="118" spans="1:21">
      <c r="A118" s="65"/>
      <c r="B118" s="65"/>
      <c r="H118" s="65"/>
      <c r="I118" s="65"/>
      <c r="J118" s="65"/>
      <c r="L118" s="65"/>
      <c r="M118" s="65"/>
      <c r="N118" s="65"/>
      <c r="O118" s="65"/>
      <c r="P118" s="65"/>
      <c r="Q118" s="65"/>
      <c r="R118" s="65"/>
      <c r="S118" s="65"/>
      <c r="T118" s="337"/>
      <c r="U118" s="337"/>
    </row>
    <row r="119" spans="1:21">
      <c r="A119" s="65"/>
      <c r="B119" s="65"/>
      <c r="H119" s="65"/>
      <c r="I119" s="65"/>
      <c r="J119" s="65"/>
      <c r="L119" s="65"/>
      <c r="M119" s="65"/>
      <c r="N119" s="65"/>
      <c r="O119" s="65"/>
      <c r="P119" s="65"/>
      <c r="Q119" s="65"/>
      <c r="R119" s="65"/>
      <c r="S119" s="65"/>
      <c r="T119" s="337"/>
      <c r="U119" s="337"/>
    </row>
    <row r="120" spans="1:21">
      <c r="A120" s="65"/>
      <c r="B120" s="65"/>
      <c r="H120" s="65"/>
      <c r="I120" s="65"/>
      <c r="J120" s="65"/>
      <c r="L120" s="65"/>
      <c r="M120" s="65"/>
      <c r="N120" s="65"/>
      <c r="O120" s="65"/>
      <c r="P120" s="65"/>
      <c r="Q120" s="65"/>
      <c r="R120" s="65"/>
      <c r="S120" s="65"/>
      <c r="T120" s="337"/>
      <c r="U120" s="337"/>
    </row>
    <row r="121" spans="1:21">
      <c r="A121" s="65"/>
      <c r="B121" s="65"/>
      <c r="H121" s="65"/>
      <c r="I121" s="65"/>
      <c r="J121" s="65"/>
      <c r="L121" s="65"/>
      <c r="M121" s="65"/>
      <c r="N121" s="65"/>
      <c r="O121" s="65"/>
      <c r="P121" s="65"/>
      <c r="Q121" s="65"/>
      <c r="R121" s="65"/>
      <c r="S121" s="65"/>
      <c r="T121" s="337"/>
      <c r="U121" s="337"/>
    </row>
    <row r="122" spans="1:21">
      <c r="A122" s="65"/>
      <c r="B122" s="65"/>
      <c r="H122" s="65"/>
      <c r="I122" s="65"/>
      <c r="J122" s="65"/>
      <c r="L122" s="65"/>
      <c r="M122" s="65"/>
      <c r="N122" s="65"/>
      <c r="O122" s="65"/>
      <c r="P122" s="65"/>
      <c r="Q122" s="65"/>
      <c r="R122" s="65"/>
      <c r="S122" s="65"/>
      <c r="T122" s="337"/>
      <c r="U122" s="337"/>
    </row>
    <row r="123" spans="1:21">
      <c r="A123" s="65"/>
      <c r="B123" s="65"/>
      <c r="H123" s="65"/>
      <c r="I123" s="65"/>
      <c r="J123" s="65"/>
      <c r="L123" s="65"/>
      <c r="M123" s="65"/>
      <c r="N123" s="65"/>
      <c r="O123" s="65"/>
      <c r="P123" s="65"/>
      <c r="Q123" s="65"/>
      <c r="R123" s="65"/>
      <c r="S123" s="65"/>
      <c r="T123" s="337"/>
      <c r="U123" s="337"/>
    </row>
    <row r="124" spans="1:21">
      <c r="A124" s="65"/>
      <c r="B124" s="65"/>
      <c r="H124" s="65"/>
      <c r="I124" s="65"/>
      <c r="J124" s="65"/>
      <c r="L124" s="65"/>
      <c r="M124" s="65"/>
      <c r="N124" s="65"/>
      <c r="O124" s="65"/>
      <c r="P124" s="65"/>
      <c r="Q124" s="65"/>
      <c r="R124" s="65"/>
      <c r="S124" s="65"/>
      <c r="T124" s="337"/>
      <c r="U124" s="337"/>
    </row>
    <row r="125" spans="1:21">
      <c r="A125" s="65"/>
      <c r="B125" s="65"/>
      <c r="H125" s="65"/>
      <c r="I125" s="65"/>
      <c r="J125" s="65"/>
      <c r="L125" s="65"/>
      <c r="M125" s="65"/>
      <c r="N125" s="65"/>
      <c r="O125" s="65"/>
      <c r="P125" s="65"/>
      <c r="Q125" s="65"/>
      <c r="R125" s="65"/>
      <c r="S125" s="65"/>
      <c r="T125" s="337"/>
      <c r="U125" s="337"/>
    </row>
    <row r="126" spans="1:21">
      <c r="A126" s="65"/>
      <c r="B126" s="65"/>
      <c r="H126" s="65"/>
      <c r="I126" s="65"/>
      <c r="J126" s="65"/>
      <c r="L126" s="65"/>
      <c r="M126" s="65"/>
      <c r="N126" s="65"/>
      <c r="O126" s="65"/>
      <c r="P126" s="65"/>
      <c r="Q126" s="65"/>
      <c r="R126" s="65"/>
      <c r="S126" s="65"/>
      <c r="T126" s="337"/>
      <c r="U126" s="337"/>
    </row>
    <row r="127" spans="1:21">
      <c r="A127" s="65"/>
      <c r="B127" s="65"/>
      <c r="H127" s="65"/>
      <c r="I127" s="65"/>
      <c r="J127" s="65"/>
      <c r="L127" s="65"/>
      <c r="M127" s="65"/>
      <c r="N127" s="65"/>
      <c r="O127" s="65"/>
      <c r="P127" s="65"/>
      <c r="Q127" s="65"/>
      <c r="R127" s="65"/>
      <c r="S127" s="65"/>
      <c r="T127" s="337"/>
      <c r="U127" s="337"/>
    </row>
    <row r="128" spans="1:21">
      <c r="A128" s="65"/>
      <c r="B128" s="65"/>
      <c r="H128" s="65"/>
      <c r="I128" s="65"/>
      <c r="J128" s="65"/>
      <c r="L128" s="65"/>
      <c r="M128" s="65"/>
      <c r="N128" s="65"/>
      <c r="O128" s="65"/>
      <c r="P128" s="65"/>
      <c r="Q128" s="65"/>
      <c r="R128" s="65"/>
      <c r="S128" s="65"/>
      <c r="T128" s="337"/>
      <c r="U128" s="337"/>
    </row>
    <row r="129" spans="1:21">
      <c r="A129" s="65"/>
      <c r="B129" s="65"/>
      <c r="H129" s="65"/>
      <c r="I129" s="65"/>
      <c r="J129" s="65"/>
      <c r="L129" s="65"/>
      <c r="M129" s="65"/>
      <c r="N129" s="65"/>
      <c r="O129" s="65"/>
      <c r="P129" s="65"/>
      <c r="Q129" s="65"/>
      <c r="R129" s="65"/>
      <c r="S129" s="65"/>
      <c r="T129" s="337"/>
      <c r="U129" s="337"/>
    </row>
    <row r="130" spans="1:21">
      <c r="A130" s="65"/>
      <c r="B130" s="65"/>
      <c r="H130" s="65"/>
      <c r="I130" s="65"/>
      <c r="J130" s="65"/>
      <c r="L130" s="65"/>
      <c r="M130" s="65"/>
      <c r="N130" s="65"/>
      <c r="O130" s="65"/>
      <c r="P130" s="65"/>
      <c r="Q130" s="65"/>
      <c r="R130" s="65"/>
      <c r="S130" s="65"/>
      <c r="T130" s="337"/>
      <c r="U130" s="337"/>
    </row>
    <row r="131" spans="1:21">
      <c r="A131" s="65"/>
      <c r="B131" s="65"/>
      <c r="H131" s="65"/>
      <c r="I131" s="65"/>
      <c r="J131" s="65"/>
      <c r="L131" s="65"/>
      <c r="M131" s="65"/>
      <c r="N131" s="65"/>
      <c r="O131" s="65"/>
      <c r="P131" s="65"/>
      <c r="Q131" s="65"/>
      <c r="R131" s="65"/>
      <c r="S131" s="65"/>
      <c r="T131" s="337"/>
      <c r="U131" s="337"/>
    </row>
    <row r="132" spans="1:21">
      <c r="A132" s="65"/>
      <c r="B132" s="65"/>
      <c r="H132" s="65"/>
      <c r="I132" s="65"/>
      <c r="J132" s="65"/>
      <c r="L132" s="65"/>
      <c r="M132" s="65"/>
      <c r="N132" s="65"/>
      <c r="O132" s="65"/>
      <c r="P132" s="65"/>
      <c r="Q132" s="65"/>
      <c r="R132" s="65"/>
      <c r="S132" s="65"/>
      <c r="T132" s="337"/>
      <c r="U132" s="337"/>
    </row>
    <row r="133" spans="1:21">
      <c r="A133" s="65"/>
      <c r="B133" s="65"/>
      <c r="H133" s="65"/>
      <c r="I133" s="65"/>
      <c r="J133" s="65"/>
      <c r="L133" s="65"/>
      <c r="M133" s="65"/>
      <c r="N133" s="65"/>
      <c r="O133" s="65"/>
      <c r="P133" s="65"/>
      <c r="Q133" s="65"/>
      <c r="R133" s="65"/>
      <c r="S133" s="65"/>
      <c r="T133" s="337"/>
      <c r="U133" s="337"/>
    </row>
    <row r="134" spans="1:21">
      <c r="A134" s="65"/>
      <c r="B134" s="65"/>
      <c r="H134" s="65"/>
      <c r="I134" s="65"/>
      <c r="J134" s="65"/>
      <c r="L134" s="65"/>
      <c r="M134" s="65"/>
      <c r="N134" s="65"/>
      <c r="O134" s="65"/>
      <c r="P134" s="65"/>
      <c r="Q134" s="65"/>
      <c r="R134" s="65"/>
      <c r="S134" s="65"/>
      <c r="T134" s="337"/>
      <c r="U134" s="337"/>
    </row>
    <row r="135" spans="1:21">
      <c r="A135" s="65"/>
      <c r="B135" s="65"/>
      <c r="H135" s="65"/>
      <c r="I135" s="65"/>
      <c r="J135" s="65"/>
      <c r="L135" s="65"/>
      <c r="M135" s="65"/>
      <c r="N135" s="65"/>
      <c r="O135" s="65"/>
      <c r="P135" s="65"/>
      <c r="Q135" s="65"/>
      <c r="R135" s="65"/>
      <c r="S135" s="65"/>
      <c r="T135" s="337"/>
      <c r="U135" s="337"/>
    </row>
    <row r="136" spans="1:21">
      <c r="A136" s="65"/>
      <c r="B136" s="65"/>
      <c r="H136" s="65"/>
      <c r="I136" s="65"/>
      <c r="J136" s="65"/>
      <c r="L136" s="65"/>
      <c r="M136" s="65"/>
      <c r="N136" s="65"/>
      <c r="O136" s="65"/>
      <c r="P136" s="65"/>
      <c r="Q136" s="65"/>
      <c r="R136" s="65"/>
      <c r="S136" s="65"/>
      <c r="T136" s="337"/>
      <c r="U136" s="337"/>
    </row>
    <row r="137" spans="1:21">
      <c r="A137" s="65"/>
      <c r="B137" s="65"/>
      <c r="H137" s="65"/>
      <c r="I137" s="65"/>
      <c r="J137" s="65"/>
      <c r="L137" s="65"/>
      <c r="M137" s="65"/>
      <c r="N137" s="65"/>
      <c r="O137" s="65"/>
      <c r="P137" s="65"/>
      <c r="Q137" s="65"/>
      <c r="R137" s="65"/>
      <c r="S137" s="65"/>
      <c r="T137" s="337"/>
      <c r="U137" s="337"/>
    </row>
    <row r="138" spans="1:21">
      <c r="A138" s="65"/>
      <c r="B138" s="65"/>
      <c r="H138" s="65"/>
      <c r="I138" s="65"/>
      <c r="J138" s="65"/>
      <c r="L138" s="65"/>
      <c r="M138" s="65"/>
      <c r="N138" s="65"/>
      <c r="O138" s="65"/>
      <c r="P138" s="65"/>
      <c r="Q138" s="65"/>
      <c r="R138" s="65"/>
      <c r="S138" s="65"/>
      <c r="T138" s="337"/>
      <c r="U138" s="337"/>
    </row>
    <row r="139" spans="1:21">
      <c r="A139" s="65"/>
      <c r="B139" s="65"/>
      <c r="H139" s="65"/>
      <c r="I139" s="65"/>
      <c r="J139" s="65"/>
      <c r="L139" s="65"/>
      <c r="M139" s="65"/>
      <c r="N139" s="65"/>
      <c r="O139" s="65"/>
      <c r="P139" s="65"/>
      <c r="Q139" s="65"/>
      <c r="R139" s="65"/>
      <c r="S139" s="65"/>
      <c r="T139" s="337"/>
      <c r="U139" s="337"/>
    </row>
    <row r="140" spans="1:21">
      <c r="A140" s="65"/>
      <c r="B140" s="65"/>
      <c r="H140" s="65"/>
      <c r="I140" s="65"/>
      <c r="J140" s="65"/>
      <c r="L140" s="65"/>
      <c r="M140" s="65"/>
      <c r="N140" s="65"/>
      <c r="O140" s="65"/>
      <c r="P140" s="65"/>
      <c r="Q140" s="65"/>
      <c r="R140" s="65"/>
      <c r="S140" s="65"/>
      <c r="T140" s="337"/>
      <c r="U140" s="337"/>
    </row>
    <row r="141" spans="1:21">
      <c r="A141" s="65"/>
      <c r="B141" s="65"/>
      <c r="H141" s="65"/>
      <c r="I141" s="65"/>
      <c r="J141" s="65"/>
      <c r="L141" s="65"/>
      <c r="M141" s="65"/>
      <c r="N141" s="65"/>
      <c r="O141" s="65"/>
      <c r="P141" s="65"/>
      <c r="Q141" s="65"/>
      <c r="R141" s="65"/>
      <c r="S141" s="65"/>
      <c r="T141" s="337"/>
      <c r="U141" s="337"/>
    </row>
    <row r="142" spans="1:21">
      <c r="A142" s="65"/>
      <c r="B142" s="65"/>
      <c r="H142" s="65"/>
      <c r="I142" s="65"/>
      <c r="J142" s="65"/>
      <c r="L142" s="65"/>
      <c r="M142" s="65"/>
      <c r="N142" s="65"/>
      <c r="O142" s="65"/>
      <c r="P142" s="65"/>
      <c r="Q142" s="65"/>
      <c r="R142" s="65"/>
      <c r="S142" s="65"/>
      <c r="T142" s="337"/>
      <c r="U142" s="337"/>
    </row>
    <row r="143" spans="1:21">
      <c r="A143" s="65"/>
      <c r="B143" s="65"/>
      <c r="H143" s="65"/>
      <c r="I143" s="65"/>
      <c r="J143" s="65"/>
      <c r="L143" s="65"/>
      <c r="M143" s="65"/>
      <c r="N143" s="65"/>
      <c r="O143" s="65"/>
      <c r="P143" s="65"/>
      <c r="Q143" s="65"/>
      <c r="R143" s="65"/>
      <c r="S143" s="65"/>
      <c r="T143" s="337"/>
      <c r="U143" s="337"/>
    </row>
    <row r="144" spans="1:21">
      <c r="A144" s="65"/>
      <c r="B144" s="65"/>
      <c r="H144" s="65"/>
      <c r="I144" s="65"/>
      <c r="J144" s="65"/>
      <c r="L144" s="65"/>
      <c r="M144" s="65"/>
      <c r="N144" s="65"/>
      <c r="O144" s="65"/>
      <c r="P144" s="65"/>
      <c r="Q144" s="65"/>
      <c r="R144" s="65"/>
      <c r="S144" s="65"/>
      <c r="T144" s="337"/>
      <c r="U144" s="337"/>
    </row>
    <row r="145" spans="1:21">
      <c r="A145" s="65"/>
      <c r="B145" s="65"/>
      <c r="H145" s="65"/>
      <c r="I145" s="65"/>
      <c r="J145" s="65"/>
      <c r="L145" s="65"/>
      <c r="M145" s="65"/>
      <c r="N145" s="65"/>
      <c r="O145" s="65"/>
      <c r="P145" s="65"/>
      <c r="Q145" s="65"/>
      <c r="R145" s="65"/>
      <c r="S145" s="65"/>
      <c r="T145" s="337"/>
      <c r="U145" s="337"/>
    </row>
    <row r="146" spans="1:21">
      <c r="A146" s="65"/>
      <c r="B146" s="65"/>
      <c r="H146" s="65"/>
      <c r="I146" s="65"/>
      <c r="J146" s="65"/>
      <c r="L146" s="65"/>
      <c r="M146" s="65"/>
      <c r="N146" s="65"/>
      <c r="O146" s="65"/>
      <c r="P146" s="65"/>
      <c r="Q146" s="65"/>
      <c r="R146" s="65"/>
      <c r="S146" s="65"/>
      <c r="T146" s="337"/>
      <c r="U146" s="337"/>
    </row>
  </sheetData>
  <mergeCells count="29">
    <mergeCell ref="V5:Y5"/>
    <mergeCell ref="Z5:AC5"/>
    <mergeCell ref="AD5:AG5"/>
    <mergeCell ref="A101:AC111"/>
    <mergeCell ref="A1:AG2"/>
    <mergeCell ref="A3:A6"/>
    <mergeCell ref="B3:B6"/>
    <mergeCell ref="H3:H6"/>
    <mergeCell ref="T3:AG4"/>
    <mergeCell ref="C3:G5"/>
    <mergeCell ref="I3:S3"/>
    <mergeCell ref="I4:I6"/>
    <mergeCell ref="J4:O4"/>
    <mergeCell ref="T5:U5"/>
    <mergeCell ref="N96:S96"/>
    <mergeCell ref="N98:S98"/>
    <mergeCell ref="P4:R5"/>
    <mergeCell ref="J5:J6"/>
    <mergeCell ref="K5:M5"/>
    <mergeCell ref="N5:O5"/>
    <mergeCell ref="A93:M100"/>
    <mergeCell ref="C12:C13"/>
    <mergeCell ref="N99:S99"/>
    <mergeCell ref="N100:S100"/>
    <mergeCell ref="N93:S93"/>
    <mergeCell ref="N94:S94"/>
    <mergeCell ref="N95:S95"/>
    <mergeCell ref="S4:S6"/>
    <mergeCell ref="N97:S97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 с печ</vt:lpstr>
      <vt:lpstr>1. Титул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2021-06-24T07:29:37Z</cp:lastPrinted>
  <dcterms:created xsi:type="dcterms:W3CDTF">2011-05-05T04:03:53Z</dcterms:created>
  <dcterms:modified xsi:type="dcterms:W3CDTF">2021-06-28T08:41:30Z</dcterms:modified>
</cp:coreProperties>
</file>