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ukhova_es\Desktop\Documents\Петухова\Documents\октябрь 2021\2023\Профессионалитет\туризм\умр\итоговые планы\"/>
    </mc:Choice>
  </mc:AlternateContent>
  <bookViews>
    <workbookView xWindow="0" yWindow="0" windowWidth="20730" windowHeight="11760"/>
  </bookViews>
  <sheets>
    <sheet name="У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7" i="1" l="1"/>
  <c r="V86" i="1"/>
  <c r="W86" i="1"/>
  <c r="X86" i="1"/>
  <c r="Y86" i="1"/>
  <c r="Z86" i="1"/>
  <c r="U86" i="1"/>
  <c r="V85" i="1"/>
  <c r="W85" i="1"/>
  <c r="X85" i="1"/>
  <c r="Y85" i="1"/>
  <c r="Z85" i="1"/>
  <c r="U85" i="1"/>
  <c r="L7" i="1" l="1"/>
  <c r="M7" i="1"/>
  <c r="N7" i="1"/>
  <c r="L25" i="1"/>
  <c r="M25" i="1"/>
  <c r="N25" i="1"/>
  <c r="O25" i="1"/>
  <c r="L30" i="1"/>
  <c r="M30" i="1"/>
  <c r="N30" i="1"/>
  <c r="L47" i="1"/>
  <c r="M47" i="1"/>
  <c r="M46" i="1" s="1"/>
  <c r="N47" i="1"/>
  <c r="N46" i="1" s="1"/>
  <c r="L53" i="1"/>
  <c r="M53" i="1"/>
  <c r="N53" i="1"/>
  <c r="L59" i="1"/>
  <c r="L46" i="1" s="1"/>
  <c r="M59" i="1"/>
  <c r="N59" i="1"/>
  <c r="L65" i="1"/>
  <c r="M65" i="1"/>
  <c r="N65" i="1"/>
  <c r="M71" i="1"/>
  <c r="L72" i="1"/>
  <c r="L71" i="1" s="1"/>
  <c r="M72" i="1"/>
  <c r="N72" i="1"/>
  <c r="N71" i="1" s="1"/>
  <c r="I72" i="1"/>
  <c r="I71" i="1" s="1"/>
  <c r="K72" i="1"/>
  <c r="O72" i="1"/>
  <c r="P72" i="1"/>
  <c r="P71" i="1" s="1"/>
  <c r="Q72" i="1"/>
  <c r="Q71" i="1" s="1"/>
  <c r="R72" i="1"/>
  <c r="S72" i="1"/>
  <c r="T72" i="1"/>
  <c r="U72" i="1"/>
  <c r="U71" i="1" s="1"/>
  <c r="V72" i="1"/>
  <c r="W72" i="1"/>
  <c r="X72" i="1"/>
  <c r="Y72" i="1"/>
  <c r="Y71" i="1" s="1"/>
  <c r="Z72" i="1"/>
  <c r="K71" i="1"/>
  <c r="O71" i="1"/>
  <c r="R71" i="1"/>
  <c r="S71" i="1"/>
  <c r="T71" i="1"/>
  <c r="V71" i="1"/>
  <c r="W71" i="1"/>
  <c r="X71" i="1"/>
  <c r="Z71" i="1"/>
  <c r="I65" i="1"/>
  <c r="K65" i="1"/>
  <c r="O65" i="1"/>
  <c r="P65" i="1"/>
  <c r="Q65" i="1"/>
  <c r="R65" i="1"/>
  <c r="S65" i="1"/>
  <c r="T65" i="1"/>
  <c r="U65" i="1"/>
  <c r="V65" i="1"/>
  <c r="W65" i="1"/>
  <c r="X65" i="1"/>
  <c r="Y65" i="1"/>
  <c r="Z65" i="1"/>
  <c r="I59" i="1"/>
  <c r="K59" i="1"/>
  <c r="O59" i="1"/>
  <c r="P59" i="1"/>
  <c r="Q59" i="1"/>
  <c r="R59" i="1"/>
  <c r="S59" i="1"/>
  <c r="T59" i="1"/>
  <c r="U59" i="1"/>
  <c r="V59" i="1"/>
  <c r="W59" i="1"/>
  <c r="X59" i="1"/>
  <c r="Y59" i="1"/>
  <c r="Z59" i="1"/>
  <c r="I53" i="1"/>
  <c r="J53" i="1"/>
  <c r="K53" i="1"/>
  <c r="O53" i="1"/>
  <c r="P53" i="1"/>
  <c r="Q53" i="1"/>
  <c r="R53" i="1"/>
  <c r="S53" i="1"/>
  <c r="T53" i="1"/>
  <c r="U53" i="1"/>
  <c r="V53" i="1"/>
  <c r="W53" i="1"/>
  <c r="X53" i="1"/>
  <c r="Y53" i="1"/>
  <c r="Z53" i="1"/>
  <c r="H50" i="1"/>
  <c r="H51" i="1"/>
  <c r="H52" i="1"/>
  <c r="H54" i="1"/>
  <c r="H74" i="1"/>
  <c r="H75" i="1"/>
  <c r="H76" i="1"/>
  <c r="H68" i="1"/>
  <c r="H69" i="1"/>
  <c r="H70" i="1"/>
  <c r="H62" i="1"/>
  <c r="H63" i="1"/>
  <c r="H64" i="1"/>
  <c r="H55" i="1"/>
  <c r="H56" i="1"/>
  <c r="H57" i="1"/>
  <c r="H58" i="1"/>
  <c r="Z46" i="1" l="1"/>
  <c r="L77" i="1"/>
  <c r="N77" i="1"/>
  <c r="M77" i="1"/>
  <c r="J66" i="1" l="1"/>
  <c r="H53" i="1"/>
  <c r="I47" i="1"/>
  <c r="I46" i="1" s="1"/>
  <c r="R30" i="1"/>
  <c r="S30" i="1"/>
  <c r="Q30" i="1"/>
  <c r="R7" i="1"/>
  <c r="S7" i="1"/>
  <c r="S81" i="1" s="1"/>
  <c r="Q7" i="1"/>
  <c r="J79" i="1"/>
  <c r="J73" i="1"/>
  <c r="J67" i="1"/>
  <c r="H67" i="1" s="1"/>
  <c r="J61" i="1"/>
  <c r="H61" i="1" s="1"/>
  <c r="J60" i="1"/>
  <c r="J49" i="1"/>
  <c r="H49" i="1" s="1"/>
  <c r="J48" i="1"/>
  <c r="H48" i="1" s="1"/>
  <c r="H47" i="1" s="1"/>
  <c r="J32" i="1"/>
  <c r="H32" i="1" s="1"/>
  <c r="J33" i="1"/>
  <c r="H33" i="1" s="1"/>
  <c r="J35" i="1"/>
  <c r="H35" i="1" s="1"/>
  <c r="J36" i="1"/>
  <c r="J37" i="1"/>
  <c r="H37" i="1" s="1"/>
  <c r="J38" i="1"/>
  <c r="H38" i="1" s="1"/>
  <c r="J39" i="1"/>
  <c r="H39" i="1" s="1"/>
  <c r="J40" i="1"/>
  <c r="H40" i="1" s="1"/>
  <c r="J41" i="1"/>
  <c r="H41" i="1" s="1"/>
  <c r="J42" i="1"/>
  <c r="H42" i="1" s="1"/>
  <c r="J43" i="1"/>
  <c r="H43" i="1" s="1"/>
  <c r="J44" i="1"/>
  <c r="J31" i="1"/>
  <c r="H31" i="1" s="1"/>
  <c r="J26" i="1"/>
  <c r="H26" i="1" s="1"/>
  <c r="H34" i="1"/>
  <c r="H36" i="1"/>
  <c r="H44" i="1"/>
  <c r="J27" i="1"/>
  <c r="H27" i="1" s="1"/>
  <c r="J28" i="1"/>
  <c r="H28" i="1" s="1"/>
  <c r="J29" i="1"/>
  <c r="H29" i="1" s="1"/>
  <c r="J10" i="1"/>
  <c r="H10" i="1" s="1"/>
  <c r="J11" i="1"/>
  <c r="J12" i="1"/>
  <c r="H12" i="1" s="1"/>
  <c r="J13" i="1"/>
  <c r="H13" i="1" s="1"/>
  <c r="J14" i="1"/>
  <c r="H14" i="1" s="1"/>
  <c r="J15" i="1"/>
  <c r="H15" i="1" s="1"/>
  <c r="J16" i="1"/>
  <c r="H16" i="1" s="1"/>
  <c r="J17" i="1"/>
  <c r="H17" i="1" s="1"/>
  <c r="J18" i="1"/>
  <c r="H18" i="1" s="1"/>
  <c r="J19" i="1"/>
  <c r="H19" i="1" s="1"/>
  <c r="J20" i="1"/>
  <c r="J21" i="1"/>
  <c r="H21" i="1" s="1"/>
  <c r="J22" i="1"/>
  <c r="H22" i="1" s="1"/>
  <c r="J23" i="1"/>
  <c r="H23" i="1" s="1"/>
  <c r="J24" i="1"/>
  <c r="H24" i="1" s="1"/>
  <c r="J9" i="1"/>
  <c r="H9" i="1" s="1"/>
  <c r="H20" i="1"/>
  <c r="K47" i="1"/>
  <c r="K46" i="1" s="1"/>
  <c r="O47" i="1"/>
  <c r="O46" i="1" s="1"/>
  <c r="P47" i="1"/>
  <c r="P46" i="1" s="1"/>
  <c r="Q47" i="1"/>
  <c r="Q46" i="1" s="1"/>
  <c r="R47" i="1"/>
  <c r="R46" i="1" s="1"/>
  <c r="S47" i="1"/>
  <c r="S46" i="1" s="1"/>
  <c r="T47" i="1"/>
  <c r="T46" i="1" s="1"/>
  <c r="U47" i="1"/>
  <c r="U46" i="1" s="1"/>
  <c r="V47" i="1"/>
  <c r="V46" i="1" s="1"/>
  <c r="W47" i="1"/>
  <c r="W46" i="1" s="1"/>
  <c r="X47" i="1"/>
  <c r="X46" i="1" s="1"/>
  <c r="Y47" i="1"/>
  <c r="Y46" i="1" s="1"/>
  <c r="O30" i="1"/>
  <c r="P30" i="1"/>
  <c r="T30" i="1"/>
  <c r="U30" i="1"/>
  <c r="V30" i="1"/>
  <c r="W30" i="1"/>
  <c r="X30" i="1"/>
  <c r="Y30" i="1"/>
  <c r="Z30" i="1"/>
  <c r="Z77" i="1" s="1"/>
  <c r="Z81" i="1" s="1"/>
  <c r="I30" i="1"/>
  <c r="K30" i="1"/>
  <c r="P25" i="1"/>
  <c r="Q25" i="1"/>
  <c r="R25" i="1"/>
  <c r="S25" i="1"/>
  <c r="T25" i="1"/>
  <c r="U25" i="1"/>
  <c r="V25" i="1"/>
  <c r="W25" i="1"/>
  <c r="X25" i="1"/>
  <c r="Y25" i="1"/>
  <c r="Z25" i="1"/>
  <c r="K25" i="1"/>
  <c r="I25" i="1"/>
  <c r="I7" i="1"/>
  <c r="K7" i="1"/>
  <c r="O7" i="1"/>
  <c r="P7" i="1"/>
  <c r="T7" i="1"/>
  <c r="U7" i="1"/>
  <c r="U83" i="1" s="1"/>
  <c r="V7" i="1"/>
  <c r="V83" i="1" s="1"/>
  <c r="W7" i="1"/>
  <c r="W83" i="1" s="1"/>
  <c r="X7" i="1"/>
  <c r="X83" i="1" s="1"/>
  <c r="Y7" i="1"/>
  <c r="Y83" i="1" s="1"/>
  <c r="Z7" i="1"/>
  <c r="Z83" i="1" s="1"/>
  <c r="U77" i="1" l="1"/>
  <c r="U81" i="1" s="1"/>
  <c r="Q77" i="1"/>
  <c r="X77" i="1"/>
  <c r="X81" i="1" s="1"/>
  <c r="P77" i="1"/>
  <c r="W77" i="1"/>
  <c r="W81" i="1" s="1"/>
  <c r="S77" i="1"/>
  <c r="O77" i="1"/>
  <c r="H73" i="1"/>
  <c r="H72" i="1" s="1"/>
  <c r="H71" i="1" s="1"/>
  <c r="J72" i="1"/>
  <c r="J65" i="1"/>
  <c r="H66" i="1"/>
  <c r="H65" i="1" s="1"/>
  <c r="V77" i="1"/>
  <c r="V81" i="1" s="1"/>
  <c r="R77" i="1"/>
  <c r="K77" i="1"/>
  <c r="J59" i="1"/>
  <c r="H60" i="1"/>
  <c r="H59" i="1" s="1"/>
  <c r="H46" i="1" s="1"/>
  <c r="H77" i="1" s="1"/>
  <c r="I77" i="1"/>
  <c r="Y77" i="1"/>
  <c r="Y81" i="1" s="1"/>
  <c r="R81" i="1"/>
  <c r="J47" i="1"/>
  <c r="J7" i="1"/>
  <c r="J30" i="1"/>
  <c r="H30" i="1"/>
  <c r="H25" i="1"/>
  <c r="J25" i="1"/>
  <c r="H11" i="1"/>
  <c r="H7" i="1" s="1"/>
  <c r="N81" i="1"/>
  <c r="M81" i="1"/>
  <c r="L81" i="1"/>
  <c r="O81" i="1"/>
  <c r="K81" i="1"/>
  <c r="H81" i="1" l="1"/>
  <c r="J46" i="1"/>
  <c r="J77" i="1" s="1"/>
  <c r="J71" i="1"/>
  <c r="I81" i="1"/>
  <c r="Q81" i="1"/>
</calcChain>
</file>

<file path=xl/sharedStrings.xml><?xml version="1.0" encoding="utf-8"?>
<sst xmlns="http://schemas.openxmlformats.org/spreadsheetml/2006/main" count="217" uniqueCount="187">
  <si>
    <t>Индекс</t>
  </si>
  <si>
    <t xml:space="preserve">Формы промежуточной аттестации и другие формы контроля                                       (семестр) </t>
  </si>
  <si>
    <t>Объем образовательной программы (час.)</t>
  </si>
  <si>
    <t>Объем образовательной программы в академических часах</t>
  </si>
  <si>
    <t>Распределение часов по курсам и семестрам</t>
  </si>
  <si>
    <t>Самостоятельная работа</t>
  </si>
  <si>
    <t>Объем работы обучающихся во взаимодействии с преподавателем</t>
  </si>
  <si>
    <t>Промежуточная аттестация</t>
  </si>
  <si>
    <t xml:space="preserve"> (экз. сессия)</t>
  </si>
  <si>
    <t>ГИА</t>
  </si>
  <si>
    <t>Всего учебных занятий</t>
  </si>
  <si>
    <t xml:space="preserve">   в том числе</t>
  </si>
  <si>
    <t>практика</t>
  </si>
  <si>
    <t>1 курс</t>
  </si>
  <si>
    <t>2 курс</t>
  </si>
  <si>
    <t>3 курс</t>
  </si>
  <si>
    <t xml:space="preserve">экзамен </t>
  </si>
  <si>
    <t>зачет</t>
  </si>
  <si>
    <t>дифференцированный зачет</t>
  </si>
  <si>
    <t xml:space="preserve">индивидуальный проект*/ курсовая работа (проект) </t>
  </si>
  <si>
    <t>Контрольная работа</t>
  </si>
  <si>
    <t>В том числе в форме практической подготовки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</si>
  <si>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</si>
  <si>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</si>
  <si>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</si>
  <si>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</si>
  <si>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самостоятельная работа в рамках экзаменационной сессии</t>
  </si>
  <si>
    <t>консультации</t>
  </si>
  <si>
    <t>экзамен</t>
  </si>
  <si>
    <t>ООД. 00</t>
  </si>
  <si>
    <t>Общеобразовательный цикл</t>
  </si>
  <si>
    <t>Обязательные учебные дисциплины</t>
  </si>
  <si>
    <t>ООД. 01</t>
  </si>
  <si>
    <t>Русский язык</t>
  </si>
  <si>
    <t>ООД. 02</t>
  </si>
  <si>
    <t>Литература</t>
  </si>
  <si>
    <t>ООД. 03</t>
  </si>
  <si>
    <t>История</t>
  </si>
  <si>
    <t xml:space="preserve"> </t>
  </si>
  <si>
    <t>ООДу. 04</t>
  </si>
  <si>
    <t>Обществознание</t>
  </si>
  <si>
    <t>ООД. 05</t>
  </si>
  <si>
    <t>География</t>
  </si>
  <si>
    <t>ООД. 06</t>
  </si>
  <si>
    <t xml:space="preserve">Иностранный язык  </t>
  </si>
  <si>
    <t>ООДу. 07</t>
  </si>
  <si>
    <t>Математика</t>
  </si>
  <si>
    <t>ВПР</t>
  </si>
  <si>
    <t>ООДу. 08</t>
  </si>
  <si>
    <t>Информатика</t>
  </si>
  <si>
    <t>ООД. 09</t>
  </si>
  <si>
    <t>Физическая культура</t>
  </si>
  <si>
    <t>ООД. 10</t>
  </si>
  <si>
    <t>Основы безопасности жизнедеятельности</t>
  </si>
  <si>
    <t>ООД. 11</t>
  </si>
  <si>
    <t>Физика</t>
  </si>
  <si>
    <t>ООД. 12</t>
  </si>
  <si>
    <t>Химия</t>
  </si>
  <si>
    <t>ООД. 13</t>
  </si>
  <si>
    <t>Биология</t>
  </si>
  <si>
    <t>ИП.01</t>
  </si>
  <si>
    <t>Индивидуальный проект</t>
  </si>
  <si>
    <t>Дополнительные учебные предметы, курсы по выбору обучающихся</t>
  </si>
  <si>
    <t>ООДд. 14</t>
  </si>
  <si>
    <t>Россия –моя история/Родной язык (русский)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</si>
  <si>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</si>
  <si>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</si>
  <si>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</si>
  <si>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</si>
  <si>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</si>
  <si>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</si>
  <si>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</si>
  <si>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</si>
  <si>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</si>
  <si>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ОП.00</t>
  </si>
  <si>
    <t>Общепрофессиональный цикл</t>
  </si>
  <si>
    <t>ОП.01</t>
  </si>
  <si>
    <t>Основы логистической деятельности</t>
  </si>
  <si>
    <t>ОП.02</t>
  </si>
  <si>
    <t>Информационное обеспечение логистических процессов</t>
  </si>
  <si>
    <t>ОП.03</t>
  </si>
  <si>
    <t>Документационное обеспечение управления</t>
  </si>
  <si>
    <t>ОП.04</t>
  </si>
  <si>
    <t>Моделирование логистических систем</t>
  </si>
  <si>
    <t>ОП.05</t>
  </si>
  <si>
    <t>Экономика организации</t>
  </si>
  <si>
    <t>ОП.06</t>
  </si>
  <si>
    <t>Статистика</t>
  </si>
  <si>
    <t>ОП.07</t>
  </si>
  <si>
    <t>Анализ финансово-хозяйственной деятельности</t>
  </si>
  <si>
    <t>ОП.08</t>
  </si>
  <si>
    <t>Бухгалтерский учет логистических операций</t>
  </si>
  <si>
    <t>ОП.09</t>
  </si>
  <si>
    <t>Налоги и налогообложение</t>
  </si>
  <si>
    <t>ОП.10</t>
  </si>
  <si>
    <t>Финансы, денежное обращение и кредит</t>
  </si>
  <si>
    <t>ОП.11</t>
  </si>
  <si>
    <t>Менеджмент</t>
  </si>
  <si>
    <t>ОП.12</t>
  </si>
  <si>
    <t>Маркетинг</t>
  </si>
  <si>
    <t>ОП.13</t>
  </si>
  <si>
    <t>Правовое обеспечение профессиональной деятельности</t>
  </si>
  <si>
    <t>ОП.14</t>
  </si>
  <si>
    <t>Социальная адаптация и основы социально-правовых знаний</t>
  </si>
  <si>
    <t>ОП.15</t>
  </si>
  <si>
    <t>Цифровая экономика в экспедировании грузов</t>
  </si>
  <si>
    <t>П.00</t>
  </si>
  <si>
    <t>Профессиональный цикл</t>
  </si>
  <si>
    <t>ПМ.01</t>
  </si>
  <si>
    <t>Планирование и организация логистических процессов в закупках и складировании</t>
  </si>
  <si>
    <t>МДК.01.01</t>
  </si>
  <si>
    <t>Логистика закупок</t>
  </si>
  <si>
    <t>МДК.01.02</t>
  </si>
  <si>
    <t>Складская логистика</t>
  </si>
  <si>
    <t>УП.01</t>
  </si>
  <si>
    <t>Учебная практика</t>
  </si>
  <si>
    <t>ПП.01</t>
  </si>
  <si>
    <t>Производственная практика</t>
  </si>
  <si>
    <t>Экзамен по модулю</t>
  </si>
  <si>
    <t>ПМ.02</t>
  </si>
  <si>
    <t>Планирование и организация логистических процессов в производстве и распределении</t>
  </si>
  <si>
    <t>МДК.02.01</t>
  </si>
  <si>
    <t>Производственная логистика</t>
  </si>
  <si>
    <t>МДК.02.02</t>
  </si>
  <si>
    <t>Распределительная логистика</t>
  </si>
  <si>
    <t>УП.02</t>
  </si>
  <si>
    <t>ПП.02</t>
  </si>
  <si>
    <t>ПМ.03</t>
  </si>
  <si>
    <t>Планирование и организация логистических процессов в транспортировке и сервисном обслуживании</t>
  </si>
  <si>
    <t>МДК.03.01</t>
  </si>
  <si>
    <t>Транспортная логистика</t>
  </si>
  <si>
    <t>МДК.03.02</t>
  </si>
  <si>
    <t>Логистика сервисного обслуживания</t>
  </si>
  <si>
    <t>УП.03</t>
  </si>
  <si>
    <t>ПП.03</t>
  </si>
  <si>
    <t>ПМ.04</t>
  </si>
  <si>
    <t>Планирование и оценка эффективности работы логистических систем, контроль логистических операций</t>
  </si>
  <si>
    <t>МДК.04.01</t>
  </si>
  <si>
    <t>Основы планирования логистических операций</t>
  </si>
  <si>
    <t>МДК.04.02</t>
  </si>
  <si>
    <t>Оценка эффективности и контроль логистических систем</t>
  </si>
  <si>
    <t>УП.04</t>
  </si>
  <si>
    <t>ПП.04</t>
  </si>
  <si>
    <t>ДПБ</t>
  </si>
  <si>
    <t>ДОПОЛНИТЕЛЬНЫЙ ПРОФЕССИ-ОНАЛЬНЫЙ БЛОК</t>
  </si>
  <si>
    <t>ПМ.05</t>
  </si>
  <si>
    <t>Выполнение работ по профессии 27772 Экспедитор по перевозке грузов</t>
  </si>
  <si>
    <t>МДК. 05.01</t>
  </si>
  <si>
    <t>УП.05</t>
  </si>
  <si>
    <t>ПП.05</t>
  </si>
  <si>
    <t>ПДП</t>
  </si>
  <si>
    <t>Преддипломная практика</t>
  </si>
  <si>
    <t>ПА</t>
  </si>
  <si>
    <t>ГИА.00</t>
  </si>
  <si>
    <t>Государственная итоговая аттестация</t>
  </si>
  <si>
    <t>ВСЕГО по учебному  плану:</t>
  </si>
  <si>
    <t>Недельная нагрузка</t>
  </si>
  <si>
    <t>Государственная итоговая аттестация - 6 недель</t>
  </si>
  <si>
    <t>1.1. Дипломный проект</t>
  </si>
  <si>
    <t>1.2. Демонстрационный экзамен</t>
  </si>
  <si>
    <t xml:space="preserve">Выполнение дипломного проекта и подготовка к ДЭ с  18 мая    по 14 июня </t>
  </si>
  <si>
    <t>(4 недели).</t>
  </si>
  <si>
    <t xml:space="preserve">Защита дипломной работы с 15 июня по 28 июня </t>
  </si>
  <si>
    <t>Сдача дем. экзамена по компетенции «Операционный логист» (по графику).</t>
  </si>
  <si>
    <t>дисциплин и МДК</t>
  </si>
  <si>
    <t>учебной практики</t>
  </si>
  <si>
    <t>производств.практики</t>
  </si>
  <si>
    <t>преддипломн. практики</t>
  </si>
  <si>
    <t>экзаменов</t>
  </si>
  <si>
    <t>дифференцированых зачетов</t>
  </si>
  <si>
    <t>зачетов</t>
  </si>
  <si>
    <t>Наименование циклов, предметов, дисциплин, профессиональных модулей, МДК, практик</t>
  </si>
  <si>
    <t xml:space="preserve">4        семестр     20 недель   </t>
  </si>
  <si>
    <t xml:space="preserve">3       семестр     16 недель    </t>
  </si>
  <si>
    <t>1       семестр     16 недель</t>
  </si>
  <si>
    <t xml:space="preserve">2        семестр     22 недели </t>
  </si>
  <si>
    <t>Квалификационный экзамен</t>
  </si>
  <si>
    <t>ИТОГО</t>
  </si>
  <si>
    <t>Всего</t>
  </si>
  <si>
    <r>
      <t> </t>
    </r>
    <r>
      <rPr>
        <sz val="11"/>
        <color theme="1"/>
        <rFont val="Times New Roman"/>
        <family val="1"/>
        <charset val="204"/>
      </rPr>
      <t>2</t>
    </r>
  </si>
  <si>
    <t xml:space="preserve">5       семестр     13,5 недель </t>
  </si>
  <si>
    <t xml:space="preserve">6        семестр       7,5 недель  </t>
  </si>
  <si>
    <t>5*К</t>
  </si>
  <si>
    <t>6*К</t>
  </si>
  <si>
    <t>4*К</t>
  </si>
  <si>
    <t>3,4,5,6</t>
  </si>
  <si>
    <t>3*К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</si>
</sst>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66FF"/>
      <color rgb="FF2FA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tabSelected="1" view="pageBreakPreview" topLeftCell="A55" zoomScale="60" zoomScaleNormal="100" workbookViewId="0">
      <selection activeCell="Z90" sqref="Z90"/>
    </sheetView>
  </sheetViews>
  <sheetFormatPr defaultRowHeight="15" x14ac:dyDescent="0.25"/>
  <cols>
    <col min="1" max="1" width="12.42578125" customWidth="1"/>
    <col min="2" max="2" width="28.42578125" style="1" customWidth="1"/>
    <col min="7" max="7" width="7.85546875" customWidth="1"/>
    <col min="8" max="8" width="11" customWidth="1"/>
    <col min="11" max="11" width="10.85546875" style="32" customWidth="1"/>
    <col min="12" max="14" width="9.140625" style="32"/>
  </cols>
  <sheetData>
    <row r="1" spans="1:26" ht="51.75" customHeight="1" x14ac:dyDescent="0.25">
      <c r="A1" s="50" t="s">
        <v>0</v>
      </c>
      <c r="B1" s="51" t="s">
        <v>171</v>
      </c>
      <c r="C1" s="51" t="s">
        <v>1</v>
      </c>
      <c r="D1" s="51"/>
      <c r="E1" s="51"/>
      <c r="F1" s="51"/>
      <c r="G1" s="51"/>
      <c r="H1" s="52" t="s">
        <v>2</v>
      </c>
      <c r="I1" s="51" t="s">
        <v>3</v>
      </c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 t="s">
        <v>4</v>
      </c>
      <c r="V1" s="51"/>
      <c r="W1" s="51"/>
      <c r="X1" s="51"/>
      <c r="Y1" s="51"/>
      <c r="Z1" s="51"/>
    </row>
    <row r="2" spans="1:26" ht="26.25" customHeight="1" x14ac:dyDescent="0.25">
      <c r="A2" s="50"/>
      <c r="B2" s="51"/>
      <c r="C2" s="51"/>
      <c r="D2" s="51"/>
      <c r="E2" s="51"/>
      <c r="F2" s="51"/>
      <c r="G2" s="51"/>
      <c r="H2" s="52"/>
      <c r="I2" s="52" t="s">
        <v>5</v>
      </c>
      <c r="J2" s="51" t="s">
        <v>6</v>
      </c>
      <c r="K2" s="51"/>
      <c r="L2" s="51"/>
      <c r="M2" s="51"/>
      <c r="N2" s="51"/>
      <c r="O2" s="51"/>
      <c r="P2" s="51"/>
      <c r="Q2" s="51" t="s">
        <v>7</v>
      </c>
      <c r="R2" s="51"/>
      <c r="S2" s="51"/>
      <c r="T2" s="52" t="s">
        <v>9</v>
      </c>
      <c r="U2" s="51"/>
      <c r="V2" s="51"/>
      <c r="W2" s="51"/>
      <c r="X2" s="51"/>
      <c r="Y2" s="51"/>
      <c r="Z2" s="51"/>
    </row>
    <row r="3" spans="1:26" x14ac:dyDescent="0.25">
      <c r="A3" s="50"/>
      <c r="B3" s="51"/>
      <c r="C3" s="51"/>
      <c r="D3" s="51"/>
      <c r="E3" s="51"/>
      <c r="F3" s="51"/>
      <c r="G3" s="51"/>
      <c r="H3" s="52"/>
      <c r="I3" s="52"/>
      <c r="J3" s="52" t="s">
        <v>10</v>
      </c>
      <c r="K3" s="51" t="s">
        <v>11</v>
      </c>
      <c r="L3" s="51"/>
      <c r="M3" s="51"/>
      <c r="N3" s="51"/>
      <c r="O3" s="51" t="s">
        <v>12</v>
      </c>
      <c r="P3" s="51"/>
      <c r="Q3" s="51" t="s">
        <v>8</v>
      </c>
      <c r="R3" s="51"/>
      <c r="S3" s="51"/>
      <c r="T3" s="52"/>
      <c r="U3" s="48" t="s">
        <v>13</v>
      </c>
      <c r="V3" s="48"/>
      <c r="W3" s="53" t="s">
        <v>14</v>
      </c>
      <c r="X3" s="53"/>
      <c r="Y3" s="53" t="s">
        <v>15</v>
      </c>
      <c r="Z3" s="53"/>
    </row>
    <row r="4" spans="1:26" ht="42.75" customHeight="1" x14ac:dyDescent="0.25">
      <c r="A4" s="50"/>
      <c r="B4" s="51"/>
      <c r="C4" s="52" t="s">
        <v>16</v>
      </c>
      <c r="D4" s="52" t="s">
        <v>17</v>
      </c>
      <c r="E4" s="52" t="s">
        <v>18</v>
      </c>
      <c r="F4" s="52" t="s">
        <v>19</v>
      </c>
      <c r="G4" s="52" t="s">
        <v>20</v>
      </c>
      <c r="H4" s="52"/>
      <c r="I4" s="52"/>
      <c r="J4" s="52"/>
      <c r="K4" s="54" t="s">
        <v>21</v>
      </c>
      <c r="L4" s="54" t="s">
        <v>22</v>
      </c>
      <c r="M4" s="54" t="s">
        <v>23</v>
      </c>
      <c r="N4" s="54" t="s">
        <v>19</v>
      </c>
      <c r="O4" s="52" t="s">
        <v>24</v>
      </c>
      <c r="P4" s="52" t="s">
        <v>25</v>
      </c>
      <c r="Q4" s="52" t="s">
        <v>26</v>
      </c>
      <c r="R4" s="55" t="s">
        <v>27</v>
      </c>
      <c r="S4" s="55" t="s">
        <v>28</v>
      </c>
      <c r="T4" s="52"/>
      <c r="U4" s="62" t="s">
        <v>174</v>
      </c>
      <c r="V4" s="62" t="s">
        <v>175</v>
      </c>
      <c r="W4" s="53" t="s">
        <v>173</v>
      </c>
      <c r="X4" s="53" t="s">
        <v>172</v>
      </c>
      <c r="Y4" s="53" t="s">
        <v>180</v>
      </c>
      <c r="Z4" s="53" t="s">
        <v>181</v>
      </c>
    </row>
    <row r="5" spans="1:26" ht="34.5" customHeight="1" x14ac:dyDescent="0.25">
      <c r="A5" s="50"/>
      <c r="B5" s="51"/>
      <c r="C5" s="52"/>
      <c r="D5" s="52"/>
      <c r="E5" s="52"/>
      <c r="F5" s="52"/>
      <c r="G5" s="52"/>
      <c r="H5" s="52"/>
      <c r="I5" s="52"/>
      <c r="J5" s="52"/>
      <c r="K5" s="54"/>
      <c r="L5" s="54"/>
      <c r="M5" s="54"/>
      <c r="N5" s="54"/>
      <c r="O5" s="52"/>
      <c r="P5" s="52"/>
      <c r="Q5" s="52"/>
      <c r="R5" s="55"/>
      <c r="S5" s="55"/>
      <c r="T5" s="52"/>
      <c r="U5" s="63"/>
      <c r="V5" s="63"/>
      <c r="W5" s="53"/>
      <c r="X5" s="53"/>
      <c r="Y5" s="53"/>
      <c r="Z5" s="53"/>
    </row>
    <row r="6" spans="1:26" ht="31.5" customHeight="1" x14ac:dyDescent="0.25">
      <c r="A6" s="50"/>
      <c r="B6" s="51"/>
      <c r="C6" s="52"/>
      <c r="D6" s="52"/>
      <c r="E6" s="52"/>
      <c r="F6" s="52"/>
      <c r="G6" s="52"/>
      <c r="H6" s="52"/>
      <c r="I6" s="52"/>
      <c r="J6" s="52"/>
      <c r="K6" s="54"/>
      <c r="L6" s="54"/>
      <c r="M6" s="54"/>
      <c r="N6" s="54"/>
      <c r="O6" s="52"/>
      <c r="P6" s="52"/>
      <c r="Q6" s="52"/>
      <c r="R6" s="55"/>
      <c r="S6" s="55"/>
      <c r="T6" s="52"/>
      <c r="U6" s="64"/>
      <c r="V6" s="64"/>
      <c r="W6" s="53"/>
      <c r="X6" s="53"/>
      <c r="Y6" s="53"/>
      <c r="Z6" s="53"/>
    </row>
    <row r="7" spans="1:26" ht="28.5" x14ac:dyDescent="0.25">
      <c r="A7" s="8" t="s">
        <v>29</v>
      </c>
      <c r="B7" s="18" t="s">
        <v>30</v>
      </c>
      <c r="C7" s="8">
        <v>4</v>
      </c>
      <c r="D7" s="8">
        <v>2</v>
      </c>
      <c r="E7" s="8">
        <v>10</v>
      </c>
      <c r="F7" s="8">
        <v>1</v>
      </c>
      <c r="G7" s="8">
        <v>2</v>
      </c>
      <c r="H7" s="8">
        <f>SUM(H9:H22,H24)</f>
        <v>1476</v>
      </c>
      <c r="I7" s="8">
        <f t="shared" ref="I7:Z7" si="0">SUM(I9:I22,I24)</f>
        <v>0</v>
      </c>
      <c r="J7" s="8">
        <f t="shared" si="0"/>
        <v>1404</v>
      </c>
      <c r="K7" s="8">
        <f t="shared" si="0"/>
        <v>701</v>
      </c>
      <c r="L7" s="8">
        <f t="shared" si="0"/>
        <v>671</v>
      </c>
      <c r="M7" s="8">
        <f t="shared" si="0"/>
        <v>701</v>
      </c>
      <c r="N7" s="8">
        <f t="shared" si="0"/>
        <v>32</v>
      </c>
      <c r="O7" s="8">
        <f t="shared" si="0"/>
        <v>0</v>
      </c>
      <c r="P7" s="8">
        <f t="shared" si="0"/>
        <v>0</v>
      </c>
      <c r="Q7" s="8">
        <f>SUM(Q9:Q22,Q24)</f>
        <v>40</v>
      </c>
      <c r="R7" s="8">
        <f t="shared" ref="R7:S7" si="1">SUM(R9:R22,R24)</f>
        <v>8</v>
      </c>
      <c r="S7" s="8">
        <f t="shared" si="1"/>
        <v>24</v>
      </c>
      <c r="T7" s="8">
        <f t="shared" si="0"/>
        <v>0</v>
      </c>
      <c r="U7" s="8">
        <f t="shared" si="0"/>
        <v>512</v>
      </c>
      <c r="V7" s="8">
        <f t="shared" si="0"/>
        <v>712</v>
      </c>
      <c r="W7" s="8">
        <f t="shared" si="0"/>
        <v>64</v>
      </c>
      <c r="X7" s="8">
        <f t="shared" si="0"/>
        <v>116</v>
      </c>
      <c r="Y7" s="8">
        <f t="shared" si="0"/>
        <v>0</v>
      </c>
      <c r="Z7" s="8">
        <f t="shared" si="0"/>
        <v>0</v>
      </c>
    </row>
    <row r="8" spans="1:26" x14ac:dyDescent="0.25">
      <c r="A8" s="56" t="s">
        <v>31</v>
      </c>
      <c r="B8" s="56"/>
      <c r="C8" s="6"/>
      <c r="D8" s="6"/>
      <c r="E8" s="6"/>
      <c r="F8" s="6"/>
      <c r="G8" s="6"/>
      <c r="H8" s="6"/>
      <c r="I8" s="6"/>
      <c r="J8" s="6"/>
      <c r="K8" s="29"/>
      <c r="L8" s="29"/>
      <c r="M8" s="29"/>
      <c r="N8" s="29"/>
      <c r="O8" s="6"/>
      <c r="P8" s="6"/>
      <c r="Q8" s="6"/>
      <c r="R8" s="6"/>
      <c r="S8" s="6"/>
      <c r="T8" s="6"/>
      <c r="U8" s="6"/>
      <c r="V8" s="6"/>
      <c r="W8" s="2"/>
      <c r="X8" s="2"/>
      <c r="Y8" s="2"/>
      <c r="Z8" s="2"/>
    </row>
    <row r="9" spans="1:26" x14ac:dyDescent="0.25">
      <c r="A9" s="28" t="s">
        <v>32</v>
      </c>
      <c r="B9" s="23" t="s">
        <v>33</v>
      </c>
      <c r="C9" s="6">
        <v>1</v>
      </c>
      <c r="D9" s="6"/>
      <c r="E9" s="6"/>
      <c r="F9" s="6"/>
      <c r="G9" s="6"/>
      <c r="H9" s="5">
        <f>J9+Q9+R9+S9</f>
        <v>72</v>
      </c>
      <c r="I9" s="9"/>
      <c r="J9" s="6">
        <f>L9+M9+N9</f>
        <v>54</v>
      </c>
      <c r="K9" s="29">
        <v>27</v>
      </c>
      <c r="L9" s="29">
        <v>27</v>
      </c>
      <c r="M9" s="29">
        <v>27</v>
      </c>
      <c r="N9" s="37"/>
      <c r="O9" s="9"/>
      <c r="P9" s="9"/>
      <c r="Q9" s="6">
        <v>10</v>
      </c>
      <c r="R9" s="6">
        <v>2</v>
      </c>
      <c r="S9" s="6">
        <v>6</v>
      </c>
      <c r="T9" s="9"/>
      <c r="U9" s="6">
        <v>54</v>
      </c>
      <c r="V9" s="6"/>
      <c r="W9" s="7"/>
      <c r="X9" s="7"/>
      <c r="Y9" s="7"/>
      <c r="Z9" s="7"/>
    </row>
    <row r="10" spans="1:26" x14ac:dyDescent="0.25">
      <c r="A10" s="28" t="s">
        <v>34</v>
      </c>
      <c r="B10" s="23" t="s">
        <v>35</v>
      </c>
      <c r="C10" s="6"/>
      <c r="D10" s="6"/>
      <c r="E10" s="6">
        <v>2</v>
      </c>
      <c r="F10" s="6"/>
      <c r="G10" s="6"/>
      <c r="H10" s="5">
        <f t="shared" ref="H10:H24" si="2">J10+Q10+R10+S10</f>
        <v>108</v>
      </c>
      <c r="I10" s="9"/>
      <c r="J10" s="6">
        <f t="shared" ref="J10:J24" si="3">L10+M10+N10</f>
        <v>108</v>
      </c>
      <c r="K10" s="29">
        <v>54</v>
      </c>
      <c r="L10" s="29">
        <v>54</v>
      </c>
      <c r="M10" s="29">
        <v>54</v>
      </c>
      <c r="N10" s="37"/>
      <c r="O10" s="9"/>
      <c r="P10" s="9"/>
      <c r="Q10" s="6"/>
      <c r="R10" s="6"/>
      <c r="S10" s="6"/>
      <c r="T10" s="9"/>
      <c r="U10" s="6">
        <v>32</v>
      </c>
      <c r="V10" s="6">
        <v>76</v>
      </c>
      <c r="W10" s="7"/>
      <c r="X10" s="7"/>
      <c r="Y10" s="7"/>
      <c r="Z10" s="7"/>
    </row>
    <row r="11" spans="1:26" x14ac:dyDescent="0.25">
      <c r="A11" s="28" t="s">
        <v>36</v>
      </c>
      <c r="B11" s="23" t="s">
        <v>37</v>
      </c>
      <c r="C11" s="6"/>
      <c r="D11" s="6" t="s">
        <v>38</v>
      </c>
      <c r="E11" s="6">
        <v>2</v>
      </c>
      <c r="F11" s="6"/>
      <c r="G11" s="6"/>
      <c r="H11" s="5">
        <f t="shared" si="2"/>
        <v>136</v>
      </c>
      <c r="I11" s="9"/>
      <c r="J11" s="6">
        <f t="shared" si="3"/>
        <v>136</v>
      </c>
      <c r="K11" s="29">
        <v>46</v>
      </c>
      <c r="L11" s="29">
        <v>90</v>
      </c>
      <c r="M11" s="29">
        <v>46</v>
      </c>
      <c r="N11" s="37"/>
      <c r="O11" s="9"/>
      <c r="P11" s="9"/>
      <c r="Q11" s="6"/>
      <c r="R11" s="6"/>
      <c r="S11" s="6"/>
      <c r="T11" s="9"/>
      <c r="U11" s="6">
        <v>48</v>
      </c>
      <c r="V11" s="6">
        <v>88</v>
      </c>
      <c r="W11" s="7"/>
      <c r="X11" s="7"/>
      <c r="Y11" s="7"/>
      <c r="Z11" s="7"/>
    </row>
    <row r="12" spans="1:26" x14ac:dyDescent="0.25">
      <c r="A12" s="28" t="s">
        <v>39</v>
      </c>
      <c r="B12" s="23" t="s">
        <v>40</v>
      </c>
      <c r="C12" s="6"/>
      <c r="D12" s="6"/>
      <c r="E12" s="6">
        <v>2</v>
      </c>
      <c r="F12" s="6"/>
      <c r="G12" s="6"/>
      <c r="H12" s="5">
        <f t="shared" si="2"/>
        <v>108</v>
      </c>
      <c r="I12" s="9"/>
      <c r="J12" s="6">
        <f t="shared" si="3"/>
        <v>108</v>
      </c>
      <c r="K12" s="29">
        <v>52</v>
      </c>
      <c r="L12" s="29">
        <v>56</v>
      </c>
      <c r="M12" s="29">
        <v>52</v>
      </c>
      <c r="N12" s="37"/>
      <c r="O12" s="9"/>
      <c r="P12" s="9"/>
      <c r="Q12" s="6"/>
      <c r="R12" s="6"/>
      <c r="S12" s="6"/>
      <c r="T12" s="9"/>
      <c r="U12" s="6">
        <v>52</v>
      </c>
      <c r="V12" s="6">
        <v>56</v>
      </c>
      <c r="W12" s="7"/>
      <c r="X12" s="7"/>
      <c r="Y12" s="7"/>
      <c r="Z12" s="7"/>
    </row>
    <row r="13" spans="1:26" x14ac:dyDescent="0.25">
      <c r="A13" s="28" t="s">
        <v>41</v>
      </c>
      <c r="B13" s="23" t="s">
        <v>42</v>
      </c>
      <c r="C13" s="6"/>
      <c r="D13" s="6"/>
      <c r="E13" s="6">
        <v>2</v>
      </c>
      <c r="F13" s="6"/>
      <c r="G13" s="6"/>
      <c r="H13" s="5">
        <f t="shared" si="2"/>
        <v>72</v>
      </c>
      <c r="I13" s="9"/>
      <c r="J13" s="6">
        <f t="shared" si="3"/>
        <v>72</v>
      </c>
      <c r="K13" s="29">
        <v>28</v>
      </c>
      <c r="L13" s="29">
        <v>44</v>
      </c>
      <c r="M13" s="29">
        <v>28</v>
      </c>
      <c r="N13" s="37"/>
      <c r="O13" s="9"/>
      <c r="P13" s="9"/>
      <c r="Q13" s="6"/>
      <c r="R13" s="6"/>
      <c r="S13" s="6"/>
      <c r="T13" s="9"/>
      <c r="U13" s="6">
        <v>34</v>
      </c>
      <c r="V13" s="6">
        <v>38</v>
      </c>
      <c r="W13" s="7"/>
      <c r="X13" s="7"/>
      <c r="Y13" s="7"/>
      <c r="Z13" s="7"/>
    </row>
    <row r="14" spans="1:26" x14ac:dyDescent="0.25">
      <c r="A14" s="28" t="s">
        <v>43</v>
      </c>
      <c r="B14" s="23" t="s">
        <v>44</v>
      </c>
      <c r="C14" s="6"/>
      <c r="D14" s="6"/>
      <c r="E14" s="7">
        <v>2</v>
      </c>
      <c r="F14" s="6"/>
      <c r="G14" s="6"/>
      <c r="H14" s="5">
        <f t="shared" si="2"/>
        <v>72</v>
      </c>
      <c r="I14" s="9"/>
      <c r="J14" s="6">
        <f t="shared" si="3"/>
        <v>72</v>
      </c>
      <c r="K14" s="29">
        <v>70</v>
      </c>
      <c r="L14" s="29">
        <v>2</v>
      </c>
      <c r="M14" s="29">
        <v>70</v>
      </c>
      <c r="N14" s="37"/>
      <c r="O14" s="9"/>
      <c r="P14" s="9"/>
      <c r="Q14" s="6"/>
      <c r="R14" s="6"/>
      <c r="S14" s="6"/>
      <c r="T14" s="9"/>
      <c r="U14" s="6">
        <v>34</v>
      </c>
      <c r="V14" s="6">
        <v>38</v>
      </c>
      <c r="W14" s="7"/>
      <c r="X14" s="7"/>
      <c r="Y14" s="7"/>
      <c r="Z14" s="7"/>
    </row>
    <row r="15" spans="1:26" x14ac:dyDescent="0.25">
      <c r="A15" s="28" t="s">
        <v>45</v>
      </c>
      <c r="B15" s="23" t="s">
        <v>46</v>
      </c>
      <c r="C15" s="6">
        <v>1.2</v>
      </c>
      <c r="D15" s="6" t="s">
        <v>38</v>
      </c>
      <c r="E15" s="6"/>
      <c r="F15" s="6"/>
      <c r="G15" s="6" t="s">
        <v>47</v>
      </c>
      <c r="H15" s="5">
        <f t="shared" si="2"/>
        <v>308</v>
      </c>
      <c r="I15" s="9"/>
      <c r="J15" s="6">
        <f t="shared" si="3"/>
        <v>272</v>
      </c>
      <c r="K15" s="29">
        <v>128</v>
      </c>
      <c r="L15" s="29">
        <v>144</v>
      </c>
      <c r="M15" s="29">
        <v>128</v>
      </c>
      <c r="N15" s="37"/>
      <c r="O15" s="9"/>
      <c r="P15" s="9"/>
      <c r="Q15" s="6">
        <v>20</v>
      </c>
      <c r="R15" s="6">
        <v>4</v>
      </c>
      <c r="S15" s="6">
        <v>12</v>
      </c>
      <c r="T15" s="9"/>
      <c r="U15" s="6">
        <v>96</v>
      </c>
      <c r="V15" s="6">
        <v>176</v>
      </c>
      <c r="W15" s="7"/>
      <c r="X15" s="7"/>
      <c r="Y15" s="7"/>
      <c r="Z15" s="7"/>
    </row>
    <row r="16" spans="1:26" x14ac:dyDescent="0.25">
      <c r="A16" s="28" t="s">
        <v>48</v>
      </c>
      <c r="B16" s="23" t="s">
        <v>49</v>
      </c>
      <c r="C16" s="6">
        <v>2</v>
      </c>
      <c r="D16" s="6"/>
      <c r="E16" s="6"/>
      <c r="F16" s="6"/>
      <c r="G16" s="6" t="s">
        <v>47</v>
      </c>
      <c r="H16" s="5">
        <f t="shared" si="2"/>
        <v>144</v>
      </c>
      <c r="I16" s="9"/>
      <c r="J16" s="6">
        <f t="shared" si="3"/>
        <v>126</v>
      </c>
      <c r="K16" s="29">
        <v>116</v>
      </c>
      <c r="L16" s="29">
        <v>10</v>
      </c>
      <c r="M16" s="29">
        <v>116</v>
      </c>
      <c r="N16" s="29"/>
      <c r="O16" s="9"/>
      <c r="P16" s="9"/>
      <c r="Q16" s="6">
        <v>10</v>
      </c>
      <c r="R16" s="6">
        <v>2</v>
      </c>
      <c r="S16" s="6">
        <v>6</v>
      </c>
      <c r="T16" s="9"/>
      <c r="U16" s="6">
        <v>34</v>
      </c>
      <c r="V16" s="6">
        <v>92</v>
      </c>
      <c r="W16" s="7"/>
      <c r="X16" s="7"/>
      <c r="Y16" s="7"/>
      <c r="Z16" s="7"/>
    </row>
    <row r="17" spans="1:26" x14ac:dyDescent="0.25">
      <c r="A17" s="28" t="s">
        <v>50</v>
      </c>
      <c r="B17" s="23" t="s">
        <v>51</v>
      </c>
      <c r="C17" s="6"/>
      <c r="D17" s="6">
        <v>1</v>
      </c>
      <c r="E17" s="6">
        <v>2</v>
      </c>
      <c r="F17" s="6"/>
      <c r="G17" s="6"/>
      <c r="H17" s="5">
        <f t="shared" si="2"/>
        <v>72</v>
      </c>
      <c r="I17" s="9"/>
      <c r="J17" s="6">
        <f t="shared" si="3"/>
        <v>72</v>
      </c>
      <c r="K17" s="29">
        <v>58</v>
      </c>
      <c r="L17" s="29">
        <v>14</v>
      </c>
      <c r="M17" s="29">
        <v>58</v>
      </c>
      <c r="N17" s="37"/>
      <c r="O17" s="9"/>
      <c r="P17" s="9"/>
      <c r="Q17" s="6"/>
      <c r="R17" s="6"/>
      <c r="S17" s="6"/>
      <c r="T17" s="9"/>
      <c r="U17" s="6">
        <v>32</v>
      </c>
      <c r="V17" s="6">
        <v>40</v>
      </c>
      <c r="W17" s="7"/>
      <c r="X17" s="7"/>
      <c r="Y17" s="7"/>
      <c r="Z17" s="7"/>
    </row>
    <row r="18" spans="1:26" ht="30" x14ac:dyDescent="0.25">
      <c r="A18" s="28" t="s">
        <v>52</v>
      </c>
      <c r="B18" s="23" t="s">
        <v>53</v>
      </c>
      <c r="C18" s="6"/>
      <c r="D18" s="6"/>
      <c r="E18" s="6">
        <v>2</v>
      </c>
      <c r="F18" s="6"/>
      <c r="G18" s="6"/>
      <c r="H18" s="5">
        <f t="shared" si="2"/>
        <v>68</v>
      </c>
      <c r="I18" s="9"/>
      <c r="J18" s="6">
        <f t="shared" si="3"/>
        <v>68</v>
      </c>
      <c r="K18" s="29">
        <v>46</v>
      </c>
      <c r="L18" s="29">
        <v>22</v>
      </c>
      <c r="M18" s="29">
        <v>46</v>
      </c>
      <c r="N18" s="37"/>
      <c r="O18" s="9"/>
      <c r="P18" s="9"/>
      <c r="Q18" s="6"/>
      <c r="R18" s="6"/>
      <c r="S18" s="6"/>
      <c r="T18" s="9"/>
      <c r="U18" s="6">
        <v>32</v>
      </c>
      <c r="V18" s="6">
        <v>36</v>
      </c>
      <c r="W18" s="7"/>
      <c r="X18" s="7"/>
      <c r="Y18" s="7"/>
      <c r="Z18" s="7"/>
    </row>
    <row r="19" spans="1:26" x14ac:dyDescent="0.25">
      <c r="A19" s="28" t="s">
        <v>54</v>
      </c>
      <c r="B19" s="23" t="s">
        <v>55</v>
      </c>
      <c r="C19" s="6"/>
      <c r="D19" s="6"/>
      <c r="E19" s="13">
        <v>4</v>
      </c>
      <c r="F19" s="6"/>
      <c r="G19" s="6"/>
      <c r="H19" s="5">
        <f>J19+Q19+R19+S19</f>
        <v>108</v>
      </c>
      <c r="I19" s="9"/>
      <c r="J19" s="6">
        <f t="shared" si="3"/>
        <v>108</v>
      </c>
      <c r="K19" s="29">
        <v>14</v>
      </c>
      <c r="L19" s="29">
        <v>94</v>
      </c>
      <c r="M19" s="13">
        <v>14</v>
      </c>
      <c r="N19" s="37"/>
      <c r="O19" s="9"/>
      <c r="P19" s="9"/>
      <c r="Q19" s="6"/>
      <c r="R19" s="6"/>
      <c r="S19" s="6"/>
      <c r="T19" s="9"/>
      <c r="U19" s="6"/>
      <c r="V19" s="6"/>
      <c r="W19" s="47">
        <v>32</v>
      </c>
      <c r="X19" s="47">
        <v>76</v>
      </c>
      <c r="Y19" s="7"/>
      <c r="Z19" s="7"/>
    </row>
    <row r="20" spans="1:26" x14ac:dyDescent="0.25">
      <c r="A20" s="28" t="s">
        <v>56</v>
      </c>
      <c r="B20" s="23" t="s">
        <v>57</v>
      </c>
      <c r="C20" s="6"/>
      <c r="D20" s="6"/>
      <c r="E20" s="6">
        <v>2</v>
      </c>
      <c r="F20" s="9"/>
      <c r="G20" s="9"/>
      <c r="H20" s="5">
        <f t="shared" si="2"/>
        <v>72</v>
      </c>
      <c r="I20" s="10"/>
      <c r="J20" s="6">
        <f t="shared" si="3"/>
        <v>72</v>
      </c>
      <c r="K20" s="29">
        <v>38</v>
      </c>
      <c r="L20" s="29">
        <v>34</v>
      </c>
      <c r="M20" s="29">
        <v>38</v>
      </c>
      <c r="N20" s="46"/>
      <c r="O20" s="10"/>
      <c r="P20" s="10"/>
      <c r="Q20" s="10"/>
      <c r="R20" s="10"/>
      <c r="S20" s="10"/>
      <c r="T20" s="10"/>
      <c r="U20" s="6">
        <v>32</v>
      </c>
      <c r="V20" s="6">
        <v>40</v>
      </c>
      <c r="W20" s="47"/>
      <c r="X20" s="47"/>
      <c r="Y20" s="7"/>
      <c r="Z20" s="7"/>
    </row>
    <row r="21" spans="1:26" x14ac:dyDescent="0.25">
      <c r="A21" s="28" t="s">
        <v>58</v>
      </c>
      <c r="B21" s="23" t="s">
        <v>59</v>
      </c>
      <c r="C21" s="6"/>
      <c r="D21" s="6"/>
      <c r="E21" s="13">
        <v>4</v>
      </c>
      <c r="F21" s="9"/>
      <c r="G21" s="9"/>
      <c r="H21" s="5">
        <f t="shared" si="2"/>
        <v>72</v>
      </c>
      <c r="I21" s="9"/>
      <c r="J21" s="6">
        <f t="shared" si="3"/>
        <v>72</v>
      </c>
      <c r="K21" s="29">
        <v>24</v>
      </c>
      <c r="L21" s="29">
        <v>48</v>
      </c>
      <c r="M21" s="29">
        <v>24</v>
      </c>
      <c r="N21" s="37"/>
      <c r="O21" s="9"/>
      <c r="P21" s="9"/>
      <c r="Q21" s="9"/>
      <c r="R21" s="9"/>
      <c r="S21" s="9"/>
      <c r="T21" s="9"/>
      <c r="U21" s="6"/>
      <c r="V21" s="6"/>
      <c r="W21" s="47">
        <v>32</v>
      </c>
      <c r="X21" s="47">
        <v>40</v>
      </c>
      <c r="Y21" s="7"/>
      <c r="Z21" s="7"/>
    </row>
    <row r="22" spans="1:26" x14ac:dyDescent="0.25">
      <c r="A22" s="6" t="s">
        <v>60</v>
      </c>
      <c r="B22" s="23" t="s">
        <v>61</v>
      </c>
      <c r="C22" s="9"/>
      <c r="D22" s="9"/>
      <c r="E22" s="9"/>
      <c r="F22" s="9" t="s">
        <v>179</v>
      </c>
      <c r="G22" s="9"/>
      <c r="H22" s="5">
        <f t="shared" si="2"/>
        <v>32</v>
      </c>
      <c r="I22" s="9"/>
      <c r="J22" s="6">
        <f t="shared" si="3"/>
        <v>32</v>
      </c>
      <c r="K22" s="37"/>
      <c r="L22" s="37"/>
      <c r="M22" s="37"/>
      <c r="N22" s="31">
        <v>32</v>
      </c>
      <c r="O22" s="9"/>
      <c r="P22" s="9"/>
      <c r="Q22" s="9"/>
      <c r="R22" s="9"/>
      <c r="S22" s="9"/>
      <c r="T22" s="9"/>
      <c r="U22" s="6"/>
      <c r="V22" s="6">
        <v>32</v>
      </c>
      <c r="W22" s="7"/>
      <c r="X22" s="7"/>
      <c r="Y22" s="7"/>
      <c r="Z22" s="7"/>
    </row>
    <row r="23" spans="1:26" ht="45" customHeight="1" x14ac:dyDescent="0.25">
      <c r="A23" s="57" t="s">
        <v>62</v>
      </c>
      <c r="B23" s="57"/>
      <c r="C23" s="6"/>
      <c r="D23" s="6"/>
      <c r="E23" s="6"/>
      <c r="F23" s="6"/>
      <c r="G23" s="6"/>
      <c r="H23" s="5">
        <f t="shared" si="2"/>
        <v>0</v>
      </c>
      <c r="I23" s="6"/>
      <c r="J23" s="6">
        <f t="shared" si="3"/>
        <v>0</v>
      </c>
      <c r="K23" s="29"/>
      <c r="L23" s="29"/>
      <c r="M23" s="29"/>
      <c r="N23" s="29"/>
      <c r="O23" s="6"/>
      <c r="P23" s="6"/>
      <c r="Q23" s="6"/>
      <c r="R23" s="6"/>
      <c r="S23" s="6"/>
      <c r="T23" s="6"/>
      <c r="U23" s="6"/>
      <c r="V23" s="6"/>
      <c r="W23" s="7"/>
      <c r="X23" s="7"/>
      <c r="Y23" s="7"/>
      <c r="Z23" s="7"/>
    </row>
    <row r="24" spans="1:26" ht="30" x14ac:dyDescent="0.25">
      <c r="A24" s="6" t="s">
        <v>63</v>
      </c>
      <c r="B24" s="23" t="s">
        <v>64</v>
      </c>
      <c r="C24" s="6"/>
      <c r="D24" s="6">
        <v>1</v>
      </c>
      <c r="E24" s="6"/>
      <c r="F24" s="6"/>
      <c r="G24" s="6"/>
      <c r="H24" s="5">
        <f t="shared" si="2"/>
        <v>32</v>
      </c>
      <c r="I24" s="6"/>
      <c r="J24" s="6">
        <f t="shared" si="3"/>
        <v>32</v>
      </c>
      <c r="K24" s="29"/>
      <c r="L24" s="29">
        <v>32</v>
      </c>
      <c r="M24" s="29"/>
      <c r="N24" s="29"/>
      <c r="O24" s="6"/>
      <c r="P24" s="6"/>
      <c r="Q24" s="6"/>
      <c r="R24" s="6"/>
      <c r="S24" s="6"/>
      <c r="T24" s="6"/>
      <c r="U24" s="6">
        <v>32</v>
      </c>
      <c r="V24" s="6"/>
      <c r="W24" s="7"/>
      <c r="X24" s="7"/>
      <c r="Y24" s="7"/>
      <c r="Z24" s="7"/>
    </row>
    <row r="25" spans="1:26" ht="28.5" x14ac:dyDescent="0.25">
      <c r="A25" s="8" t="s">
        <v>65</v>
      </c>
      <c r="B25" s="18" t="s">
        <v>66</v>
      </c>
      <c r="C25" s="19">
        <v>0</v>
      </c>
      <c r="D25" s="19">
        <v>2</v>
      </c>
      <c r="E25" s="19">
        <v>6</v>
      </c>
      <c r="F25" s="19">
        <v>0</v>
      </c>
      <c r="G25" s="19">
        <v>0</v>
      </c>
      <c r="H25" s="41">
        <f t="shared" ref="H25:O25" si="4">SUM(H26:H29)</f>
        <v>394</v>
      </c>
      <c r="I25" s="41">
        <f t="shared" si="4"/>
        <v>36</v>
      </c>
      <c r="J25" s="41">
        <f t="shared" si="4"/>
        <v>358</v>
      </c>
      <c r="K25" s="41">
        <f t="shared" si="4"/>
        <v>252</v>
      </c>
      <c r="L25" s="41">
        <f t="shared" si="4"/>
        <v>106</v>
      </c>
      <c r="M25" s="41">
        <f t="shared" si="4"/>
        <v>252</v>
      </c>
      <c r="N25" s="41">
        <f t="shared" si="4"/>
        <v>0</v>
      </c>
      <c r="O25" s="41">
        <f t="shared" si="4"/>
        <v>0</v>
      </c>
      <c r="P25" s="41">
        <f t="shared" ref="P25:Z25" si="5">SUM(P26:P29)</f>
        <v>0</v>
      </c>
      <c r="Q25" s="41">
        <f t="shared" si="5"/>
        <v>0</v>
      </c>
      <c r="R25" s="41">
        <f t="shared" si="5"/>
        <v>0</v>
      </c>
      <c r="S25" s="41">
        <f t="shared" si="5"/>
        <v>0</v>
      </c>
      <c r="T25" s="41">
        <f t="shared" si="5"/>
        <v>0</v>
      </c>
      <c r="U25" s="41">
        <f t="shared" si="5"/>
        <v>0</v>
      </c>
      <c r="V25" s="41">
        <f t="shared" si="5"/>
        <v>0</v>
      </c>
      <c r="W25" s="41">
        <f t="shared" si="5"/>
        <v>134</v>
      </c>
      <c r="X25" s="41">
        <f t="shared" si="5"/>
        <v>152</v>
      </c>
      <c r="Y25" s="41">
        <f t="shared" si="5"/>
        <v>64</v>
      </c>
      <c r="Z25" s="41">
        <f t="shared" si="5"/>
        <v>44</v>
      </c>
    </row>
    <row r="26" spans="1:26" x14ac:dyDescent="0.25">
      <c r="A26" s="6" t="s">
        <v>67</v>
      </c>
      <c r="B26" s="23" t="s">
        <v>68</v>
      </c>
      <c r="C26" s="6"/>
      <c r="D26" s="6"/>
      <c r="E26" s="6">
        <v>3</v>
      </c>
      <c r="F26" s="6"/>
      <c r="G26" s="6"/>
      <c r="H26" s="5">
        <f>I26+J26+Q26+R26+S26</f>
        <v>40</v>
      </c>
      <c r="I26" s="6">
        <v>8</v>
      </c>
      <c r="J26" s="6">
        <f>L26+M26+N26</f>
        <v>32</v>
      </c>
      <c r="K26" s="29">
        <v>6</v>
      </c>
      <c r="L26" s="29">
        <v>26</v>
      </c>
      <c r="M26" s="29">
        <v>6</v>
      </c>
      <c r="N26" s="29"/>
      <c r="O26" s="6"/>
      <c r="P26" s="6"/>
      <c r="Q26" s="6"/>
      <c r="R26" s="6"/>
      <c r="S26" s="6"/>
      <c r="T26" s="6"/>
      <c r="U26" s="6"/>
      <c r="V26" s="6"/>
      <c r="W26" s="7">
        <v>40</v>
      </c>
      <c r="X26" s="7"/>
      <c r="Y26" s="7"/>
      <c r="Z26" s="7"/>
    </row>
    <row r="27" spans="1:26" ht="45" x14ac:dyDescent="0.25">
      <c r="A27" s="6" t="s">
        <v>69</v>
      </c>
      <c r="B27" s="23" t="s">
        <v>70</v>
      </c>
      <c r="C27" s="6"/>
      <c r="D27" s="6"/>
      <c r="E27" s="6" t="s">
        <v>185</v>
      </c>
      <c r="F27" s="6"/>
      <c r="G27" s="6"/>
      <c r="H27" s="5">
        <f t="shared" ref="H27:H29" si="6">I27+J27+Q27+R27+S27</f>
        <v>162</v>
      </c>
      <c r="I27" s="6">
        <v>28</v>
      </c>
      <c r="J27" s="6">
        <f t="shared" ref="J27:J29" si="7">L27+M27+N27</f>
        <v>134</v>
      </c>
      <c r="K27" s="38">
        <v>114</v>
      </c>
      <c r="L27" s="38">
        <v>20</v>
      </c>
      <c r="M27" s="38">
        <v>114</v>
      </c>
      <c r="N27" s="29"/>
      <c r="O27" s="6"/>
      <c r="P27" s="6"/>
      <c r="Q27" s="6"/>
      <c r="R27" s="6"/>
      <c r="S27" s="6"/>
      <c r="T27" s="6"/>
      <c r="U27" s="6"/>
      <c r="V27" s="6"/>
      <c r="W27" s="7">
        <v>32</v>
      </c>
      <c r="X27" s="7">
        <v>76</v>
      </c>
      <c r="Y27" s="7">
        <v>32</v>
      </c>
      <c r="Z27" s="7">
        <v>22</v>
      </c>
    </row>
    <row r="28" spans="1:26" ht="30" x14ac:dyDescent="0.25">
      <c r="A28" s="6" t="s">
        <v>71</v>
      </c>
      <c r="B28" s="23" t="s">
        <v>72</v>
      </c>
      <c r="C28" s="6"/>
      <c r="D28" s="6"/>
      <c r="E28" s="6">
        <v>3.4</v>
      </c>
      <c r="F28" s="6"/>
      <c r="G28" s="6"/>
      <c r="H28" s="5">
        <f t="shared" si="6"/>
        <v>68</v>
      </c>
      <c r="I28" s="6"/>
      <c r="J28" s="6">
        <f t="shared" si="7"/>
        <v>68</v>
      </c>
      <c r="K28" s="29">
        <v>20</v>
      </c>
      <c r="L28" s="29">
        <v>48</v>
      </c>
      <c r="M28" s="29">
        <v>20</v>
      </c>
      <c r="N28" s="29"/>
      <c r="O28" s="6"/>
      <c r="P28" s="6"/>
      <c r="Q28" s="6"/>
      <c r="R28" s="6"/>
      <c r="S28" s="6"/>
      <c r="T28" s="6"/>
      <c r="U28" s="6"/>
      <c r="V28" s="6"/>
      <c r="W28" s="7">
        <v>30</v>
      </c>
      <c r="X28" s="7">
        <v>38</v>
      </c>
      <c r="Y28" s="7"/>
      <c r="Z28" s="7"/>
    </row>
    <row r="29" spans="1:26" x14ac:dyDescent="0.25">
      <c r="A29" s="6" t="s">
        <v>73</v>
      </c>
      <c r="B29" s="23" t="s">
        <v>51</v>
      </c>
      <c r="C29" s="6"/>
      <c r="D29" s="6">
        <v>3.5</v>
      </c>
      <c r="E29" s="6">
        <v>4.5999999999999996</v>
      </c>
      <c r="F29" s="6"/>
      <c r="G29" s="6"/>
      <c r="H29" s="5">
        <f t="shared" si="6"/>
        <v>124</v>
      </c>
      <c r="I29" s="6"/>
      <c r="J29" s="6">
        <f t="shared" si="7"/>
        <v>124</v>
      </c>
      <c r="K29" s="29">
        <v>112</v>
      </c>
      <c r="L29" s="29">
        <v>12</v>
      </c>
      <c r="M29" s="29">
        <v>112</v>
      </c>
      <c r="N29" s="29"/>
      <c r="O29" s="6"/>
      <c r="P29" s="6"/>
      <c r="Q29" s="6"/>
      <c r="R29" s="6"/>
      <c r="S29" s="6"/>
      <c r="T29" s="6"/>
      <c r="U29" s="6"/>
      <c r="V29" s="6"/>
      <c r="W29" s="7">
        <v>32</v>
      </c>
      <c r="X29" s="7">
        <v>38</v>
      </c>
      <c r="Y29" s="7">
        <v>32</v>
      </c>
      <c r="Z29" s="7">
        <v>22</v>
      </c>
    </row>
    <row r="30" spans="1:26" ht="28.5" x14ac:dyDescent="0.25">
      <c r="A30" s="8" t="s">
        <v>74</v>
      </c>
      <c r="B30" s="18" t="s">
        <v>75</v>
      </c>
      <c r="C30" s="19">
        <v>2</v>
      </c>
      <c r="D30" s="19">
        <v>1</v>
      </c>
      <c r="E30" s="19">
        <v>11</v>
      </c>
      <c r="F30" s="19">
        <v>0</v>
      </c>
      <c r="G30" s="19">
        <v>0</v>
      </c>
      <c r="H30" s="8">
        <f>SUM(H31:H45)</f>
        <v>842</v>
      </c>
      <c r="I30" s="8">
        <f t="shared" ref="I30:N30" si="8">SUM(I31:I45)</f>
        <v>58</v>
      </c>
      <c r="J30" s="8">
        <f>SUM(J31:J45)</f>
        <v>748</v>
      </c>
      <c r="K30" s="8">
        <f t="shared" si="8"/>
        <v>276</v>
      </c>
      <c r="L30" s="8">
        <f t="shared" si="8"/>
        <v>490</v>
      </c>
      <c r="M30" s="8">
        <f t="shared" si="8"/>
        <v>258</v>
      </c>
      <c r="N30" s="8">
        <f t="shared" si="8"/>
        <v>0</v>
      </c>
      <c r="O30" s="8">
        <f t="shared" ref="O30" si="9">SUM(O31:O45)</f>
        <v>0</v>
      </c>
      <c r="P30" s="8">
        <f t="shared" ref="P30" si="10">SUM(P31:P45)</f>
        <v>0</v>
      </c>
      <c r="Q30" s="8">
        <f>SUM(Q31:Q45)</f>
        <v>20</v>
      </c>
      <c r="R30" s="8">
        <f t="shared" ref="R30:S30" si="11">SUM(R31:R45)</f>
        <v>4</v>
      </c>
      <c r="S30" s="8">
        <f t="shared" si="11"/>
        <v>12</v>
      </c>
      <c r="T30" s="8">
        <f t="shared" ref="T30" si="12">SUM(T31:T45)</f>
        <v>0</v>
      </c>
      <c r="U30" s="8">
        <f t="shared" ref="U30" si="13">SUM(U31:U45)</f>
        <v>64</v>
      </c>
      <c r="V30" s="8">
        <f t="shared" ref="V30" si="14">SUM(V31:V45)</f>
        <v>0</v>
      </c>
      <c r="W30" s="8">
        <f t="shared" ref="W30" si="15">SUM(W31:W45)</f>
        <v>378</v>
      </c>
      <c r="X30" s="8">
        <f t="shared" ref="X30" si="16">SUM(X31:X45)</f>
        <v>100</v>
      </c>
      <c r="Y30" s="8">
        <f t="shared" ref="Y30:Z30" si="17">SUM(Y31:Y45)</f>
        <v>160</v>
      </c>
      <c r="Z30" s="8">
        <f t="shared" si="17"/>
        <v>104</v>
      </c>
    </row>
    <row r="31" spans="1:26" ht="30" x14ac:dyDescent="0.25">
      <c r="A31" s="6" t="s">
        <v>76</v>
      </c>
      <c r="B31" s="23" t="s">
        <v>77</v>
      </c>
      <c r="C31" s="6"/>
      <c r="D31" s="6"/>
      <c r="E31" s="4">
        <v>1</v>
      </c>
      <c r="F31" s="6"/>
      <c r="G31" s="6"/>
      <c r="H31" s="5">
        <f>I31+J31+Q31+R31+S31</f>
        <v>64</v>
      </c>
      <c r="I31" s="6"/>
      <c r="J31" s="6">
        <f>L31+M31+N31</f>
        <v>64</v>
      </c>
      <c r="K31" s="38">
        <v>10</v>
      </c>
      <c r="L31" s="38">
        <v>54</v>
      </c>
      <c r="M31" s="38">
        <v>10</v>
      </c>
      <c r="N31" s="29"/>
      <c r="O31" s="6"/>
      <c r="P31" s="6"/>
      <c r="Q31" s="6"/>
      <c r="R31" s="6"/>
      <c r="S31" s="6"/>
      <c r="T31" s="6"/>
      <c r="U31" s="6">
        <v>64</v>
      </c>
      <c r="V31" s="6"/>
      <c r="W31" s="7"/>
      <c r="X31" s="7"/>
      <c r="Y31" s="7"/>
      <c r="Z31" s="7"/>
    </row>
    <row r="32" spans="1:26" ht="45" x14ac:dyDescent="0.25">
      <c r="A32" s="6" t="s">
        <v>78</v>
      </c>
      <c r="B32" s="23" t="s">
        <v>79</v>
      </c>
      <c r="C32" s="6"/>
      <c r="D32" s="6"/>
      <c r="E32" s="66" t="s">
        <v>186</v>
      </c>
      <c r="F32" s="6"/>
      <c r="G32" s="6"/>
      <c r="H32" s="5">
        <f t="shared" ref="H32:H44" si="18">I32+J32+Q32+R32+S32</f>
        <v>90</v>
      </c>
      <c r="I32" s="6"/>
      <c r="J32" s="6">
        <f t="shared" ref="J32:J44" si="19">L32+M32+N32</f>
        <v>90</v>
      </c>
      <c r="K32" s="38">
        <v>60</v>
      </c>
      <c r="L32" s="38">
        <v>30</v>
      </c>
      <c r="M32" s="38">
        <v>60</v>
      </c>
      <c r="N32" s="29"/>
      <c r="O32" s="6"/>
      <c r="P32" s="6"/>
      <c r="Q32" s="6"/>
      <c r="R32" s="6"/>
      <c r="S32" s="6"/>
      <c r="T32" s="6"/>
      <c r="U32" s="6"/>
      <c r="V32" s="6"/>
      <c r="W32" s="7">
        <v>90</v>
      </c>
      <c r="X32" s="7"/>
      <c r="Y32" s="7"/>
      <c r="Z32" s="7"/>
    </row>
    <row r="33" spans="1:26" ht="30" x14ac:dyDescent="0.25">
      <c r="A33" s="6" t="s">
        <v>80</v>
      </c>
      <c r="B33" s="23" t="s">
        <v>81</v>
      </c>
      <c r="C33" s="6">
        <v>3</v>
      </c>
      <c r="D33" s="6"/>
      <c r="E33" s="6"/>
      <c r="F33" s="6"/>
      <c r="G33" s="6"/>
      <c r="H33" s="5">
        <f t="shared" si="18"/>
        <v>64</v>
      </c>
      <c r="I33" s="6"/>
      <c r="J33" s="6">
        <f t="shared" si="19"/>
        <v>46</v>
      </c>
      <c r="K33" s="38">
        <v>16</v>
      </c>
      <c r="L33" s="38">
        <v>30</v>
      </c>
      <c r="M33" s="38">
        <v>16</v>
      </c>
      <c r="N33" s="29"/>
      <c r="O33" s="6"/>
      <c r="P33" s="6"/>
      <c r="Q33" s="6">
        <v>10</v>
      </c>
      <c r="R33" s="6">
        <v>2</v>
      </c>
      <c r="S33" s="6">
        <v>6</v>
      </c>
      <c r="T33" s="6"/>
      <c r="U33" s="6"/>
      <c r="V33" s="6"/>
      <c r="W33" s="7">
        <v>46</v>
      </c>
      <c r="X33" s="7"/>
      <c r="Y33" s="7"/>
      <c r="Z33" s="7"/>
    </row>
    <row r="34" spans="1:26" ht="30" x14ac:dyDescent="0.25">
      <c r="A34" s="6" t="s">
        <v>82</v>
      </c>
      <c r="B34" s="23" t="s">
        <v>83</v>
      </c>
      <c r="C34" s="6"/>
      <c r="D34" s="6"/>
      <c r="E34" s="67" t="s">
        <v>186</v>
      </c>
      <c r="F34" s="6"/>
      <c r="G34" s="6"/>
      <c r="H34" s="5">
        <f t="shared" si="18"/>
        <v>32</v>
      </c>
      <c r="I34" s="6"/>
      <c r="J34" s="6">
        <v>32</v>
      </c>
      <c r="K34" s="38">
        <v>10</v>
      </c>
      <c r="L34" s="38">
        <v>22</v>
      </c>
      <c r="M34" s="38">
        <v>10</v>
      </c>
      <c r="N34" s="29"/>
      <c r="O34" s="6"/>
      <c r="P34" s="6"/>
      <c r="Q34" s="6"/>
      <c r="R34" s="6"/>
      <c r="S34" s="6"/>
      <c r="T34" s="6"/>
      <c r="U34" s="6"/>
      <c r="V34" s="6"/>
      <c r="W34" s="7"/>
      <c r="X34" s="7"/>
      <c r="Y34" s="7">
        <v>32</v>
      </c>
      <c r="Z34" s="7"/>
    </row>
    <row r="35" spans="1:26" x14ac:dyDescent="0.25">
      <c r="A35" s="6" t="s">
        <v>84</v>
      </c>
      <c r="B35" s="23" t="s">
        <v>85</v>
      </c>
      <c r="C35" s="4">
        <v>3</v>
      </c>
      <c r="D35" s="6"/>
      <c r="E35" s="6"/>
      <c r="F35" s="6"/>
      <c r="G35" s="6"/>
      <c r="H35" s="5">
        <f t="shared" si="18"/>
        <v>98</v>
      </c>
      <c r="I35" s="4">
        <v>34</v>
      </c>
      <c r="J35" s="6">
        <f t="shared" si="19"/>
        <v>46</v>
      </c>
      <c r="K35" s="38">
        <v>10</v>
      </c>
      <c r="L35" s="38">
        <v>36</v>
      </c>
      <c r="M35" s="38">
        <v>10</v>
      </c>
      <c r="N35" s="29"/>
      <c r="O35" s="6"/>
      <c r="P35" s="6"/>
      <c r="Q35" s="6">
        <v>10</v>
      </c>
      <c r="R35" s="6">
        <v>2</v>
      </c>
      <c r="S35" s="6">
        <v>6</v>
      </c>
      <c r="T35" s="6"/>
      <c r="U35" s="6"/>
      <c r="V35" s="6"/>
      <c r="W35" s="7">
        <v>80</v>
      </c>
      <c r="X35" s="7"/>
      <c r="Y35" s="7"/>
      <c r="Z35" s="7"/>
    </row>
    <row r="36" spans="1:26" x14ac:dyDescent="0.25">
      <c r="A36" s="6" t="s">
        <v>86</v>
      </c>
      <c r="B36" s="23" t="s">
        <v>87</v>
      </c>
      <c r="C36" s="6"/>
      <c r="D36" s="6"/>
      <c r="E36" s="69" t="s">
        <v>186</v>
      </c>
      <c r="F36" s="6"/>
      <c r="G36" s="6"/>
      <c r="H36" s="5">
        <f t="shared" si="18"/>
        <v>46</v>
      </c>
      <c r="I36" s="6"/>
      <c r="J36" s="6">
        <f t="shared" si="19"/>
        <v>46</v>
      </c>
      <c r="K36" s="38">
        <v>10</v>
      </c>
      <c r="L36" s="38">
        <v>36</v>
      </c>
      <c r="M36" s="38">
        <v>10</v>
      </c>
      <c r="N36" s="29"/>
      <c r="O36" s="6"/>
      <c r="P36" s="6"/>
      <c r="Q36" s="6"/>
      <c r="R36" s="6"/>
      <c r="S36" s="6"/>
      <c r="T36" s="6"/>
      <c r="U36" s="6"/>
      <c r="V36" s="6"/>
      <c r="W36" s="7">
        <v>46</v>
      </c>
      <c r="X36" s="7"/>
      <c r="Y36" s="7"/>
      <c r="Z36" s="7"/>
    </row>
    <row r="37" spans="1:26" ht="30" x14ac:dyDescent="0.25">
      <c r="A37" s="6" t="s">
        <v>88</v>
      </c>
      <c r="B37" s="23" t="s">
        <v>89</v>
      </c>
      <c r="C37" s="6"/>
      <c r="D37" s="6"/>
      <c r="E37" s="4">
        <v>5</v>
      </c>
      <c r="F37" s="6"/>
      <c r="G37" s="6"/>
      <c r="H37" s="5">
        <f t="shared" si="18"/>
        <v>52</v>
      </c>
      <c r="I37" s="6"/>
      <c r="J37" s="6">
        <f t="shared" si="19"/>
        <v>52</v>
      </c>
      <c r="K37" s="38">
        <v>22</v>
      </c>
      <c r="L37" s="38">
        <v>30</v>
      </c>
      <c r="M37" s="38">
        <v>22</v>
      </c>
      <c r="N37" s="29"/>
      <c r="O37" s="6"/>
      <c r="P37" s="6"/>
      <c r="Q37" s="6"/>
      <c r="R37" s="6"/>
      <c r="S37" s="6"/>
      <c r="T37" s="6"/>
      <c r="U37" s="6"/>
      <c r="V37" s="6"/>
      <c r="W37" s="7">
        <v>52</v>
      </c>
      <c r="X37" s="7"/>
      <c r="Y37" s="7"/>
      <c r="Z37" s="7"/>
    </row>
    <row r="38" spans="1:26" ht="30" x14ac:dyDescent="0.25">
      <c r="A38" s="6" t="s">
        <v>90</v>
      </c>
      <c r="B38" s="23" t="s">
        <v>91</v>
      </c>
      <c r="C38" s="6"/>
      <c r="D38" s="6"/>
      <c r="E38" s="38">
        <v>6</v>
      </c>
      <c r="F38" s="6"/>
      <c r="G38" s="6"/>
      <c r="H38" s="5">
        <f t="shared" si="18"/>
        <v>60</v>
      </c>
      <c r="I38" s="4">
        <v>12</v>
      </c>
      <c r="J38" s="6">
        <f t="shared" si="19"/>
        <v>48</v>
      </c>
      <c r="K38" s="38">
        <v>20</v>
      </c>
      <c r="L38" s="38">
        <v>28</v>
      </c>
      <c r="M38" s="38">
        <v>20</v>
      </c>
      <c r="N38" s="29"/>
      <c r="O38" s="6"/>
      <c r="P38" s="6"/>
      <c r="Q38" s="6"/>
      <c r="R38" s="6"/>
      <c r="S38" s="6"/>
      <c r="T38" s="6"/>
      <c r="U38" s="6"/>
      <c r="V38" s="6"/>
      <c r="W38" s="7"/>
      <c r="X38" s="7"/>
      <c r="Y38" s="7"/>
      <c r="Z38" s="7">
        <v>60</v>
      </c>
    </row>
    <row r="39" spans="1:26" x14ac:dyDescent="0.25">
      <c r="A39" s="6" t="s">
        <v>92</v>
      </c>
      <c r="B39" s="23" t="s">
        <v>93</v>
      </c>
      <c r="C39" s="6"/>
      <c r="D39" s="6"/>
      <c r="E39" s="69" t="s">
        <v>186</v>
      </c>
      <c r="F39" s="6"/>
      <c r="G39" s="6"/>
      <c r="H39" s="5">
        <f t="shared" si="18"/>
        <v>64</v>
      </c>
      <c r="I39" s="6"/>
      <c r="J39" s="6">
        <f t="shared" si="19"/>
        <v>64</v>
      </c>
      <c r="K39" s="38">
        <v>16</v>
      </c>
      <c r="L39" s="38">
        <v>48</v>
      </c>
      <c r="M39" s="38">
        <v>16</v>
      </c>
      <c r="N39" s="29"/>
      <c r="O39" s="6"/>
      <c r="P39" s="6"/>
      <c r="Q39" s="6"/>
      <c r="R39" s="6"/>
      <c r="S39" s="6"/>
      <c r="T39" s="6"/>
      <c r="U39" s="6"/>
      <c r="V39" s="6"/>
      <c r="W39" s="7">
        <v>64</v>
      </c>
      <c r="X39" s="7"/>
      <c r="Y39" s="7"/>
      <c r="Z39" s="7"/>
    </row>
    <row r="40" spans="1:26" ht="30" x14ac:dyDescent="0.25">
      <c r="A40" s="6" t="s">
        <v>94</v>
      </c>
      <c r="B40" s="23" t="s">
        <v>95</v>
      </c>
      <c r="C40" s="6"/>
      <c r="D40" s="6"/>
      <c r="E40" s="73" t="s">
        <v>184</v>
      </c>
      <c r="F40" s="6"/>
      <c r="G40" s="6"/>
      <c r="H40" s="5">
        <f t="shared" si="18"/>
        <v>64</v>
      </c>
      <c r="I40" s="6"/>
      <c r="J40" s="6">
        <f t="shared" si="19"/>
        <v>64</v>
      </c>
      <c r="K40" s="38">
        <v>26</v>
      </c>
      <c r="L40" s="38">
        <v>38</v>
      </c>
      <c r="M40" s="38">
        <v>26</v>
      </c>
      <c r="N40" s="29"/>
      <c r="O40" s="6"/>
      <c r="P40" s="6"/>
      <c r="Q40" s="6"/>
      <c r="R40" s="6"/>
      <c r="S40" s="6"/>
      <c r="T40" s="6"/>
      <c r="U40" s="6"/>
      <c r="V40" s="6"/>
      <c r="W40" s="7"/>
      <c r="X40" s="7">
        <v>64</v>
      </c>
      <c r="Y40" s="7"/>
      <c r="Z40" s="7"/>
    </row>
    <row r="41" spans="1:26" x14ac:dyDescent="0.25">
      <c r="A41" s="6" t="s">
        <v>96</v>
      </c>
      <c r="B41" s="23" t="s">
        <v>97</v>
      </c>
      <c r="C41" s="6"/>
      <c r="D41" s="6"/>
      <c r="E41" s="68" t="s">
        <v>182</v>
      </c>
      <c r="F41" s="6"/>
      <c r="G41" s="6"/>
      <c r="H41" s="5">
        <f t="shared" si="18"/>
        <v>48</v>
      </c>
      <c r="I41" s="6"/>
      <c r="J41" s="6">
        <f t="shared" si="19"/>
        <v>48</v>
      </c>
      <c r="K41" s="38">
        <v>10</v>
      </c>
      <c r="L41" s="38">
        <v>38</v>
      </c>
      <c r="M41" s="38">
        <v>10</v>
      </c>
      <c r="N41" s="29"/>
      <c r="O41" s="6"/>
      <c r="P41" s="6"/>
      <c r="Q41" s="6"/>
      <c r="R41" s="6"/>
      <c r="S41" s="6"/>
      <c r="T41" s="6"/>
      <c r="U41" s="6"/>
      <c r="V41" s="6"/>
      <c r="W41" s="7"/>
      <c r="X41" s="7"/>
      <c r="Y41" s="7">
        <v>48</v>
      </c>
      <c r="Z41" s="7"/>
    </row>
    <row r="42" spans="1:26" x14ac:dyDescent="0.25">
      <c r="A42" s="4" t="s">
        <v>98</v>
      </c>
      <c r="B42" s="23" t="s">
        <v>99</v>
      </c>
      <c r="C42" s="6"/>
      <c r="D42" s="6"/>
      <c r="E42" s="68" t="s">
        <v>182</v>
      </c>
      <c r="F42" s="6"/>
      <c r="G42" s="6"/>
      <c r="H42" s="5">
        <f t="shared" si="18"/>
        <v>48</v>
      </c>
      <c r="I42" s="6"/>
      <c r="J42" s="6">
        <f t="shared" si="19"/>
        <v>48</v>
      </c>
      <c r="K42" s="38">
        <v>22</v>
      </c>
      <c r="L42" s="38">
        <v>26</v>
      </c>
      <c r="M42" s="38">
        <v>22</v>
      </c>
      <c r="N42" s="29"/>
      <c r="O42" s="6"/>
      <c r="P42" s="6"/>
      <c r="Q42" s="6"/>
      <c r="R42" s="6"/>
      <c r="S42" s="6"/>
      <c r="T42" s="6"/>
      <c r="U42" s="6"/>
      <c r="V42" s="6"/>
      <c r="W42" s="7"/>
      <c r="X42" s="7"/>
      <c r="Y42" s="7">
        <v>48</v>
      </c>
      <c r="Z42" s="7"/>
    </row>
    <row r="43" spans="1:26" ht="45" x14ac:dyDescent="0.25">
      <c r="A43" s="4" t="s">
        <v>100</v>
      </c>
      <c r="B43" s="23" t="s">
        <v>101</v>
      </c>
      <c r="C43" s="6"/>
      <c r="D43" s="6"/>
      <c r="E43" s="38">
        <v>6</v>
      </c>
      <c r="F43" s="6"/>
      <c r="G43" s="6"/>
      <c r="H43" s="5">
        <f t="shared" si="18"/>
        <v>44</v>
      </c>
      <c r="I43" s="4">
        <v>12</v>
      </c>
      <c r="J43" s="6">
        <f t="shared" si="19"/>
        <v>32</v>
      </c>
      <c r="K43" s="38">
        <v>6</v>
      </c>
      <c r="L43" s="38">
        <v>26</v>
      </c>
      <c r="M43" s="38">
        <v>6</v>
      </c>
      <c r="N43" s="29"/>
      <c r="O43" s="6"/>
      <c r="P43" s="6"/>
      <c r="Q43" s="6"/>
      <c r="R43" s="6"/>
      <c r="S43" s="6"/>
      <c r="T43" s="6"/>
      <c r="U43" s="6"/>
      <c r="V43" s="6"/>
      <c r="W43" s="7"/>
      <c r="X43" s="7"/>
      <c r="Y43" s="7"/>
      <c r="Z43" s="7">
        <v>44</v>
      </c>
    </row>
    <row r="44" spans="1:26" ht="45" x14ac:dyDescent="0.25">
      <c r="A44" s="4" t="s">
        <v>102</v>
      </c>
      <c r="B44" s="23" t="s">
        <v>103</v>
      </c>
      <c r="C44" s="6"/>
      <c r="D44" s="4"/>
      <c r="E44" s="68" t="s">
        <v>182</v>
      </c>
      <c r="F44" s="6"/>
      <c r="G44" s="6"/>
      <c r="H44" s="5">
        <f t="shared" si="18"/>
        <v>32</v>
      </c>
      <c r="I44" s="6"/>
      <c r="J44" s="6">
        <f t="shared" si="19"/>
        <v>32</v>
      </c>
      <c r="K44" s="38">
        <v>20</v>
      </c>
      <c r="L44" s="38">
        <v>12</v>
      </c>
      <c r="M44" s="38">
        <v>20</v>
      </c>
      <c r="N44" s="29"/>
      <c r="O44" s="6"/>
      <c r="P44" s="6"/>
      <c r="Q44" s="6"/>
      <c r="R44" s="6"/>
      <c r="S44" s="6"/>
      <c r="T44" s="6"/>
      <c r="U44" s="6"/>
      <c r="V44" s="6"/>
      <c r="W44" s="7"/>
      <c r="X44" s="7"/>
      <c r="Y44" s="7">
        <v>32</v>
      </c>
      <c r="Z44" s="7"/>
    </row>
    <row r="45" spans="1:26" ht="30" x14ac:dyDescent="0.25">
      <c r="A45" s="4" t="s">
        <v>104</v>
      </c>
      <c r="B45" s="23" t="s">
        <v>105</v>
      </c>
      <c r="C45" s="6"/>
      <c r="D45" s="6"/>
      <c r="E45" s="73" t="s">
        <v>184</v>
      </c>
      <c r="F45" s="6"/>
      <c r="G45" s="6"/>
      <c r="H45" s="5">
        <v>36</v>
      </c>
      <c r="I45" s="6"/>
      <c r="J45" s="6">
        <v>36</v>
      </c>
      <c r="K45" s="38">
        <v>18</v>
      </c>
      <c r="L45" s="38">
        <v>36</v>
      </c>
      <c r="M45" s="29"/>
      <c r="N45" s="29"/>
      <c r="O45" s="6"/>
      <c r="P45" s="6"/>
      <c r="Q45" s="6"/>
      <c r="R45" s="6"/>
      <c r="S45" s="6"/>
      <c r="T45" s="6"/>
      <c r="U45" s="6"/>
      <c r="V45" s="6"/>
      <c r="W45" s="7"/>
      <c r="X45" s="7">
        <v>36</v>
      </c>
      <c r="Y45" s="7"/>
      <c r="Z45" s="7"/>
    </row>
    <row r="46" spans="1:26" x14ac:dyDescent="0.25">
      <c r="A46" s="8" t="s">
        <v>106</v>
      </c>
      <c r="B46" s="24" t="s">
        <v>107</v>
      </c>
      <c r="C46" s="19">
        <v>2</v>
      </c>
      <c r="D46" s="19">
        <v>0</v>
      </c>
      <c r="E46" s="19">
        <v>2</v>
      </c>
      <c r="F46" s="19">
        <v>0</v>
      </c>
      <c r="G46" s="19">
        <v>0</v>
      </c>
      <c r="H46" s="8">
        <f>H47+H53+H59+H65+H72</f>
        <v>1356</v>
      </c>
      <c r="I46" s="8">
        <f t="shared" ref="I46:Z46" si="20">I47+I53+I59+I65+I72</f>
        <v>104</v>
      </c>
      <c r="J46" s="8">
        <f t="shared" si="20"/>
        <v>1180</v>
      </c>
      <c r="K46" s="8">
        <f t="shared" si="20"/>
        <v>234</v>
      </c>
      <c r="L46" s="8">
        <f t="shared" ref="L46" si="21">L47+L53+L59+L65+L72</f>
        <v>438</v>
      </c>
      <c r="M46" s="8">
        <f t="shared" ref="M46" si="22">M47+M53+M59+M65+M72</f>
        <v>234</v>
      </c>
      <c r="N46" s="8">
        <f t="shared" ref="N46" si="23">N47+N53+N59+N65+N72</f>
        <v>40</v>
      </c>
      <c r="O46" s="8">
        <f t="shared" si="20"/>
        <v>180</v>
      </c>
      <c r="P46" s="8">
        <f t="shared" si="20"/>
        <v>288</v>
      </c>
      <c r="Q46" s="8">
        <f t="shared" si="20"/>
        <v>8</v>
      </c>
      <c r="R46" s="8">
        <f t="shared" si="20"/>
        <v>10</v>
      </c>
      <c r="S46" s="8">
        <f t="shared" si="20"/>
        <v>54</v>
      </c>
      <c r="T46" s="8">
        <f t="shared" si="20"/>
        <v>0</v>
      </c>
      <c r="U46" s="8">
        <f t="shared" si="20"/>
        <v>0</v>
      </c>
      <c r="V46" s="8">
        <f t="shared" si="20"/>
        <v>116</v>
      </c>
      <c r="W46" s="8">
        <f t="shared" si="20"/>
        <v>0</v>
      </c>
      <c r="X46" s="8">
        <f t="shared" si="20"/>
        <v>460</v>
      </c>
      <c r="Y46" s="8">
        <f t="shared" si="20"/>
        <v>370</v>
      </c>
      <c r="Z46" s="8">
        <f t="shared" si="20"/>
        <v>338</v>
      </c>
    </row>
    <row r="47" spans="1:26" ht="71.25" x14ac:dyDescent="0.25">
      <c r="A47" s="8" t="s">
        <v>108</v>
      </c>
      <c r="B47" s="24" t="s">
        <v>109</v>
      </c>
      <c r="C47" s="19">
        <v>2</v>
      </c>
      <c r="D47" s="19">
        <v>0</v>
      </c>
      <c r="E47" s="19">
        <v>2</v>
      </c>
      <c r="F47" s="19">
        <v>0</v>
      </c>
      <c r="G47" s="19">
        <v>0</v>
      </c>
      <c r="H47" s="8">
        <f>SUM(H48:H52)</f>
        <v>328</v>
      </c>
      <c r="I47" s="8">
        <f>SUM(I48:I52)</f>
        <v>30</v>
      </c>
      <c r="J47" s="8">
        <f t="shared" ref="J47:Y47" si="24">SUM(J48:J52)</f>
        <v>274</v>
      </c>
      <c r="K47" s="8">
        <f t="shared" si="24"/>
        <v>76</v>
      </c>
      <c r="L47" s="8">
        <f t="shared" ref="L47:N47" si="25">SUM(L48:L52)</f>
        <v>106</v>
      </c>
      <c r="M47" s="8">
        <f t="shared" si="25"/>
        <v>76</v>
      </c>
      <c r="N47" s="8">
        <f t="shared" si="25"/>
        <v>20</v>
      </c>
      <c r="O47" s="8">
        <f t="shared" si="24"/>
        <v>36</v>
      </c>
      <c r="P47" s="8">
        <f t="shared" si="24"/>
        <v>36</v>
      </c>
      <c r="Q47" s="8">
        <f t="shared" si="24"/>
        <v>4</v>
      </c>
      <c r="R47" s="8">
        <f t="shared" si="24"/>
        <v>2</v>
      </c>
      <c r="S47" s="8">
        <f t="shared" si="24"/>
        <v>18</v>
      </c>
      <c r="T47" s="8">
        <f t="shared" si="24"/>
        <v>0</v>
      </c>
      <c r="U47" s="8">
        <f t="shared" si="24"/>
        <v>0</v>
      </c>
      <c r="V47" s="8">
        <f t="shared" si="24"/>
        <v>116</v>
      </c>
      <c r="W47" s="8">
        <f t="shared" si="24"/>
        <v>0</v>
      </c>
      <c r="X47" s="8">
        <f t="shared" si="24"/>
        <v>188</v>
      </c>
      <c r="Y47" s="8">
        <f t="shared" si="24"/>
        <v>0</v>
      </c>
      <c r="Z47" s="43">
        <v>0</v>
      </c>
    </row>
    <row r="48" spans="1:26" x14ac:dyDescent="0.25">
      <c r="A48" s="6" t="s">
        <v>110</v>
      </c>
      <c r="B48" s="23" t="s">
        <v>111</v>
      </c>
      <c r="C48" s="6"/>
      <c r="D48" s="6"/>
      <c r="E48" s="6">
        <v>2</v>
      </c>
      <c r="F48" s="6"/>
      <c r="G48" s="6"/>
      <c r="H48" s="11">
        <f>I48+J48+Q48+R48+S48</f>
        <v>80</v>
      </c>
      <c r="I48" s="6">
        <v>20</v>
      </c>
      <c r="J48" s="6">
        <f>L48+M48+N48</f>
        <v>60</v>
      </c>
      <c r="K48" s="29">
        <v>40</v>
      </c>
      <c r="L48" s="29">
        <v>20</v>
      </c>
      <c r="M48" s="29">
        <v>40</v>
      </c>
      <c r="N48" s="29"/>
      <c r="O48" s="6"/>
      <c r="P48" s="6"/>
      <c r="Q48" s="6"/>
      <c r="R48" s="6"/>
      <c r="S48" s="6"/>
      <c r="T48" s="6"/>
      <c r="U48" s="6"/>
      <c r="V48" s="6">
        <v>80</v>
      </c>
      <c r="W48" s="7"/>
      <c r="X48" s="7"/>
      <c r="Y48" s="7"/>
      <c r="Z48" s="7"/>
    </row>
    <row r="49" spans="1:26" x14ac:dyDescent="0.25">
      <c r="A49" s="6" t="s">
        <v>112</v>
      </c>
      <c r="B49" s="23" t="s">
        <v>113</v>
      </c>
      <c r="C49" s="6">
        <v>4</v>
      </c>
      <c r="D49" s="6"/>
      <c r="E49" s="6"/>
      <c r="F49" s="6"/>
      <c r="G49" s="6"/>
      <c r="H49" s="11">
        <f t="shared" ref="H49:H52" si="26">I49+J49+Q49+R49+S49</f>
        <v>164</v>
      </c>
      <c r="I49" s="4">
        <v>10</v>
      </c>
      <c r="J49" s="6">
        <f>L49+M49+N49</f>
        <v>142</v>
      </c>
      <c r="K49" s="29">
        <v>36</v>
      </c>
      <c r="L49" s="29">
        <v>86</v>
      </c>
      <c r="M49" s="29">
        <v>36</v>
      </c>
      <c r="N49" s="31">
        <v>20</v>
      </c>
      <c r="O49" s="6"/>
      <c r="P49" s="6"/>
      <c r="Q49" s="6">
        <v>4</v>
      </c>
      <c r="R49" s="6">
        <v>2</v>
      </c>
      <c r="S49" s="6">
        <v>6</v>
      </c>
      <c r="T49" s="6"/>
      <c r="U49" s="6"/>
      <c r="V49" s="6"/>
      <c r="W49" s="7"/>
      <c r="X49" s="7">
        <v>152</v>
      </c>
      <c r="Y49" s="7"/>
      <c r="Z49" s="7"/>
    </row>
    <row r="50" spans="1:26" x14ac:dyDescent="0.25">
      <c r="A50" s="5" t="s">
        <v>114</v>
      </c>
      <c r="B50" s="25" t="s">
        <v>115</v>
      </c>
      <c r="C50" s="6"/>
      <c r="D50" s="6"/>
      <c r="E50" s="6">
        <v>2</v>
      </c>
      <c r="F50" s="6"/>
      <c r="G50" s="6"/>
      <c r="H50" s="11">
        <f t="shared" si="26"/>
        <v>36</v>
      </c>
      <c r="I50" s="6"/>
      <c r="J50" s="6">
        <v>36</v>
      </c>
      <c r="K50" s="29"/>
      <c r="L50" s="29"/>
      <c r="M50" s="29"/>
      <c r="N50" s="29"/>
      <c r="O50" s="6">
        <v>36</v>
      </c>
      <c r="P50" s="6"/>
      <c r="Q50" s="6"/>
      <c r="R50" s="6"/>
      <c r="S50" s="6"/>
      <c r="T50" s="6"/>
      <c r="U50" s="6"/>
      <c r="V50" s="6">
        <v>36</v>
      </c>
      <c r="W50" s="7"/>
      <c r="X50" s="7"/>
      <c r="Y50" s="7"/>
      <c r="Z50" s="7"/>
    </row>
    <row r="51" spans="1:26" ht="28.5" x14ac:dyDescent="0.25">
      <c r="A51" s="5" t="s">
        <v>116</v>
      </c>
      <c r="B51" s="25" t="s">
        <v>117</v>
      </c>
      <c r="C51" s="6"/>
      <c r="D51" s="6"/>
      <c r="E51" s="6">
        <v>4</v>
      </c>
      <c r="F51" s="6"/>
      <c r="G51" s="6"/>
      <c r="H51" s="11">
        <f t="shared" si="26"/>
        <v>36</v>
      </c>
      <c r="I51" s="6"/>
      <c r="J51" s="6">
        <v>36</v>
      </c>
      <c r="K51" s="29"/>
      <c r="L51" s="29"/>
      <c r="M51" s="29"/>
      <c r="N51" s="29"/>
      <c r="O51" s="6"/>
      <c r="P51" s="6">
        <v>36</v>
      </c>
      <c r="Q51" s="6"/>
      <c r="R51" s="6"/>
      <c r="S51" s="6"/>
      <c r="T51" s="6"/>
      <c r="U51" s="6"/>
      <c r="V51" s="6"/>
      <c r="W51" s="7"/>
      <c r="X51" s="7">
        <v>36</v>
      </c>
      <c r="Y51" s="7"/>
      <c r="Z51" s="7"/>
    </row>
    <row r="52" spans="1:26" x14ac:dyDescent="0.25">
      <c r="A52" s="6"/>
      <c r="B52" s="26" t="s">
        <v>118</v>
      </c>
      <c r="C52" s="6">
        <v>4</v>
      </c>
      <c r="D52" s="6"/>
      <c r="E52" s="6"/>
      <c r="F52" s="6"/>
      <c r="G52" s="6"/>
      <c r="H52" s="11">
        <f t="shared" si="26"/>
        <v>12</v>
      </c>
      <c r="I52" s="6"/>
      <c r="J52" s="6"/>
      <c r="K52" s="29"/>
      <c r="L52" s="29"/>
      <c r="M52" s="29"/>
      <c r="N52" s="29"/>
      <c r="O52" s="6"/>
      <c r="P52" s="6"/>
      <c r="Q52" s="6"/>
      <c r="R52" s="6"/>
      <c r="S52" s="6">
        <v>12</v>
      </c>
      <c r="T52" s="6"/>
      <c r="U52" s="6"/>
      <c r="V52" s="6"/>
      <c r="W52" s="7"/>
      <c r="X52" s="7"/>
      <c r="Y52" s="7"/>
      <c r="Z52" s="7"/>
    </row>
    <row r="53" spans="1:26" ht="71.25" x14ac:dyDescent="0.25">
      <c r="A53" s="8" t="s">
        <v>119</v>
      </c>
      <c r="B53" s="24" t="s">
        <v>120</v>
      </c>
      <c r="C53" s="19">
        <v>2</v>
      </c>
      <c r="D53" s="19">
        <v>0</v>
      </c>
      <c r="E53" s="19">
        <v>3</v>
      </c>
      <c r="F53" s="19">
        <v>0</v>
      </c>
      <c r="G53" s="19">
        <v>0</v>
      </c>
      <c r="H53" s="8">
        <f>SUM(H54:H58)</f>
        <v>310</v>
      </c>
      <c r="I53" s="8">
        <f t="shared" ref="I53:Z53" si="27">SUM(I54:I58)</f>
        <v>36</v>
      </c>
      <c r="J53" s="8">
        <f t="shared" si="27"/>
        <v>256</v>
      </c>
      <c r="K53" s="8">
        <f t="shared" si="27"/>
        <v>58</v>
      </c>
      <c r="L53" s="8">
        <f t="shared" ref="L53" si="28">SUM(L54:L58)</f>
        <v>126</v>
      </c>
      <c r="M53" s="8">
        <f t="shared" ref="M53" si="29">SUM(M54:M58)</f>
        <v>58</v>
      </c>
      <c r="N53" s="8">
        <f t="shared" ref="N53" si="30">SUM(N54:N58)</f>
        <v>0</v>
      </c>
      <c r="O53" s="8">
        <f t="shared" si="27"/>
        <v>36</v>
      </c>
      <c r="P53" s="8">
        <f t="shared" si="27"/>
        <v>36</v>
      </c>
      <c r="Q53" s="8">
        <f t="shared" si="27"/>
        <v>4</v>
      </c>
      <c r="R53" s="8">
        <f t="shared" si="27"/>
        <v>2</v>
      </c>
      <c r="S53" s="8">
        <f t="shared" si="27"/>
        <v>12</v>
      </c>
      <c r="T53" s="8">
        <f t="shared" si="27"/>
        <v>0</v>
      </c>
      <c r="U53" s="8">
        <f t="shared" si="27"/>
        <v>0</v>
      </c>
      <c r="V53" s="8">
        <f t="shared" si="27"/>
        <v>0</v>
      </c>
      <c r="W53" s="8">
        <f t="shared" si="27"/>
        <v>0</v>
      </c>
      <c r="X53" s="8">
        <f t="shared" si="27"/>
        <v>240</v>
      </c>
      <c r="Y53" s="8">
        <f t="shared" si="27"/>
        <v>52</v>
      </c>
      <c r="Z53" s="8">
        <f t="shared" si="27"/>
        <v>0</v>
      </c>
    </row>
    <row r="54" spans="1:26" x14ac:dyDescent="0.25">
      <c r="A54" s="6" t="s">
        <v>121</v>
      </c>
      <c r="B54" s="23" t="s">
        <v>122</v>
      </c>
      <c r="C54" s="6">
        <v>4</v>
      </c>
      <c r="D54" s="6"/>
      <c r="E54" s="6"/>
      <c r="F54" s="6"/>
      <c r="G54" s="6"/>
      <c r="H54" s="5">
        <f>I54+J54+Q54+R54+S54</f>
        <v>180</v>
      </c>
      <c r="I54" s="6">
        <v>20</v>
      </c>
      <c r="J54" s="6">
        <v>148</v>
      </c>
      <c r="K54" s="29">
        <v>40</v>
      </c>
      <c r="L54" s="29">
        <v>108</v>
      </c>
      <c r="M54" s="29">
        <v>40</v>
      </c>
      <c r="N54" s="29"/>
      <c r="O54" s="6"/>
      <c r="P54" s="6"/>
      <c r="Q54" s="6">
        <v>4</v>
      </c>
      <c r="R54" s="6">
        <v>2</v>
      </c>
      <c r="S54" s="6">
        <v>6</v>
      </c>
      <c r="T54" s="6"/>
      <c r="U54" s="6"/>
      <c r="V54" s="6"/>
      <c r="W54" s="7"/>
      <c r="X54" s="7">
        <v>168</v>
      </c>
      <c r="Y54" s="7"/>
      <c r="Z54" s="7"/>
    </row>
    <row r="55" spans="1:26" x14ac:dyDescent="0.25">
      <c r="A55" s="6" t="s">
        <v>123</v>
      </c>
      <c r="B55" s="23" t="s">
        <v>124</v>
      </c>
      <c r="C55" s="6"/>
      <c r="D55" s="6"/>
      <c r="E55" s="6">
        <v>5</v>
      </c>
      <c r="F55" s="6"/>
      <c r="G55" s="6"/>
      <c r="H55" s="5">
        <f t="shared" ref="H55:H58" si="31">I55+J55+Q55+R55+S55</f>
        <v>52</v>
      </c>
      <c r="I55" s="6">
        <v>16</v>
      </c>
      <c r="J55" s="6">
        <v>36</v>
      </c>
      <c r="K55" s="29">
        <v>18</v>
      </c>
      <c r="L55" s="29">
        <v>18</v>
      </c>
      <c r="M55" s="29">
        <v>18</v>
      </c>
      <c r="N55" s="29"/>
      <c r="O55" s="6"/>
      <c r="P55" s="6"/>
      <c r="Q55" s="6"/>
      <c r="R55" s="6"/>
      <c r="S55" s="6"/>
      <c r="T55" s="6"/>
      <c r="U55" s="6"/>
      <c r="V55" s="6"/>
      <c r="W55" s="7"/>
      <c r="X55" s="7"/>
      <c r="Y55" s="7">
        <v>52</v>
      </c>
      <c r="Z55" s="7"/>
    </row>
    <row r="56" spans="1:26" x14ac:dyDescent="0.25">
      <c r="A56" s="5" t="s">
        <v>125</v>
      </c>
      <c r="B56" s="25" t="s">
        <v>115</v>
      </c>
      <c r="C56" s="6"/>
      <c r="D56" s="6"/>
      <c r="E56" s="65" t="s">
        <v>184</v>
      </c>
      <c r="F56" s="6"/>
      <c r="G56" s="6"/>
      <c r="H56" s="5">
        <f t="shared" si="31"/>
        <v>36</v>
      </c>
      <c r="I56" s="6"/>
      <c r="J56" s="6">
        <v>36</v>
      </c>
      <c r="K56" s="29"/>
      <c r="L56" s="29"/>
      <c r="M56" s="29"/>
      <c r="N56" s="29"/>
      <c r="O56" s="6">
        <v>36</v>
      </c>
      <c r="P56" s="6"/>
      <c r="Q56" s="6"/>
      <c r="R56" s="6"/>
      <c r="S56" s="6"/>
      <c r="T56" s="6"/>
      <c r="U56" s="6"/>
      <c r="V56" s="6"/>
      <c r="W56" s="7"/>
      <c r="X56" s="7">
        <v>36</v>
      </c>
      <c r="Y56" s="7"/>
      <c r="Z56" s="7"/>
    </row>
    <row r="57" spans="1:26" ht="28.5" x14ac:dyDescent="0.25">
      <c r="A57" s="5" t="s">
        <v>126</v>
      </c>
      <c r="B57" s="25" t="s">
        <v>117</v>
      </c>
      <c r="C57" s="6"/>
      <c r="D57" s="6"/>
      <c r="E57" s="65" t="s">
        <v>184</v>
      </c>
      <c r="F57" s="6"/>
      <c r="G57" s="6"/>
      <c r="H57" s="5">
        <f t="shared" si="31"/>
        <v>36</v>
      </c>
      <c r="I57" s="6"/>
      <c r="J57" s="6">
        <v>36</v>
      </c>
      <c r="K57" s="29"/>
      <c r="L57" s="29"/>
      <c r="M57" s="29"/>
      <c r="N57" s="29"/>
      <c r="O57" s="6"/>
      <c r="P57" s="6">
        <v>36</v>
      </c>
      <c r="Q57" s="6"/>
      <c r="R57" s="6"/>
      <c r="S57" s="6"/>
      <c r="T57" s="6"/>
      <c r="U57" s="6"/>
      <c r="V57" s="6"/>
      <c r="W57" s="7"/>
      <c r="X57" s="7">
        <v>36</v>
      </c>
      <c r="Y57" s="7"/>
      <c r="Z57" s="7"/>
    </row>
    <row r="58" spans="1:26" x14ac:dyDescent="0.25">
      <c r="A58" s="6"/>
      <c r="B58" s="26" t="s">
        <v>118</v>
      </c>
      <c r="C58" s="6">
        <v>5</v>
      </c>
      <c r="D58" s="6"/>
      <c r="E58" s="6"/>
      <c r="F58" s="6"/>
      <c r="G58" s="6"/>
      <c r="H58" s="5">
        <f t="shared" si="31"/>
        <v>6</v>
      </c>
      <c r="I58" s="6"/>
      <c r="J58" s="6"/>
      <c r="K58" s="29"/>
      <c r="L58" s="29"/>
      <c r="M58" s="29"/>
      <c r="N58" s="29"/>
      <c r="O58" s="6"/>
      <c r="P58" s="6"/>
      <c r="Q58" s="6"/>
      <c r="R58" s="6"/>
      <c r="S58" s="6">
        <v>6</v>
      </c>
      <c r="T58" s="6"/>
      <c r="U58" s="6"/>
      <c r="V58" s="6"/>
      <c r="W58" s="7"/>
      <c r="X58" s="7"/>
      <c r="Y58" s="7"/>
      <c r="Z58" s="7"/>
    </row>
    <row r="59" spans="1:26" ht="71.25" x14ac:dyDescent="0.25">
      <c r="A59" s="8" t="s">
        <v>127</v>
      </c>
      <c r="B59" s="24" t="s">
        <v>128</v>
      </c>
      <c r="C59" s="19">
        <v>2</v>
      </c>
      <c r="D59" s="19">
        <v>0</v>
      </c>
      <c r="E59" s="19">
        <v>3</v>
      </c>
      <c r="F59" s="19">
        <v>0</v>
      </c>
      <c r="G59" s="19">
        <v>0</v>
      </c>
      <c r="H59" s="8">
        <f>SUM(H60:H64)</f>
        <v>223</v>
      </c>
      <c r="I59" s="8">
        <f t="shared" ref="I59:Z59" si="32">SUM(I60:I64)</f>
        <v>20</v>
      </c>
      <c r="J59" s="8">
        <f t="shared" si="32"/>
        <v>188</v>
      </c>
      <c r="K59" s="8">
        <f t="shared" si="32"/>
        <v>28</v>
      </c>
      <c r="L59" s="8">
        <f t="shared" ref="L59" si="33">SUM(L60:L64)</f>
        <v>52</v>
      </c>
      <c r="M59" s="8">
        <f t="shared" ref="M59" si="34">SUM(M60:M64)</f>
        <v>28</v>
      </c>
      <c r="N59" s="8">
        <f t="shared" ref="N59" si="35">SUM(N60:N64)</f>
        <v>0</v>
      </c>
      <c r="O59" s="8">
        <f t="shared" si="32"/>
        <v>36</v>
      </c>
      <c r="P59" s="8">
        <f t="shared" si="32"/>
        <v>72</v>
      </c>
      <c r="Q59" s="8">
        <f t="shared" si="32"/>
        <v>0</v>
      </c>
      <c r="R59" s="8">
        <f t="shared" si="32"/>
        <v>3</v>
      </c>
      <c r="S59" s="8">
        <f t="shared" si="32"/>
        <v>12</v>
      </c>
      <c r="T59" s="8">
        <f t="shared" si="32"/>
        <v>0</v>
      </c>
      <c r="U59" s="8">
        <f t="shared" si="32"/>
        <v>0</v>
      </c>
      <c r="V59" s="8">
        <f t="shared" si="32"/>
        <v>0</v>
      </c>
      <c r="W59" s="8">
        <f t="shared" si="32"/>
        <v>0</v>
      </c>
      <c r="X59" s="8">
        <f t="shared" si="32"/>
        <v>0</v>
      </c>
      <c r="Y59" s="8">
        <f t="shared" si="32"/>
        <v>48</v>
      </c>
      <c r="Z59" s="8">
        <f t="shared" si="32"/>
        <v>160</v>
      </c>
    </row>
    <row r="60" spans="1:26" x14ac:dyDescent="0.25">
      <c r="A60" s="6" t="s">
        <v>129</v>
      </c>
      <c r="B60" s="23" t="s">
        <v>130</v>
      </c>
      <c r="C60" s="6">
        <v>5</v>
      </c>
      <c r="D60" s="6"/>
      <c r="E60" s="6"/>
      <c r="F60" s="6"/>
      <c r="G60" s="6"/>
      <c r="H60" s="5">
        <f>I60+J60+R60+S60+Q60</f>
        <v>54</v>
      </c>
      <c r="I60" s="4"/>
      <c r="J60" s="6">
        <f>L60+M60+N60</f>
        <v>48</v>
      </c>
      <c r="K60" s="29">
        <v>16</v>
      </c>
      <c r="L60" s="29">
        <v>32</v>
      </c>
      <c r="M60" s="29">
        <v>16</v>
      </c>
      <c r="N60" s="29"/>
      <c r="O60" s="6"/>
      <c r="P60" s="6"/>
      <c r="Q60" s="6"/>
      <c r="R60" s="6"/>
      <c r="S60" s="6">
        <v>6</v>
      </c>
      <c r="T60" s="6"/>
      <c r="U60" s="6"/>
      <c r="V60" s="6"/>
      <c r="W60" s="7"/>
      <c r="X60" s="7"/>
      <c r="Y60" s="7">
        <v>48</v>
      </c>
      <c r="Z60" s="7"/>
    </row>
    <row r="61" spans="1:26" ht="30" x14ac:dyDescent="0.25">
      <c r="A61" s="6" t="s">
        <v>131</v>
      </c>
      <c r="B61" s="23" t="s">
        <v>132</v>
      </c>
      <c r="C61" s="6"/>
      <c r="D61" s="6"/>
      <c r="E61" s="71">
        <v>6</v>
      </c>
      <c r="F61" s="6"/>
      <c r="G61" s="6"/>
      <c r="H61" s="5">
        <f t="shared" ref="H61:H64" si="36">I61+J61+R61+S61+Q61</f>
        <v>52</v>
      </c>
      <c r="I61" s="6">
        <v>20</v>
      </c>
      <c r="J61" s="6">
        <f>L61+M61+N61</f>
        <v>32</v>
      </c>
      <c r="K61" s="29">
        <v>12</v>
      </c>
      <c r="L61" s="29">
        <v>20</v>
      </c>
      <c r="M61" s="29">
        <v>12</v>
      </c>
      <c r="N61" s="29"/>
      <c r="O61" s="6"/>
      <c r="P61" s="6"/>
      <c r="Q61" s="6"/>
      <c r="R61" s="6"/>
      <c r="S61" s="6"/>
      <c r="T61" s="6"/>
      <c r="U61" s="6"/>
      <c r="V61" s="6"/>
      <c r="W61" s="7"/>
      <c r="X61" s="7"/>
      <c r="Y61" s="7"/>
      <c r="Z61" s="7">
        <v>52</v>
      </c>
    </row>
    <row r="62" spans="1:26" x14ac:dyDescent="0.25">
      <c r="A62" s="5" t="s">
        <v>133</v>
      </c>
      <c r="B62" s="25" t="s">
        <v>115</v>
      </c>
      <c r="C62" s="6"/>
      <c r="D62" s="6"/>
      <c r="E62" s="71" t="s">
        <v>183</v>
      </c>
      <c r="F62" s="6"/>
      <c r="G62" s="6"/>
      <c r="H62" s="5">
        <f t="shared" si="36"/>
        <v>36</v>
      </c>
      <c r="I62" s="6"/>
      <c r="J62" s="6">
        <v>36</v>
      </c>
      <c r="K62" s="29"/>
      <c r="L62" s="29"/>
      <c r="M62" s="29"/>
      <c r="N62" s="29"/>
      <c r="O62" s="6">
        <v>36</v>
      </c>
      <c r="P62" s="6"/>
      <c r="Q62" s="6"/>
      <c r="R62" s="6"/>
      <c r="S62" s="6"/>
      <c r="T62" s="6"/>
      <c r="U62" s="6"/>
      <c r="V62" s="6"/>
      <c r="W62" s="7"/>
      <c r="X62" s="7"/>
      <c r="Y62" s="7"/>
      <c r="Z62" s="7">
        <v>36</v>
      </c>
    </row>
    <row r="63" spans="1:26" ht="28.5" x14ac:dyDescent="0.25">
      <c r="A63" s="5" t="s">
        <v>134</v>
      </c>
      <c r="B63" s="25" t="s">
        <v>117</v>
      </c>
      <c r="C63" s="6"/>
      <c r="D63" s="6"/>
      <c r="E63" s="71" t="s">
        <v>183</v>
      </c>
      <c r="F63" s="6"/>
      <c r="G63" s="6"/>
      <c r="H63" s="5">
        <f t="shared" si="36"/>
        <v>72</v>
      </c>
      <c r="I63" s="6"/>
      <c r="J63" s="6">
        <v>72</v>
      </c>
      <c r="K63" s="29"/>
      <c r="L63" s="29"/>
      <c r="M63" s="29"/>
      <c r="N63" s="29"/>
      <c r="O63" s="6"/>
      <c r="P63" s="6">
        <v>72</v>
      </c>
      <c r="Q63" s="6"/>
      <c r="R63" s="6"/>
      <c r="S63" s="6"/>
      <c r="T63" s="6"/>
      <c r="U63" s="6"/>
      <c r="V63" s="6"/>
      <c r="W63" s="7"/>
      <c r="X63" s="7"/>
      <c r="Y63" s="7"/>
      <c r="Z63" s="7">
        <v>72</v>
      </c>
    </row>
    <row r="64" spans="1:26" x14ac:dyDescent="0.25">
      <c r="A64" s="6"/>
      <c r="B64" s="26" t="s">
        <v>118</v>
      </c>
      <c r="C64" s="6">
        <v>6</v>
      </c>
      <c r="D64" s="6"/>
      <c r="E64" s="6"/>
      <c r="F64" s="6"/>
      <c r="G64" s="6"/>
      <c r="H64" s="5">
        <f t="shared" si="36"/>
        <v>9</v>
      </c>
      <c r="I64" s="6"/>
      <c r="J64" s="6"/>
      <c r="K64" s="29"/>
      <c r="L64" s="29"/>
      <c r="M64" s="29"/>
      <c r="N64" s="29"/>
      <c r="O64" s="6"/>
      <c r="P64" s="6"/>
      <c r="Q64" s="6"/>
      <c r="R64" s="6">
        <v>3</v>
      </c>
      <c r="S64" s="13">
        <v>6</v>
      </c>
      <c r="T64" s="6"/>
      <c r="U64" s="6"/>
      <c r="V64" s="6"/>
      <c r="W64" s="7"/>
      <c r="X64" s="7"/>
      <c r="Y64" s="7"/>
      <c r="Z64" s="7"/>
    </row>
    <row r="65" spans="1:26" ht="51" x14ac:dyDescent="0.25">
      <c r="A65" s="8" t="s">
        <v>135</v>
      </c>
      <c r="B65" s="70" t="s">
        <v>136</v>
      </c>
      <c r="C65" s="19">
        <v>1</v>
      </c>
      <c r="D65" s="19">
        <v>0</v>
      </c>
      <c r="E65" s="19">
        <v>4</v>
      </c>
      <c r="F65" s="19">
        <v>0</v>
      </c>
      <c r="G65" s="19">
        <v>0</v>
      </c>
      <c r="H65" s="8">
        <f>SUM(H66:H70)</f>
        <v>253</v>
      </c>
      <c r="I65" s="8">
        <f t="shared" ref="I65:Z65" si="37">SUM(I66:I70)</f>
        <v>18</v>
      </c>
      <c r="J65" s="8">
        <f t="shared" si="37"/>
        <v>226</v>
      </c>
      <c r="K65" s="8">
        <f t="shared" si="37"/>
        <v>16</v>
      </c>
      <c r="L65" s="8">
        <f t="shared" ref="L65" si="38">SUM(L66:L70)</f>
        <v>82</v>
      </c>
      <c r="M65" s="8">
        <f t="shared" ref="M65" si="39">SUM(M66:M70)</f>
        <v>16</v>
      </c>
      <c r="N65" s="8">
        <f t="shared" ref="N65" si="40">SUM(N66:N70)</f>
        <v>20</v>
      </c>
      <c r="O65" s="8">
        <f t="shared" si="37"/>
        <v>36</v>
      </c>
      <c r="P65" s="8">
        <f t="shared" si="37"/>
        <v>72</v>
      </c>
      <c r="Q65" s="8">
        <f t="shared" si="37"/>
        <v>0</v>
      </c>
      <c r="R65" s="8">
        <f t="shared" si="37"/>
        <v>3</v>
      </c>
      <c r="S65" s="8">
        <f t="shared" si="37"/>
        <v>6</v>
      </c>
      <c r="T65" s="8">
        <f t="shared" si="37"/>
        <v>0</v>
      </c>
      <c r="U65" s="8">
        <f t="shared" si="37"/>
        <v>0</v>
      </c>
      <c r="V65" s="8">
        <f t="shared" si="37"/>
        <v>0</v>
      </c>
      <c r="W65" s="8">
        <f t="shared" si="37"/>
        <v>0</v>
      </c>
      <c r="X65" s="8">
        <f t="shared" si="37"/>
        <v>0</v>
      </c>
      <c r="Y65" s="8">
        <f t="shared" si="37"/>
        <v>66</v>
      </c>
      <c r="Z65" s="8">
        <f t="shared" si="37"/>
        <v>178</v>
      </c>
    </row>
    <row r="66" spans="1:26" ht="30" x14ac:dyDescent="0.25">
      <c r="A66" s="6" t="s">
        <v>137</v>
      </c>
      <c r="B66" s="23" t="s">
        <v>138</v>
      </c>
      <c r="C66" s="6"/>
      <c r="D66" s="6"/>
      <c r="E66" s="6">
        <v>5</v>
      </c>
      <c r="F66" s="6"/>
      <c r="G66" s="6"/>
      <c r="H66" s="5">
        <f t="shared" ref="H66:H70" si="41">I66+J66+R66+S66+T66</f>
        <v>66</v>
      </c>
      <c r="I66" s="4">
        <v>8</v>
      </c>
      <c r="J66" s="4">
        <f>L66+M66+N66</f>
        <v>58</v>
      </c>
      <c r="K66" s="38">
        <v>16</v>
      </c>
      <c r="L66" s="38">
        <v>42</v>
      </c>
      <c r="M66" s="38">
        <v>16</v>
      </c>
      <c r="N66" s="29"/>
      <c r="O66" s="6"/>
      <c r="P66" s="6"/>
      <c r="Q66" s="6"/>
      <c r="R66" s="6"/>
      <c r="S66" s="6"/>
      <c r="T66" s="6"/>
      <c r="U66" s="6"/>
      <c r="V66" s="6"/>
      <c r="W66" s="7"/>
      <c r="X66" s="7"/>
      <c r="Y66" s="7">
        <v>66</v>
      </c>
      <c r="Z66" s="7"/>
    </row>
    <row r="67" spans="1:26" ht="45" x14ac:dyDescent="0.25">
      <c r="A67" s="6" t="s">
        <v>139</v>
      </c>
      <c r="B67" s="23" t="s">
        <v>140</v>
      </c>
      <c r="C67" s="6"/>
      <c r="D67" s="6"/>
      <c r="E67" s="71">
        <v>6</v>
      </c>
      <c r="F67" s="6"/>
      <c r="G67" s="6"/>
      <c r="H67" s="5">
        <f>I67+J67+R67+S67+T67</f>
        <v>70</v>
      </c>
      <c r="I67" s="4">
        <v>10</v>
      </c>
      <c r="J67" s="4">
        <f>L67+M67+N67</f>
        <v>60</v>
      </c>
      <c r="K67" s="29"/>
      <c r="L67" s="38">
        <v>40</v>
      </c>
      <c r="M67" s="29"/>
      <c r="N67" s="31">
        <v>20</v>
      </c>
      <c r="O67" s="6"/>
      <c r="P67" s="6"/>
      <c r="Q67" s="6"/>
      <c r="R67" s="6"/>
      <c r="S67" s="6"/>
      <c r="T67" s="6"/>
      <c r="U67" s="6"/>
      <c r="V67" s="6"/>
      <c r="W67" s="7"/>
      <c r="X67" s="7"/>
      <c r="Y67" s="7"/>
      <c r="Z67" s="7">
        <v>70</v>
      </c>
    </row>
    <row r="68" spans="1:26" x14ac:dyDescent="0.25">
      <c r="A68" s="5" t="s">
        <v>141</v>
      </c>
      <c r="B68" s="25" t="s">
        <v>115</v>
      </c>
      <c r="C68" s="6"/>
      <c r="D68" s="6"/>
      <c r="E68" s="71" t="s">
        <v>183</v>
      </c>
      <c r="F68" s="6"/>
      <c r="G68" s="6"/>
      <c r="H68" s="5">
        <f t="shared" si="41"/>
        <v>36</v>
      </c>
      <c r="I68" s="6"/>
      <c r="J68" s="6">
        <v>36</v>
      </c>
      <c r="K68" s="29"/>
      <c r="L68" s="29"/>
      <c r="M68" s="29"/>
      <c r="N68" s="29"/>
      <c r="O68" s="6">
        <v>36</v>
      </c>
      <c r="P68" s="6"/>
      <c r="Q68" s="6"/>
      <c r="R68" s="6"/>
      <c r="S68" s="6"/>
      <c r="T68" s="6"/>
      <c r="U68" s="6"/>
      <c r="V68" s="6"/>
      <c r="W68" s="7"/>
      <c r="X68" s="7"/>
      <c r="Y68" s="7"/>
      <c r="Z68" s="7">
        <v>36</v>
      </c>
    </row>
    <row r="69" spans="1:26" ht="28.5" x14ac:dyDescent="0.25">
      <c r="A69" s="5" t="s">
        <v>142</v>
      </c>
      <c r="B69" s="25" t="s">
        <v>117</v>
      </c>
      <c r="C69" s="6"/>
      <c r="D69" s="6"/>
      <c r="E69" s="71" t="s">
        <v>183</v>
      </c>
      <c r="F69" s="6"/>
      <c r="G69" s="6"/>
      <c r="H69" s="5">
        <f t="shared" si="41"/>
        <v>72</v>
      </c>
      <c r="I69" s="6"/>
      <c r="J69" s="6">
        <v>72</v>
      </c>
      <c r="K69" s="29"/>
      <c r="L69" s="29"/>
      <c r="M69" s="29"/>
      <c r="N69" s="29"/>
      <c r="O69" s="6"/>
      <c r="P69" s="6">
        <v>72</v>
      </c>
      <c r="Q69" s="6"/>
      <c r="R69" s="6"/>
      <c r="S69" s="6"/>
      <c r="T69" s="6"/>
      <c r="U69" s="6"/>
      <c r="V69" s="6"/>
      <c r="W69" s="7"/>
      <c r="X69" s="7"/>
      <c r="Y69" s="7"/>
      <c r="Z69" s="7">
        <v>72</v>
      </c>
    </row>
    <row r="70" spans="1:26" x14ac:dyDescent="0.25">
      <c r="A70" s="6"/>
      <c r="B70" s="26" t="s">
        <v>118</v>
      </c>
      <c r="C70" s="6">
        <v>6</v>
      </c>
      <c r="D70" s="6"/>
      <c r="E70" s="6"/>
      <c r="F70" s="6"/>
      <c r="G70" s="6"/>
      <c r="H70" s="5">
        <f t="shared" si="41"/>
        <v>9</v>
      </c>
      <c r="I70" s="13"/>
      <c r="J70" s="13"/>
      <c r="K70" s="29"/>
      <c r="L70" s="29"/>
      <c r="M70" s="29"/>
      <c r="N70" s="29"/>
      <c r="O70" s="13"/>
      <c r="P70" s="13"/>
      <c r="Q70" s="13"/>
      <c r="R70" s="13">
        <v>3</v>
      </c>
      <c r="S70" s="13">
        <v>6</v>
      </c>
      <c r="T70" s="6"/>
      <c r="U70" s="6"/>
      <c r="V70" s="6"/>
      <c r="W70" s="7"/>
      <c r="X70" s="7"/>
      <c r="Y70" s="7"/>
      <c r="Z70" s="7"/>
    </row>
    <row r="71" spans="1:26" ht="42.75" x14ac:dyDescent="0.25">
      <c r="A71" s="40" t="s">
        <v>143</v>
      </c>
      <c r="B71" s="44" t="s">
        <v>144</v>
      </c>
      <c r="C71" s="19">
        <v>1</v>
      </c>
      <c r="D71" s="19">
        <v>0</v>
      </c>
      <c r="E71" s="19">
        <v>3</v>
      </c>
      <c r="F71" s="19">
        <v>0</v>
      </c>
      <c r="G71" s="19">
        <v>0</v>
      </c>
      <c r="H71" s="45">
        <f>H72</f>
        <v>242</v>
      </c>
      <c r="I71" s="45">
        <f t="shared" ref="I71:Z71" si="42">I72</f>
        <v>0</v>
      </c>
      <c r="J71" s="45">
        <f t="shared" si="42"/>
        <v>236</v>
      </c>
      <c r="K71" s="45">
        <f t="shared" si="42"/>
        <v>56</v>
      </c>
      <c r="L71" s="45">
        <f t="shared" ref="L71" si="43">L72</f>
        <v>72</v>
      </c>
      <c r="M71" s="45">
        <f t="shared" ref="M71" si="44">M72</f>
        <v>56</v>
      </c>
      <c r="N71" s="45">
        <f t="shared" ref="N71" si="45">N72</f>
        <v>0</v>
      </c>
      <c r="O71" s="45">
        <f t="shared" si="42"/>
        <v>36</v>
      </c>
      <c r="P71" s="45">
        <f t="shared" si="42"/>
        <v>72</v>
      </c>
      <c r="Q71" s="45">
        <f t="shared" si="42"/>
        <v>0</v>
      </c>
      <c r="R71" s="45">
        <f t="shared" si="42"/>
        <v>0</v>
      </c>
      <c r="S71" s="45">
        <f t="shared" si="42"/>
        <v>6</v>
      </c>
      <c r="T71" s="45">
        <f t="shared" si="42"/>
        <v>0</v>
      </c>
      <c r="U71" s="45">
        <f t="shared" si="42"/>
        <v>0</v>
      </c>
      <c r="V71" s="45">
        <f t="shared" si="42"/>
        <v>0</v>
      </c>
      <c r="W71" s="45">
        <f t="shared" si="42"/>
        <v>0</v>
      </c>
      <c r="X71" s="45">
        <f t="shared" si="42"/>
        <v>32</v>
      </c>
      <c r="Y71" s="45">
        <f t="shared" si="42"/>
        <v>204</v>
      </c>
      <c r="Z71" s="45">
        <f t="shared" si="42"/>
        <v>0</v>
      </c>
    </row>
    <row r="72" spans="1:26" ht="57" x14ac:dyDescent="0.25">
      <c r="A72" s="8" t="s">
        <v>145</v>
      </c>
      <c r="B72" s="42" t="s">
        <v>146</v>
      </c>
      <c r="C72" s="19">
        <v>1</v>
      </c>
      <c r="D72" s="19">
        <v>0</v>
      </c>
      <c r="E72" s="19">
        <v>3</v>
      </c>
      <c r="F72" s="19">
        <v>0</v>
      </c>
      <c r="G72" s="19">
        <v>0</v>
      </c>
      <c r="H72" s="8">
        <f>SUM(H73:H76)</f>
        <v>242</v>
      </c>
      <c r="I72" s="8">
        <f t="shared" ref="I72:Z72" si="46">SUM(I73:I76)</f>
        <v>0</v>
      </c>
      <c r="J72" s="8">
        <f t="shared" si="46"/>
        <v>236</v>
      </c>
      <c r="K72" s="8">
        <f t="shared" si="46"/>
        <v>56</v>
      </c>
      <c r="L72" s="8">
        <f t="shared" ref="L72" si="47">SUM(L73:L76)</f>
        <v>72</v>
      </c>
      <c r="M72" s="8">
        <f t="shared" ref="M72" si="48">SUM(M73:M76)</f>
        <v>56</v>
      </c>
      <c r="N72" s="8">
        <f t="shared" ref="N72" si="49">SUM(N73:N76)</f>
        <v>0</v>
      </c>
      <c r="O72" s="8">
        <f t="shared" si="46"/>
        <v>36</v>
      </c>
      <c r="P72" s="8">
        <f t="shared" si="46"/>
        <v>72</v>
      </c>
      <c r="Q72" s="8">
        <f t="shared" si="46"/>
        <v>0</v>
      </c>
      <c r="R72" s="8">
        <f t="shared" si="46"/>
        <v>0</v>
      </c>
      <c r="S72" s="8">
        <f t="shared" si="46"/>
        <v>6</v>
      </c>
      <c r="T72" s="8">
        <f t="shared" si="46"/>
        <v>0</v>
      </c>
      <c r="U72" s="8">
        <f t="shared" si="46"/>
        <v>0</v>
      </c>
      <c r="V72" s="8">
        <f t="shared" si="46"/>
        <v>0</v>
      </c>
      <c r="W72" s="8">
        <f t="shared" si="46"/>
        <v>0</v>
      </c>
      <c r="X72" s="8">
        <f t="shared" si="46"/>
        <v>32</v>
      </c>
      <c r="Y72" s="8">
        <f t="shared" si="46"/>
        <v>204</v>
      </c>
      <c r="Z72" s="8">
        <f t="shared" si="46"/>
        <v>0</v>
      </c>
    </row>
    <row r="73" spans="1:26" ht="45" x14ac:dyDescent="0.25">
      <c r="A73" s="6" t="s">
        <v>147</v>
      </c>
      <c r="B73" s="26" t="s">
        <v>146</v>
      </c>
      <c r="C73" s="13"/>
      <c r="D73" s="13"/>
      <c r="E73" s="72">
        <v>5</v>
      </c>
      <c r="F73" s="13"/>
      <c r="G73" s="13"/>
      <c r="H73" s="5">
        <f>I73+J73+R73+S73+Q73</f>
        <v>128</v>
      </c>
      <c r="I73" s="6"/>
      <c r="J73" s="6">
        <f>L73+M73+N73</f>
        <v>128</v>
      </c>
      <c r="K73" s="29">
        <v>56</v>
      </c>
      <c r="L73" s="29">
        <v>72</v>
      </c>
      <c r="M73" s="29">
        <v>56</v>
      </c>
      <c r="N73" s="29"/>
      <c r="O73" s="6"/>
      <c r="P73" s="6"/>
      <c r="Q73" s="6"/>
      <c r="R73" s="6"/>
      <c r="S73" s="6"/>
      <c r="T73" s="6"/>
      <c r="U73" s="6"/>
      <c r="V73" s="6"/>
      <c r="W73" s="7"/>
      <c r="X73" s="7">
        <v>32</v>
      </c>
      <c r="Y73" s="7">
        <v>96</v>
      </c>
      <c r="Z73" s="7"/>
    </row>
    <row r="74" spans="1:26" x14ac:dyDescent="0.25">
      <c r="A74" s="5" t="s">
        <v>148</v>
      </c>
      <c r="B74" s="25" t="s">
        <v>115</v>
      </c>
      <c r="C74" s="13"/>
      <c r="D74" s="13"/>
      <c r="E74" s="72" t="s">
        <v>182</v>
      </c>
      <c r="F74" s="13"/>
      <c r="G74" s="13"/>
      <c r="H74" s="5">
        <f t="shared" ref="H74:H76" si="50">I74+J74+R74+S74+Q74</f>
        <v>36</v>
      </c>
      <c r="I74" s="6"/>
      <c r="J74" s="6">
        <v>36</v>
      </c>
      <c r="K74" s="29"/>
      <c r="L74" s="29"/>
      <c r="M74" s="29"/>
      <c r="N74" s="29"/>
      <c r="O74" s="6">
        <v>36</v>
      </c>
      <c r="P74" s="6"/>
      <c r="Q74" s="6"/>
      <c r="R74" s="6"/>
      <c r="S74" s="6"/>
      <c r="T74" s="6"/>
      <c r="U74" s="6"/>
      <c r="V74" s="6"/>
      <c r="W74" s="7"/>
      <c r="X74" s="7"/>
      <c r="Y74" s="7">
        <v>36</v>
      </c>
      <c r="Z74" s="7"/>
    </row>
    <row r="75" spans="1:26" ht="28.5" x14ac:dyDescent="0.25">
      <c r="A75" s="5" t="s">
        <v>149</v>
      </c>
      <c r="B75" s="25" t="s">
        <v>117</v>
      </c>
      <c r="C75" s="13"/>
      <c r="D75" s="13"/>
      <c r="E75" s="72" t="s">
        <v>182</v>
      </c>
      <c r="F75" s="13"/>
      <c r="G75" s="13"/>
      <c r="H75" s="5">
        <f t="shared" si="50"/>
        <v>72</v>
      </c>
      <c r="I75" s="6"/>
      <c r="J75" s="6">
        <v>72</v>
      </c>
      <c r="K75" s="29"/>
      <c r="L75" s="29"/>
      <c r="M75" s="29"/>
      <c r="N75" s="29"/>
      <c r="O75" s="6"/>
      <c r="P75" s="6">
        <v>72</v>
      </c>
      <c r="Q75" s="6"/>
      <c r="R75" s="6"/>
      <c r="S75" s="6"/>
      <c r="T75" s="6"/>
      <c r="U75" s="6"/>
      <c r="V75" s="6"/>
      <c r="W75" s="7"/>
      <c r="X75" s="7"/>
      <c r="Y75" s="7">
        <v>72</v>
      </c>
      <c r="Z75" s="7"/>
    </row>
    <row r="76" spans="1:26" x14ac:dyDescent="0.25">
      <c r="A76" s="6"/>
      <c r="B76" s="26" t="s">
        <v>176</v>
      </c>
      <c r="C76" s="6">
        <v>5</v>
      </c>
      <c r="D76" s="6"/>
      <c r="E76" s="6"/>
      <c r="F76" s="6"/>
      <c r="G76" s="6"/>
      <c r="H76" s="5">
        <f t="shared" si="50"/>
        <v>6</v>
      </c>
      <c r="I76" s="6"/>
      <c r="J76" s="6"/>
      <c r="K76" s="29"/>
      <c r="L76" s="29"/>
      <c r="M76" s="29"/>
      <c r="N76" s="29"/>
      <c r="O76" s="6"/>
      <c r="P76" s="6"/>
      <c r="Q76" s="6"/>
      <c r="R76" s="6"/>
      <c r="S76" s="13">
        <v>6</v>
      </c>
      <c r="T76" s="6"/>
      <c r="U76" s="6"/>
      <c r="V76" s="6"/>
      <c r="W76" s="7"/>
      <c r="X76" s="7"/>
      <c r="Y76" s="7"/>
      <c r="Z76" s="7"/>
    </row>
    <row r="77" spans="1:26" x14ac:dyDescent="0.25">
      <c r="A77" s="19"/>
      <c r="B77" s="42" t="s">
        <v>177</v>
      </c>
      <c r="C77" s="19">
        <v>14</v>
      </c>
      <c r="D77" s="19">
        <v>5</v>
      </c>
      <c r="E77" s="19">
        <v>45</v>
      </c>
      <c r="F77" s="19">
        <v>1</v>
      </c>
      <c r="G77" s="19">
        <v>0</v>
      </c>
      <c r="H77" s="8">
        <f>H46+H7+H25+H30</f>
        <v>4068</v>
      </c>
      <c r="I77" s="8">
        <f>I46+I7+I25+I30</f>
        <v>198</v>
      </c>
      <c r="J77" s="8">
        <f>J46+J7+J25+J30</f>
        <v>3690</v>
      </c>
      <c r="K77" s="8">
        <f>K46+K7+K25+K30</f>
        <v>1463</v>
      </c>
      <c r="L77" s="8">
        <f t="shared" ref="L77:O77" si="51">L46+L7+L25+L30</f>
        <v>1705</v>
      </c>
      <c r="M77" s="8">
        <f t="shared" si="51"/>
        <v>1445</v>
      </c>
      <c r="N77" s="8">
        <f t="shared" si="51"/>
        <v>72</v>
      </c>
      <c r="O77" s="8">
        <f t="shared" si="51"/>
        <v>180</v>
      </c>
      <c r="P77" s="8">
        <f>P46+P7+P25+P30</f>
        <v>288</v>
      </c>
      <c r="Q77" s="8">
        <f>Q46+Q7+Q25+Q30</f>
        <v>68</v>
      </c>
      <c r="R77" s="8">
        <f>R46+R7+R25+R30</f>
        <v>22</v>
      </c>
      <c r="S77" s="8">
        <f>S46+S7+S25+S30</f>
        <v>90</v>
      </c>
      <c r="T77" s="8">
        <v>216</v>
      </c>
      <c r="U77" s="8">
        <f>U46+U30+U25+U7</f>
        <v>576</v>
      </c>
      <c r="V77" s="8">
        <f t="shared" ref="V77:Z77" si="52">V46+V30+V25+V7</f>
        <v>828</v>
      </c>
      <c r="W77" s="8">
        <f t="shared" si="52"/>
        <v>576</v>
      </c>
      <c r="X77" s="8">
        <f t="shared" si="52"/>
        <v>828</v>
      </c>
      <c r="Y77" s="8">
        <f t="shared" si="52"/>
        <v>594</v>
      </c>
      <c r="Z77" s="8">
        <f t="shared" si="52"/>
        <v>486</v>
      </c>
    </row>
    <row r="78" spans="1:26" x14ac:dyDescent="0.25">
      <c r="A78" s="34" t="s">
        <v>150</v>
      </c>
      <c r="B78" s="33" t="s">
        <v>151</v>
      </c>
      <c r="C78" s="34"/>
      <c r="D78" s="34"/>
      <c r="E78" s="34"/>
      <c r="F78" s="34"/>
      <c r="G78" s="34"/>
      <c r="H78" s="35"/>
      <c r="I78" s="34"/>
      <c r="J78" s="35">
        <v>144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6"/>
      <c r="X78" s="36"/>
      <c r="Y78" s="36"/>
      <c r="Z78" s="36">
        <v>144</v>
      </c>
    </row>
    <row r="79" spans="1:26" ht="28.5" x14ac:dyDescent="0.25">
      <c r="A79" s="6" t="s">
        <v>152</v>
      </c>
      <c r="B79" s="25" t="s">
        <v>7</v>
      </c>
      <c r="C79" s="6"/>
      <c r="D79" s="6"/>
      <c r="E79" s="6"/>
      <c r="F79" s="6"/>
      <c r="G79" s="6"/>
      <c r="H79" s="5"/>
      <c r="I79" s="6"/>
      <c r="J79" s="5">
        <f>SUM(U79:Z79)</f>
        <v>180</v>
      </c>
      <c r="K79" s="29"/>
      <c r="L79" s="29"/>
      <c r="M79" s="29"/>
      <c r="N79" s="29"/>
      <c r="O79" s="6"/>
      <c r="P79" s="6"/>
      <c r="Q79" s="6"/>
      <c r="R79" s="6"/>
      <c r="S79" s="6"/>
      <c r="T79" s="6"/>
      <c r="U79" s="29">
        <v>36</v>
      </c>
      <c r="V79" s="29">
        <v>36</v>
      </c>
      <c r="W79" s="29">
        <v>36</v>
      </c>
      <c r="X79" s="29">
        <v>36</v>
      </c>
      <c r="Y79" s="29">
        <v>18</v>
      </c>
      <c r="Z79" s="30">
        <v>18</v>
      </c>
    </row>
    <row r="80" spans="1:26" s="32" customFormat="1" ht="28.5" x14ac:dyDescent="0.25">
      <c r="A80" s="15" t="s">
        <v>153</v>
      </c>
      <c r="B80" s="14" t="s">
        <v>154</v>
      </c>
      <c r="C80" s="16"/>
      <c r="D80" s="16"/>
      <c r="E80" s="16"/>
      <c r="F80" s="16"/>
      <c r="G80" s="16"/>
      <c r="H80" s="15"/>
      <c r="I80" s="16"/>
      <c r="J80" s="15">
        <v>216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7"/>
      <c r="X80" s="17"/>
      <c r="Y80" s="17"/>
      <c r="Z80" s="17">
        <v>216</v>
      </c>
    </row>
    <row r="81" spans="1:26" s="3" customFormat="1" ht="28.5" x14ac:dyDescent="0.25">
      <c r="A81" s="13"/>
      <c r="B81" s="27" t="s">
        <v>155</v>
      </c>
      <c r="C81" s="13"/>
      <c r="D81" s="13"/>
      <c r="E81" s="13"/>
      <c r="F81" s="13"/>
      <c r="G81" s="13"/>
      <c r="H81" s="12">
        <f>SUM(U81:Z81)</f>
        <v>4428</v>
      </c>
      <c r="I81" s="12">
        <f>I7+I25+I30+I46+I80</f>
        <v>198</v>
      </c>
      <c r="J81" s="12">
        <v>4230</v>
      </c>
      <c r="K81" s="31">
        <f>K7+K25+K30+K46+K80</f>
        <v>1463</v>
      </c>
      <c r="L81" s="31">
        <f>L7+L25+L30+L46+L80</f>
        <v>1705</v>
      </c>
      <c r="M81" s="31">
        <f>M7+M25+M30+M46+M80</f>
        <v>1445</v>
      </c>
      <c r="N81" s="31">
        <f>N7+N25+N30+N46+N80</f>
        <v>72</v>
      </c>
      <c r="O81" s="12">
        <f>O7+O25+O30+O46+O80</f>
        <v>180</v>
      </c>
      <c r="P81" s="12">
        <v>432</v>
      </c>
      <c r="Q81" s="12">
        <f>Q7+Q25+Q30+Q46+Q80</f>
        <v>68</v>
      </c>
      <c r="R81" s="12">
        <f>R7+R25+R30+R46+R80</f>
        <v>22</v>
      </c>
      <c r="S81" s="12">
        <f>S7+S25+S30+S46+S80</f>
        <v>90</v>
      </c>
      <c r="T81" s="12">
        <v>216</v>
      </c>
      <c r="U81" s="12">
        <f>U77+U79+U80+U78</f>
        <v>612</v>
      </c>
      <c r="V81" s="12">
        <f t="shared" ref="V81:Z81" si="53">V77+V79+V80+V78</f>
        <v>864</v>
      </c>
      <c r="W81" s="12">
        <f t="shared" si="53"/>
        <v>612</v>
      </c>
      <c r="X81" s="12">
        <f t="shared" si="53"/>
        <v>864</v>
      </c>
      <c r="Y81" s="12">
        <f t="shared" si="53"/>
        <v>612</v>
      </c>
      <c r="Z81" s="12">
        <f t="shared" si="53"/>
        <v>864</v>
      </c>
    </row>
    <row r="82" spans="1:26" x14ac:dyDescent="0.25">
      <c r="A82" s="6"/>
      <c r="B82" s="2" t="s">
        <v>156</v>
      </c>
      <c r="C82" s="6"/>
      <c r="D82" s="6"/>
      <c r="E82" s="6"/>
      <c r="F82" s="6"/>
      <c r="G82" s="6"/>
      <c r="H82" s="6"/>
      <c r="I82" s="6"/>
      <c r="J82" s="6"/>
      <c r="K82" s="29"/>
      <c r="L82" s="29"/>
      <c r="M82" s="29"/>
      <c r="N82" s="29"/>
      <c r="O82" s="6"/>
      <c r="P82" s="6"/>
      <c r="Q82" s="6"/>
      <c r="R82" s="6"/>
      <c r="S82" s="6"/>
      <c r="T82" s="6"/>
      <c r="U82" s="13">
        <v>36</v>
      </c>
      <c r="V82" s="13">
        <v>36</v>
      </c>
      <c r="W82" s="13">
        <v>36</v>
      </c>
      <c r="X82" s="13">
        <v>36</v>
      </c>
      <c r="Y82" s="13">
        <v>36</v>
      </c>
      <c r="Z82" s="13">
        <v>36</v>
      </c>
    </row>
    <row r="83" spans="1:26" x14ac:dyDescent="0.25">
      <c r="A83" s="58" t="s">
        <v>157</v>
      </c>
      <c r="B83" s="58"/>
      <c r="C83" s="58"/>
      <c r="D83" s="58"/>
      <c r="E83" s="58"/>
      <c r="F83" s="58"/>
      <c r="G83" s="58"/>
      <c r="H83" s="58"/>
      <c r="I83" s="58"/>
      <c r="J83" s="58"/>
      <c r="K83" s="59" t="s">
        <v>178</v>
      </c>
      <c r="L83" s="29"/>
      <c r="M83" s="48" t="s">
        <v>164</v>
      </c>
      <c r="N83" s="48"/>
      <c r="O83" s="48"/>
      <c r="P83" s="48"/>
      <c r="Q83" s="48"/>
      <c r="R83" s="48"/>
      <c r="S83" s="48"/>
      <c r="T83" s="48"/>
      <c r="U83" s="48">
        <f>U7+U25+U30+U48+U49+U54+U55+U60+U61+U66+U67+U73</f>
        <v>576</v>
      </c>
      <c r="V83" s="48">
        <f>V7+V25+V30+V48+V49+V54+V55+V60+V61+V66+V67+V73</f>
        <v>792</v>
      </c>
      <c r="W83" s="48">
        <f t="shared" ref="W83:Z83" si="54">W7+W25+W30+W48+W49+W54+W55+W60+W61+W66+W67+W73</f>
        <v>576</v>
      </c>
      <c r="X83" s="48">
        <f t="shared" si="54"/>
        <v>720</v>
      </c>
      <c r="Y83" s="48">
        <f t="shared" si="54"/>
        <v>486</v>
      </c>
      <c r="Z83" s="48">
        <f t="shared" si="54"/>
        <v>270</v>
      </c>
    </row>
    <row r="84" spans="1:26" x14ac:dyDescent="0.25">
      <c r="A84" s="49" t="s">
        <v>158</v>
      </c>
      <c r="B84" s="49"/>
      <c r="C84" s="49"/>
      <c r="D84" s="49"/>
      <c r="E84" s="49"/>
      <c r="F84" s="49"/>
      <c r="G84" s="49"/>
      <c r="H84" s="49"/>
      <c r="I84" s="49"/>
      <c r="J84" s="49"/>
      <c r="K84" s="60"/>
      <c r="L84" s="29">
        <v>3420</v>
      </c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x14ac:dyDescent="0.25">
      <c r="A85" s="49" t="s">
        <v>159</v>
      </c>
      <c r="B85" s="49"/>
      <c r="C85" s="49"/>
      <c r="D85" s="49"/>
      <c r="E85" s="49"/>
      <c r="F85" s="49"/>
      <c r="G85" s="49"/>
      <c r="H85" s="49"/>
      <c r="I85" s="49"/>
      <c r="J85" s="49"/>
      <c r="K85" s="60"/>
      <c r="L85" s="38">
        <v>180</v>
      </c>
      <c r="M85" s="48" t="s">
        <v>165</v>
      </c>
      <c r="N85" s="48"/>
      <c r="O85" s="48"/>
      <c r="P85" s="48"/>
      <c r="Q85" s="48"/>
      <c r="R85" s="48"/>
      <c r="S85" s="48"/>
      <c r="T85" s="48"/>
      <c r="U85" s="20">
        <f>U50+U56+U62+U68+U74</f>
        <v>0</v>
      </c>
      <c r="V85" s="20">
        <f t="shared" ref="V85:Z85" si="55">V50+V56+V62+V68+V74</f>
        <v>36</v>
      </c>
      <c r="W85" s="20">
        <f t="shared" si="55"/>
        <v>0</v>
      </c>
      <c r="X85" s="20">
        <f t="shared" si="55"/>
        <v>36</v>
      </c>
      <c r="Y85" s="20">
        <f t="shared" si="55"/>
        <v>36</v>
      </c>
      <c r="Z85" s="20">
        <f t="shared" si="55"/>
        <v>72</v>
      </c>
    </row>
    <row r="86" spans="1:26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60"/>
      <c r="L86" s="38">
        <v>288</v>
      </c>
      <c r="M86" s="48" t="s">
        <v>166</v>
      </c>
      <c r="N86" s="48"/>
      <c r="O86" s="48"/>
      <c r="P86" s="48"/>
      <c r="Q86" s="48"/>
      <c r="R86" s="48"/>
      <c r="S86" s="48"/>
      <c r="T86" s="48"/>
      <c r="U86" s="6">
        <f>U51+U57+U63+U69+U75</f>
        <v>0</v>
      </c>
      <c r="V86" s="6">
        <f t="shared" ref="V86:Z86" si="56">V51+V57+V63+V69+V75</f>
        <v>0</v>
      </c>
      <c r="W86" s="6">
        <f t="shared" si="56"/>
        <v>0</v>
      </c>
      <c r="X86" s="6">
        <f t="shared" si="56"/>
        <v>72</v>
      </c>
      <c r="Y86" s="6">
        <f t="shared" si="56"/>
        <v>72</v>
      </c>
      <c r="Z86" s="6">
        <f t="shared" si="56"/>
        <v>144</v>
      </c>
    </row>
    <row r="87" spans="1:26" x14ac:dyDescent="0.25">
      <c r="A87" s="49" t="s">
        <v>160</v>
      </c>
      <c r="B87" s="49"/>
      <c r="C87" s="49"/>
      <c r="D87" s="49"/>
      <c r="E87" s="49"/>
      <c r="F87" s="49"/>
      <c r="G87" s="49"/>
      <c r="H87" s="49"/>
      <c r="I87" s="49"/>
      <c r="J87" s="49"/>
      <c r="K87" s="60"/>
      <c r="L87" s="38">
        <v>144</v>
      </c>
      <c r="M87" s="48" t="s">
        <v>167</v>
      </c>
      <c r="N87" s="48"/>
      <c r="O87" s="48"/>
      <c r="P87" s="48"/>
      <c r="Q87" s="48"/>
      <c r="R87" s="48"/>
      <c r="S87" s="48"/>
      <c r="T87" s="48"/>
      <c r="U87" s="6">
        <v>0</v>
      </c>
      <c r="V87" s="6">
        <v>0</v>
      </c>
      <c r="W87" s="7">
        <v>0</v>
      </c>
      <c r="X87" s="7">
        <v>0</v>
      </c>
      <c r="Y87" s="7">
        <v>0</v>
      </c>
      <c r="Z87" s="7">
        <f>Z78</f>
        <v>144</v>
      </c>
    </row>
    <row r="88" spans="1:26" x14ac:dyDescent="0.25">
      <c r="A88" s="49" t="s">
        <v>161</v>
      </c>
      <c r="B88" s="49"/>
      <c r="C88" s="49"/>
      <c r="D88" s="49"/>
      <c r="E88" s="49"/>
      <c r="F88" s="49"/>
      <c r="G88" s="49"/>
      <c r="H88" s="49"/>
      <c r="I88" s="49"/>
      <c r="J88" s="49"/>
      <c r="K88" s="60"/>
      <c r="L88" s="38">
        <v>14</v>
      </c>
      <c r="M88" s="48" t="s">
        <v>168</v>
      </c>
      <c r="N88" s="48"/>
      <c r="O88" s="48"/>
      <c r="P88" s="48"/>
      <c r="Q88" s="48"/>
      <c r="R88" s="48"/>
      <c r="S88" s="48"/>
      <c r="T88" s="48"/>
      <c r="U88" s="6">
        <v>2</v>
      </c>
      <c r="V88" s="6">
        <v>2</v>
      </c>
      <c r="W88" s="7">
        <v>2</v>
      </c>
      <c r="X88" s="7">
        <v>3</v>
      </c>
      <c r="Y88" s="7">
        <v>3</v>
      </c>
      <c r="Z88" s="7">
        <v>2</v>
      </c>
    </row>
    <row r="89" spans="1:26" x14ac:dyDescent="0.25">
      <c r="A89" s="49" t="s">
        <v>162</v>
      </c>
      <c r="B89" s="49"/>
      <c r="C89" s="49"/>
      <c r="D89" s="49"/>
      <c r="E89" s="49"/>
      <c r="F89" s="49"/>
      <c r="G89" s="49"/>
      <c r="H89" s="49"/>
      <c r="I89" s="49"/>
      <c r="J89" s="49"/>
      <c r="K89" s="60"/>
      <c r="L89" s="38">
        <v>34</v>
      </c>
      <c r="M89" s="48" t="s">
        <v>169</v>
      </c>
      <c r="N89" s="48"/>
      <c r="O89" s="48"/>
      <c r="P89" s="48"/>
      <c r="Q89" s="48"/>
      <c r="R89" s="48"/>
      <c r="S89" s="48"/>
      <c r="T89" s="48"/>
      <c r="U89" s="6">
        <v>1</v>
      </c>
      <c r="V89" s="6">
        <v>9</v>
      </c>
      <c r="W89" s="7">
        <v>5</v>
      </c>
      <c r="X89" s="7">
        <v>5</v>
      </c>
      <c r="Y89" s="7">
        <v>5</v>
      </c>
      <c r="Z89" s="7">
        <v>5</v>
      </c>
    </row>
    <row r="90" spans="1:26" x14ac:dyDescent="0.25">
      <c r="A90" s="49" t="s">
        <v>163</v>
      </c>
      <c r="B90" s="49"/>
      <c r="C90" s="49"/>
      <c r="D90" s="49"/>
      <c r="E90" s="49"/>
      <c r="F90" s="49"/>
      <c r="G90" s="49"/>
      <c r="H90" s="49"/>
      <c r="I90" s="49"/>
      <c r="J90" s="49"/>
      <c r="K90" s="61"/>
      <c r="L90" s="38">
        <v>4</v>
      </c>
      <c r="M90" s="48" t="s">
        <v>170</v>
      </c>
      <c r="N90" s="48"/>
      <c r="O90" s="48"/>
      <c r="P90" s="48"/>
      <c r="Q90" s="48"/>
      <c r="R90" s="48"/>
      <c r="S90" s="48"/>
      <c r="T90" s="48"/>
      <c r="U90" s="6">
        <v>2</v>
      </c>
      <c r="V90" s="6">
        <v>0</v>
      </c>
      <c r="W90" s="7">
        <v>1</v>
      </c>
      <c r="X90" s="7">
        <v>0</v>
      </c>
      <c r="Y90" s="7">
        <v>1</v>
      </c>
      <c r="Z90" s="7">
        <v>0</v>
      </c>
    </row>
    <row r="91" spans="1:26" x14ac:dyDescent="0.25">
      <c r="A91" s="21"/>
      <c r="B91" s="22"/>
      <c r="C91" s="21"/>
      <c r="D91" s="21"/>
      <c r="E91" s="21"/>
      <c r="F91" s="21"/>
      <c r="G91" s="21"/>
      <c r="H91" s="21"/>
      <c r="I91" s="21"/>
      <c r="J91" s="21"/>
      <c r="K91" s="39"/>
      <c r="L91" s="39"/>
      <c r="M91" s="39"/>
      <c r="N91" s="39"/>
      <c r="O91" s="21"/>
      <c r="P91" s="21"/>
      <c r="Q91" s="21"/>
      <c r="R91" s="21"/>
      <c r="S91" s="21"/>
      <c r="T91" s="21"/>
      <c r="U91" s="6"/>
      <c r="V91" s="21"/>
      <c r="W91" s="21"/>
      <c r="X91" s="21"/>
      <c r="Y91" s="21"/>
      <c r="Z91" s="21"/>
    </row>
  </sheetData>
  <mergeCells count="61">
    <mergeCell ref="U1:Z2"/>
    <mergeCell ref="I2:I6"/>
    <mergeCell ref="J2:P2"/>
    <mergeCell ref="Q2:S2"/>
    <mergeCell ref="Q3:S3"/>
    <mergeCell ref="T2:T6"/>
    <mergeCell ref="U3:V3"/>
    <mergeCell ref="W3:X3"/>
    <mergeCell ref="Y3:Z3"/>
    <mergeCell ref="L4:L6"/>
    <mergeCell ref="M4:M6"/>
    <mergeCell ref="N4:N6"/>
    <mergeCell ref="U4:U6"/>
    <mergeCell ref="V4:V6"/>
    <mergeCell ref="Y4:Y6"/>
    <mergeCell ref="Z4:Z6"/>
    <mergeCell ref="A8:B8"/>
    <mergeCell ref="A23:B23"/>
    <mergeCell ref="A83:J83"/>
    <mergeCell ref="K83:K90"/>
    <mergeCell ref="M83:T84"/>
    <mergeCell ref="M87:T87"/>
    <mergeCell ref="M88:T88"/>
    <mergeCell ref="A87:J87"/>
    <mergeCell ref="M90:T90"/>
    <mergeCell ref="M89:T89"/>
    <mergeCell ref="A88:J88"/>
    <mergeCell ref="A89:J89"/>
    <mergeCell ref="A90:J90"/>
    <mergeCell ref="P4:P6"/>
    <mergeCell ref="Q4:Q6"/>
    <mergeCell ref="R4:R6"/>
    <mergeCell ref="S4:S6"/>
    <mergeCell ref="W4:W6"/>
    <mergeCell ref="A1:A6"/>
    <mergeCell ref="C1:G3"/>
    <mergeCell ref="H1:H6"/>
    <mergeCell ref="I1:T1"/>
    <mergeCell ref="X4:X6"/>
    <mergeCell ref="B1:B6"/>
    <mergeCell ref="C4:C6"/>
    <mergeCell ref="D4:D6"/>
    <mergeCell ref="E4:E6"/>
    <mergeCell ref="F4:F6"/>
    <mergeCell ref="G4:G6"/>
    <mergeCell ref="K4:K6"/>
    <mergeCell ref="J3:J6"/>
    <mergeCell ref="K3:N3"/>
    <mergeCell ref="O3:P3"/>
    <mergeCell ref="O4:O6"/>
    <mergeCell ref="Z83:Z84"/>
    <mergeCell ref="M85:T85"/>
    <mergeCell ref="A85:J85"/>
    <mergeCell ref="A86:J86"/>
    <mergeCell ref="Y83:Y84"/>
    <mergeCell ref="W83:W84"/>
    <mergeCell ref="X83:X84"/>
    <mergeCell ref="M86:T86"/>
    <mergeCell ref="U83:U84"/>
    <mergeCell ref="V83:V84"/>
    <mergeCell ref="A84:J84"/>
  </mergeCells>
  <pageMargins left="0.25" right="0.25" top="0.75" bottom="0.75" header="0.3" footer="0.3"/>
  <pageSetup paperSize="9" scale="54" fitToHeight="0" orientation="landscape" r:id="rId1"/>
  <rowBreaks count="2" manualBreakCount="2">
    <brk id="37" max="25" man="1"/>
    <brk id="70" max="16383" man="1"/>
  </rowBreaks>
  <ignoredErrors>
    <ignoredError sqref="J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Петухова Екатерина Сергеевна</dc:creator>
  <cp:lastModifiedBy>Петухова Екатерина Сергеевна</cp:lastModifiedBy>
  <cp:lastPrinted>2023-08-29T12:00:11Z</cp:lastPrinted>
  <dcterms:created xsi:type="dcterms:W3CDTF">2023-08-25T05:41:02Z</dcterms:created>
  <dcterms:modified xsi:type="dcterms:W3CDTF">2023-08-29T12:31:02Z</dcterms:modified>
</cp:coreProperties>
</file>