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32760" yWindow="32760" windowWidth="23040" windowHeight="9030" tabRatio="750" activeTab="2"/>
  </bookViews>
  <sheets>
    <sheet name="Тит с печ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(2)'!$A$1:$BI$138</definedName>
  </definedNames>
  <calcPr calcId="125725"/>
</workbook>
</file>

<file path=xl/calcChain.xml><?xml version="1.0" encoding="utf-8"?>
<calcChain xmlns="http://schemas.openxmlformats.org/spreadsheetml/2006/main">
  <c r="Q75" i="21"/>
  <c r="O54"/>
  <c r="N54"/>
  <c r="N53"/>
  <c r="O58"/>
  <c r="O53"/>
  <c r="N58"/>
  <c r="O62"/>
  <c r="N62"/>
  <c r="O66"/>
  <c r="N66"/>
  <c r="V38"/>
  <c r="H56"/>
  <c r="H57"/>
  <c r="H73"/>
  <c r="H72"/>
  <c r="H71"/>
  <c r="H70"/>
  <c r="H68"/>
  <c r="H69"/>
  <c r="I67"/>
  <c r="H67"/>
  <c r="H66"/>
  <c r="I66"/>
  <c r="H65"/>
  <c r="H64"/>
  <c r="H61"/>
  <c r="H60"/>
  <c r="I63"/>
  <c r="H63"/>
  <c r="H62"/>
  <c r="I59"/>
  <c r="I58"/>
  <c r="I55"/>
  <c r="I54"/>
  <c r="I51"/>
  <c r="H51"/>
  <c r="I52"/>
  <c r="H52"/>
  <c r="I40"/>
  <c r="H40"/>
  <c r="I41"/>
  <c r="H41"/>
  <c r="I42"/>
  <c r="H42"/>
  <c r="I43"/>
  <c r="H43"/>
  <c r="I44"/>
  <c r="H44"/>
  <c r="I45"/>
  <c r="H45"/>
  <c r="I46"/>
  <c r="H46"/>
  <c r="I47"/>
  <c r="H47"/>
  <c r="I48"/>
  <c r="H48"/>
  <c r="I49"/>
  <c r="H49"/>
  <c r="I50"/>
  <c r="H50"/>
  <c r="I39"/>
  <c r="H39"/>
  <c r="I35"/>
  <c r="H35"/>
  <c r="I36"/>
  <c r="H36"/>
  <c r="I34"/>
  <c r="H34"/>
  <c r="I29"/>
  <c r="H29"/>
  <c r="I30"/>
  <c r="H30"/>
  <c r="H27"/>
  <c r="I31"/>
  <c r="H31"/>
  <c r="I32"/>
  <c r="H32"/>
  <c r="I28"/>
  <c r="I27"/>
  <c r="BG138" i="25"/>
  <c r="BD138"/>
  <c r="AJ133"/>
  <c r="AJ134"/>
  <c r="AJ132"/>
  <c r="AJ138" s="1"/>
  <c r="AC133"/>
  <c r="AC134"/>
  <c r="AC138"/>
  <c r="AC132"/>
  <c r="T138"/>
  <c r="Q138"/>
  <c r="K138"/>
  <c r="E133"/>
  <c r="E134"/>
  <c r="E132"/>
  <c r="E138"/>
  <c r="B132"/>
  <c r="B138" s="1"/>
  <c r="B134"/>
  <c r="B133"/>
  <c r="K67" i="21"/>
  <c r="K66"/>
  <c r="M66"/>
  <c r="L66"/>
  <c r="J66"/>
  <c r="K63"/>
  <c r="K62"/>
  <c r="M62"/>
  <c r="L62"/>
  <c r="J62"/>
  <c r="K59"/>
  <c r="K58"/>
  <c r="M58"/>
  <c r="L58"/>
  <c r="J58"/>
  <c r="J53"/>
  <c r="K55"/>
  <c r="K54"/>
  <c r="M54"/>
  <c r="M53"/>
  <c r="M37"/>
  <c r="L54"/>
  <c r="L53"/>
  <c r="K49"/>
  <c r="K48"/>
  <c r="K47"/>
  <c r="K46"/>
  <c r="K45"/>
  <c r="K44"/>
  <c r="K43"/>
  <c r="K42"/>
  <c r="K41"/>
  <c r="K40"/>
  <c r="K39"/>
  <c r="K38"/>
  <c r="M38"/>
  <c r="L38"/>
  <c r="L37"/>
  <c r="J38"/>
  <c r="K36"/>
  <c r="K33"/>
  <c r="K35"/>
  <c r="K34"/>
  <c r="M33"/>
  <c r="L33"/>
  <c r="K32"/>
  <c r="K31"/>
  <c r="K30"/>
  <c r="K29"/>
  <c r="K28"/>
  <c r="K27"/>
  <c r="M27"/>
  <c r="L27"/>
  <c r="J27"/>
  <c r="V66"/>
  <c r="U66"/>
  <c r="T66"/>
  <c r="S66"/>
  <c r="R66"/>
  <c r="Q66"/>
  <c r="V62"/>
  <c r="U62"/>
  <c r="T62"/>
  <c r="S62"/>
  <c r="Q62"/>
  <c r="V58"/>
  <c r="U58"/>
  <c r="T58"/>
  <c r="S58"/>
  <c r="R58"/>
  <c r="R53"/>
  <c r="R37"/>
  <c r="Q58"/>
  <c r="V54"/>
  <c r="V53"/>
  <c r="V37"/>
  <c r="V26"/>
  <c r="U54"/>
  <c r="U53"/>
  <c r="T54"/>
  <c r="T53"/>
  <c r="S54"/>
  <c r="S53"/>
  <c r="S37"/>
  <c r="Q54"/>
  <c r="Q53"/>
  <c r="U38"/>
  <c r="U37"/>
  <c r="U26"/>
  <c r="T38"/>
  <c r="T37"/>
  <c r="T26"/>
  <c r="S38"/>
  <c r="R38"/>
  <c r="Q38"/>
  <c r="Q37"/>
  <c r="V33"/>
  <c r="U33"/>
  <c r="T33"/>
  <c r="S33"/>
  <c r="R33"/>
  <c r="Q33"/>
  <c r="V27"/>
  <c r="U27"/>
  <c r="T27"/>
  <c r="S27"/>
  <c r="S26"/>
  <c r="R27"/>
  <c r="R26"/>
  <c r="Q27"/>
  <c r="Q26"/>
  <c r="J33"/>
  <c r="I33"/>
  <c r="H33"/>
  <c r="R74"/>
  <c r="V9"/>
  <c r="U9"/>
  <c r="T9"/>
  <c r="S9"/>
  <c r="V18"/>
  <c r="U18"/>
  <c r="T18"/>
  <c r="S18"/>
  <c r="H28"/>
  <c r="I62"/>
  <c r="I38"/>
  <c r="H55"/>
  <c r="H54"/>
  <c r="R75"/>
  <c r="Q74"/>
  <c r="H59"/>
  <c r="H58"/>
  <c r="H38"/>
  <c r="I53"/>
  <c r="I37"/>
  <c r="I26"/>
  <c r="H53"/>
  <c r="S75"/>
  <c r="S74"/>
  <c r="L26"/>
  <c r="K37"/>
  <c r="K26"/>
  <c r="U75"/>
  <c r="U74"/>
  <c r="T74"/>
  <c r="T75"/>
  <c r="V75"/>
  <c r="V74"/>
  <c r="M26"/>
  <c r="J37"/>
  <c r="H37"/>
  <c r="H26"/>
  <c r="K53"/>
  <c r="J26"/>
</calcChain>
</file>

<file path=xl/sharedStrings.xml><?xml version="1.0" encoding="utf-8"?>
<sst xmlns="http://schemas.openxmlformats.org/spreadsheetml/2006/main" count="1012" uniqueCount="316">
  <si>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</si>
  <si>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</si>
  <si>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</si>
  <si>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</si>
  <si>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</si>
  <si>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</si>
  <si>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</si>
  <si>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</si>
  <si>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</si>
  <si>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</si>
  <si>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</si>
  <si>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</si>
  <si>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</si>
  <si>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</si>
  <si>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</si>
  <si>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</si>
  <si>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</si>
  <si>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</si>
  <si>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</si>
  <si>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</si>
  <si>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</si>
  <si>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</si>
  <si>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</si>
  <si>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</si>
  <si>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</si>
  <si>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</si>
  <si>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</si>
  <si>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</si>
  <si>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</si>
  <si>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</si>
  <si>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</si>
  <si>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</si>
  <si>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</si>
  <si>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</si>
  <si>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</si>
  <si>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</si>
  <si>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</si>
  <si>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</si>
  <si>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</si>
  <si>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</si>
  <si>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</si>
  <si>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</si>
  <si>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</si>
  <si>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</si>
  <si>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</si>
  <si>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</si>
  <si>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</si>
  <si>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</si>
  <si>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</si>
  <si>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</si>
  <si>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</si>
  <si>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</si>
  <si>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</si>
  <si>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</si>
  <si>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</si>
  <si>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</si>
  <si>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</si>
  <si>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</si>
  <si>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</si>
  <si>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</si>
  <si>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</si>
  <si>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</si>
  <si>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</si>
  <si>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</si>
  <si>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</si>
  <si>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</si>
  <si>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</si>
  <si>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</si>
  <si>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</si>
  <si>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</si>
  <si>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</si>
  <si>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</si>
  <si>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</si>
  <si>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</si>
  <si>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</si>
  <si>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</si>
  <si>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</si>
  <si>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</si>
  <si>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</si>
  <si>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</si>
  <si>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</si>
  <si>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</si>
  <si>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</si>
  <si>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</si>
  <si>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</si>
  <si>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</si>
  <si>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</si>
  <si>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</si>
  <si>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</si>
  <si>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</si>
  <si>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</si>
  <si>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</si>
  <si>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</si>
  <si>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</si>
  <si>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</si>
  <si>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</si>
  <si>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</si>
  <si>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</si>
  <si>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</si>
  <si>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</si>
  <si>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</si>
  <si>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</si>
  <si>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</si>
  <si>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</si>
  <si>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</si>
  <si>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</si>
  <si>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</si>
  <si>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</si>
  <si>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</si>
  <si>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</si>
  <si>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</si>
  <si>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</si>
  <si>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</si>
  <si>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</si>
  <si>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</si>
  <si>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</si>
  <si>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</si>
  <si>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</si>
  <si>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</si>
  <si>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</si>
  <si>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</si>
  <si>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</si>
  <si>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</si>
  <si>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</si>
  <si>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</si>
  <si>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</si>
  <si>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</si>
  <si>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</si>
  <si>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</si>
  <si>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</si>
  <si>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</si>
  <si>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</si>
  <si>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</si>
  <si>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</si>
  <si>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</si>
  <si>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</si>
  <si>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</si>
  <si>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</si>
  <si>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</si>
  <si>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</si>
  <si>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</si>
  <si>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</si>
  <si>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</si>
  <si>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</si>
  <si>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</si>
  <si>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</si>
  <si>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</si>
  <si>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</si>
  <si>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</si>
  <si>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</si>
  <si>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</si>
  <si>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</si>
  <si>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</si>
  <si>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</si>
  <si>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</si>
  <si>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</si>
  <si>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</si>
  <si>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</si>
  <si>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</si>
  <si>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</si>
  <si>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</si>
  <si>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</si>
  <si>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</si>
  <si>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</si>
  <si>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</si>
  <si>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</si>
  <si>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</si>
  <si>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</si>
  <si>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</si>
  <si>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</si>
  <si>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</si>
  <si>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</si>
  <si>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</si>
  <si>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Индивидуальный учебный проект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</si>
  <si>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</si>
  <si>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</si>
  <si>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</si>
  <si>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</si>
  <si>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</si>
  <si>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</si>
  <si>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</si>
  <si>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</si>
  <si>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</si>
  <si>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</si>
  <si>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</si>
  <si>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</si>
  <si>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</si>
  <si>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</si>
  <si>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</si>
  <si>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</si>
  <si>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</si>
  <si>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</si>
  <si>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</si>
  <si>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</si>
  <si>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</si>
  <si>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</si>
  <si>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</si>
  <si>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Астрономия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</si>
  <si>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</si>
  <si>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</si>
  <si>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</si>
  <si>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</si>
  <si>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</si>
  <si>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</si>
  <si>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</si>
  <si>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</si>
  <si>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</si>
  <si>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</si>
  <si>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</si>
  <si>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</si>
  <si>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</si>
  <si>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</si>
  <si>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</si>
  <si>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</si>
  <si>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</si>
  <si>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</si>
  <si>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</si>
  <si>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</si>
  <si>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</si>
  <si>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</si>
  <si>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Основы экономической теории</t>
  </si>
  <si>
    <t>ОП.02</t>
  </si>
  <si>
    <t>Экономика организации</t>
  </si>
  <si>
    <t>ОП.03</t>
  </si>
  <si>
    <t>Статистика</t>
  </si>
  <si>
    <t>ОП.04</t>
  </si>
  <si>
    <t>Основы менеджмента и маркетинга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</si>
  <si>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</si>
  <si>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</si>
  <si>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</si>
  <si>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</si>
  <si>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</si>
  <si>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 и налогообложение</t>
  </si>
  <si>
    <t>ОП.08</t>
  </si>
  <si>
    <t>Финансы, денежное обращение и кредит</t>
  </si>
  <si>
    <t>ОП.09</t>
  </si>
  <si>
    <t>Экономический анализ</t>
  </si>
  <si>
    <t>ОП.10</t>
  </si>
  <si>
    <t>Безопасность жизнедеятельности</t>
  </si>
  <si>
    <t>ОП.11</t>
  </si>
  <si>
    <t>Компьютерная графика</t>
  </si>
  <si>
    <t>ОП.13</t>
  </si>
  <si>
    <t>Проектно-сметное  дело</t>
  </si>
  <si>
    <t>ПМ.00</t>
  </si>
  <si>
    <t>Профессиональные модули</t>
  </si>
  <si>
    <t>ПМ.01</t>
  </si>
  <si>
    <t>Управление земельно-имущественным комплексом</t>
  </si>
  <si>
    <t>МДК.01.01.</t>
  </si>
  <si>
    <t>Управление территориями и недвижимым имуществом</t>
  </si>
  <si>
    <t>УП.01</t>
  </si>
  <si>
    <t>ПП.01.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</si>
  <si>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</si>
  <si>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</si>
  <si>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</si>
  <si>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МДК.02.01.</t>
  </si>
  <si>
    <t>Кадастры и кадастровая оценка земель</t>
  </si>
  <si>
    <t>УП.02.</t>
  </si>
  <si>
    <t>ПП.02.</t>
  </si>
  <si>
    <t xml:space="preserve">Производственная практика (практика по профилю специальности) </t>
  </si>
  <si>
    <t>ПМ.03</t>
  </si>
  <si>
    <t>Картографо-геодезическое сопровождение земельно-имущественных отношений</t>
  </si>
  <si>
    <t>МДК.03.01.</t>
  </si>
  <si>
    <t>Геодезия с основами картографии и картографического черчения</t>
  </si>
  <si>
    <t>УП.03.</t>
  </si>
  <si>
    <t>ПП.03.</t>
  </si>
  <si>
    <t>ПМ.04</t>
  </si>
  <si>
    <t>Определение стоимости недвижимого имущества</t>
  </si>
  <si>
    <t>МДК.04.01.</t>
  </si>
  <si>
    <t>Оценка недвижимого имущества</t>
  </si>
  <si>
    <t>УП.04.</t>
  </si>
  <si>
    <t>ПП.04.</t>
  </si>
  <si>
    <t>Основы предпринимательства</t>
  </si>
  <si>
    <t xml:space="preserve"> </t>
  </si>
  <si>
    <t>ПДП.00</t>
  </si>
  <si>
    <t>Практика производственная (преддипломная)</t>
  </si>
  <si>
    <t>ГИА.00</t>
  </si>
  <si>
    <t>Государственная итоговая аттестация</t>
  </si>
  <si>
    <t>ГИА.01</t>
  </si>
  <si>
    <t>Подготовка ВКР</t>
  </si>
  <si>
    <t>ГИА.02</t>
  </si>
  <si>
    <t>Защита ВКР</t>
  </si>
  <si>
    <t>3,4,5</t>
  </si>
  <si>
    <t>3       семестр  16 недель</t>
  </si>
  <si>
    <t>4        семестр 19 недель</t>
  </si>
  <si>
    <t>5      семестр  14  недель</t>
  </si>
  <si>
    <t>6      семестр  10 недель</t>
  </si>
  <si>
    <t>ППССЗ 21.02.05 Земельно-имущественные отношения</t>
  </si>
  <si>
    <t>: :</t>
  </si>
  <si>
    <t>Х</t>
  </si>
  <si>
    <t>ОП.12</t>
  </si>
  <si>
    <t>ОП.14</t>
  </si>
  <si>
    <t>Планирование карьеры выпускника ПОО МО</t>
  </si>
  <si>
    <t>4*</t>
  </si>
  <si>
    <t>6*</t>
  </si>
  <si>
    <t>5*</t>
  </si>
  <si>
    <t xml:space="preserve">Иностранный язык </t>
  </si>
  <si>
    <t>26*</t>
  </si>
  <si>
    <t>28*</t>
  </si>
  <si>
    <t>ОУП. 00</t>
  </si>
  <si>
    <t>Общеобразовательный учебный цикл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</si>
  <si>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</si>
  <si>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</si>
  <si>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</si>
  <si>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</si>
  <si>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</si>
  <si>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</si>
  <si>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</si>
  <si>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</si>
  <si>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Учебные дисциплины по выбору из обязательных предметных областей</t>
  </si>
  <si>
    <t>ОУП. 09</t>
  </si>
  <si>
    <t>Родная литература</t>
  </si>
  <si>
    <t>ОУПп.10</t>
  </si>
  <si>
    <t>ОУПп.11</t>
  </si>
  <si>
    <t>Дополнительные дисциплины по выбору обучающихся</t>
  </si>
  <si>
    <t>ОУП. 12</t>
  </si>
  <si>
    <t>Естествознание/ Введение в специальность</t>
  </si>
</sst>
</file>

<file path=xl/styles.xml><?xml version="1.0" encoding="utf-8"?>
<styleSheet xmlns="http://schemas.openxmlformats.org/spreadsheetml/2006/main">
  <numFmts count="1">
    <numFmt numFmtId="164" formatCode="##,###"/>
  </numFmts>
  <fonts count="2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5" fillId="0" borderId="0"/>
  </cellStyleXfs>
  <cellXfs count="508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0" xfId="0" applyFont="1"/>
    <xf numFmtId="0" fontId="14" fillId="0" borderId="0" xfId="0" applyFont="1"/>
    <xf numFmtId="0" fontId="12" fillId="0" borderId="0" xfId="4" applyFont="1"/>
    <xf numFmtId="0" fontId="16" fillId="0" borderId="2" xfId="0" applyNumberFormat="1" applyFont="1" applyFill="1" applyBorder="1" applyAlignment="1" applyProtection="1">
      <alignment horizontal="center" textRotation="90" wrapText="1"/>
    </xf>
    <xf numFmtId="0" fontId="16" fillId="0" borderId="3" xfId="0" applyNumberFormat="1" applyFont="1" applyFill="1" applyBorder="1" applyAlignment="1" applyProtection="1">
      <alignment horizontal="center" textRotation="90" wrapText="1"/>
    </xf>
    <xf numFmtId="0" fontId="16" fillId="0" borderId="4" xfId="0" applyNumberFormat="1" applyFont="1" applyFill="1" applyBorder="1" applyAlignment="1" applyProtection="1">
      <alignment horizontal="center" textRotation="90" wrapText="1"/>
    </xf>
    <xf numFmtId="0" fontId="16" fillId="0" borderId="5" xfId="0" applyNumberFormat="1" applyFont="1" applyFill="1" applyBorder="1" applyAlignment="1" applyProtection="1">
      <alignment horizontal="center" textRotation="90" wrapText="1"/>
    </xf>
    <xf numFmtId="0" fontId="16" fillId="0" borderId="6" xfId="0" applyNumberFormat="1" applyFont="1" applyFill="1" applyBorder="1" applyAlignment="1" applyProtection="1">
      <alignment horizontal="center" textRotation="90" wrapText="1"/>
    </xf>
    <xf numFmtId="0" fontId="16" fillId="0" borderId="7" xfId="0" applyNumberFormat="1" applyFont="1" applyFill="1" applyBorder="1" applyAlignment="1" applyProtection="1">
      <alignment horizontal="center" textRotation="90" wrapText="1"/>
    </xf>
    <xf numFmtId="0" fontId="16" fillId="0" borderId="8" xfId="0" applyNumberFormat="1" applyFont="1" applyFill="1" applyBorder="1" applyAlignment="1" applyProtection="1">
      <alignment horizontal="center" textRotation="90" wrapText="1"/>
    </xf>
    <xf numFmtId="0" fontId="16" fillId="0" borderId="9" xfId="0" applyNumberFormat="1" applyFont="1" applyFill="1" applyBorder="1" applyAlignment="1" applyProtection="1">
      <alignment horizontal="center" textRotation="90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16" xfId="0" applyNumberFormat="1" applyFont="1" applyFill="1" applyBorder="1" applyAlignment="1" applyProtection="1">
      <alignment horizontal="center" vertical="center"/>
    </xf>
    <xf numFmtId="0" fontId="16" fillId="5" borderId="17" xfId="0" applyNumberFormat="1" applyFont="1" applyFill="1" applyBorder="1" applyAlignment="1" applyProtection="1">
      <alignment horizontal="center" vertical="center"/>
    </xf>
    <xf numFmtId="0" fontId="16" fillId="5" borderId="18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17" fillId="5" borderId="19" xfId="0" applyNumberFormat="1" applyFont="1" applyFill="1" applyBorder="1" applyAlignment="1" applyProtection="1">
      <alignment horizontal="center" vertical="center"/>
    </xf>
    <xf numFmtId="0" fontId="17" fillId="5" borderId="20" xfId="0" applyNumberFormat="1" applyFont="1" applyFill="1" applyBorder="1" applyAlignment="1" applyProtection="1">
      <alignment horizontal="center" vertical="center"/>
    </xf>
    <xf numFmtId="0" fontId="17" fillId="5" borderId="21" xfId="0" applyNumberFormat="1" applyFont="1" applyFill="1" applyBorder="1" applyAlignment="1" applyProtection="1">
      <alignment horizontal="center" vertical="center"/>
    </xf>
    <xf numFmtId="0" fontId="17" fillId="5" borderId="22" xfId="0" applyNumberFormat="1" applyFont="1" applyFill="1" applyBorder="1" applyAlignment="1" applyProtection="1">
      <alignment horizontal="center" vertical="center"/>
    </xf>
    <xf numFmtId="0" fontId="17" fillId="5" borderId="1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</xf>
    <xf numFmtId="0" fontId="17" fillId="5" borderId="25" xfId="0" applyNumberFormat="1" applyFont="1" applyFill="1" applyBorder="1" applyAlignment="1" applyProtection="1">
      <alignment horizontal="center" vertical="center"/>
    </xf>
    <xf numFmtId="0" fontId="17" fillId="5" borderId="1" xfId="0" applyNumberFormat="1" applyFont="1" applyFill="1" applyBorder="1" applyAlignment="1" applyProtection="1">
      <alignment horizontal="center" vertical="center" wrapText="1"/>
    </xf>
    <xf numFmtId="0" fontId="16" fillId="5" borderId="2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/>
    <xf numFmtId="0" fontId="17" fillId="0" borderId="26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 wrapText="1"/>
    </xf>
    <xf numFmtId="0" fontId="16" fillId="3" borderId="2" xfId="0" applyNumberFormat="1" applyFont="1" applyFill="1" applyBorder="1" applyAlignment="1" applyProtection="1">
      <alignment horizontal="center" vertical="center"/>
    </xf>
    <xf numFmtId="0" fontId="13" fillId="2" borderId="17" xfId="4" applyNumberFormat="1" applyFont="1" applyFill="1" applyBorder="1" applyAlignment="1" applyProtection="1">
      <alignment horizontal="center" vertical="center"/>
      <protection locked="0"/>
    </xf>
    <xf numFmtId="0" fontId="16" fillId="3" borderId="5" xfId="0" applyNumberFormat="1" applyFont="1" applyFill="1" applyBorder="1" applyAlignment="1" applyProtection="1">
      <alignment horizontal="center" vertical="center"/>
    </xf>
    <xf numFmtId="164" fontId="13" fillId="2" borderId="18" xfId="4" applyNumberFormat="1" applyFont="1" applyFill="1" applyBorder="1" applyAlignment="1" applyProtection="1">
      <alignment horizontal="center" vertical="center"/>
    </xf>
    <xf numFmtId="1" fontId="16" fillId="0" borderId="18" xfId="0" applyNumberFormat="1" applyFont="1" applyFill="1" applyBorder="1" applyAlignment="1" applyProtection="1">
      <alignment horizontal="center" vertical="center" wrapText="1"/>
    </xf>
    <xf numFmtId="1" fontId="16" fillId="0" borderId="27" xfId="0" applyNumberFormat="1" applyFont="1" applyFill="1" applyBorder="1" applyAlignment="1" applyProtection="1">
      <alignment horizontal="center" vertical="center" wrapText="1"/>
    </xf>
    <xf numFmtId="1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28" xfId="1" applyNumberFormat="1" applyFont="1" applyFill="1" applyBorder="1" applyAlignment="1" applyProtection="1">
      <alignment horizontal="left" vertical="center"/>
    </xf>
    <xf numFmtId="0" fontId="16" fillId="0" borderId="29" xfId="1" applyNumberFormat="1" applyFont="1" applyFill="1" applyBorder="1" applyAlignment="1" applyProtection="1">
      <alignment horizontal="left" vertical="center" wrapText="1"/>
    </xf>
    <xf numFmtId="0" fontId="17" fillId="3" borderId="8" xfId="0" applyNumberFormat="1" applyFont="1" applyFill="1" applyBorder="1" applyAlignment="1" applyProtection="1">
      <alignment horizontal="center" vertical="center"/>
    </xf>
    <xf numFmtId="0" fontId="17" fillId="3" borderId="7" xfId="0" applyNumberFormat="1" applyFont="1" applyFill="1" applyBorder="1" applyAlignment="1" applyProtection="1">
      <alignment horizontal="center" vertical="center"/>
    </xf>
    <xf numFmtId="0" fontId="17" fillId="2" borderId="7" xfId="4" applyNumberFormat="1" applyFont="1" applyFill="1" applyBorder="1" applyAlignment="1" applyProtection="1">
      <alignment horizontal="center" vertical="center"/>
      <protection locked="0"/>
    </xf>
    <xf numFmtId="0" fontId="17" fillId="3" borderId="9" xfId="0" applyNumberFormat="1" applyFont="1" applyFill="1" applyBorder="1" applyAlignment="1" applyProtection="1">
      <alignment horizontal="center" vertical="center"/>
    </xf>
    <xf numFmtId="0" fontId="16" fillId="2" borderId="26" xfId="4" applyNumberFormat="1" applyFont="1" applyFill="1" applyBorder="1" applyAlignment="1">
      <alignment horizontal="center" vertical="center"/>
    </xf>
    <xf numFmtId="0" fontId="16" fillId="0" borderId="29" xfId="1" applyNumberFormat="1" applyFont="1" applyFill="1" applyBorder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0" fontId="16" fillId="0" borderId="9" xfId="1" applyNumberFormat="1" applyFont="1" applyFill="1" applyBorder="1" applyAlignment="1" applyProtection="1">
      <alignment horizontal="center" vertical="center"/>
    </xf>
    <xf numFmtId="0" fontId="17" fillId="0" borderId="30" xfId="1" applyNumberFormat="1" applyFont="1" applyFill="1" applyBorder="1" applyAlignment="1" applyProtection="1">
      <alignment horizontal="left" vertical="center"/>
    </xf>
    <xf numFmtId="0" fontId="17" fillId="0" borderId="20" xfId="1" applyNumberFormat="1" applyFont="1" applyFill="1" applyBorder="1" applyAlignment="1" applyProtection="1">
      <alignment horizontal="left" vertical="center"/>
    </xf>
    <xf numFmtId="0" fontId="17" fillId="2" borderId="19" xfId="4" applyNumberFormat="1" applyFont="1" applyFill="1" applyBorder="1" applyAlignment="1" applyProtection="1">
      <alignment horizontal="center" vertical="center"/>
      <protection locked="0"/>
    </xf>
    <xf numFmtId="0" fontId="17" fillId="3" borderId="31" xfId="0" applyNumberFormat="1" applyFont="1" applyFill="1" applyBorder="1" applyAlignment="1" applyProtection="1">
      <alignment horizontal="center" vertical="center"/>
    </xf>
    <xf numFmtId="0" fontId="17" fillId="2" borderId="20" xfId="4" applyNumberFormat="1" applyFont="1" applyFill="1" applyBorder="1" applyAlignment="1">
      <alignment horizontal="center" vertical="center"/>
    </xf>
    <xf numFmtId="0" fontId="17" fillId="2" borderId="20" xfId="4" applyNumberFormat="1" applyFont="1" applyFill="1" applyBorder="1" applyAlignment="1" applyProtection="1">
      <alignment horizontal="center" vertical="center"/>
    </xf>
    <xf numFmtId="0" fontId="17" fillId="0" borderId="20" xfId="1" applyNumberFormat="1" applyFont="1" applyFill="1" applyBorder="1" applyAlignment="1" applyProtection="1">
      <alignment horizontal="center" vertical="center"/>
    </xf>
    <xf numFmtId="0" fontId="17" fillId="0" borderId="22" xfId="1" applyNumberFormat="1" applyFont="1" applyFill="1" applyBorder="1" applyAlignment="1" applyProtection="1">
      <alignment horizontal="center" vertical="center"/>
    </xf>
    <xf numFmtId="0" fontId="17" fillId="0" borderId="31" xfId="1" applyNumberFormat="1" applyFont="1" applyFill="1" applyBorder="1" applyAlignment="1" applyProtection="1">
      <alignment horizontal="center" vertical="center"/>
    </xf>
    <xf numFmtId="0" fontId="17" fillId="0" borderId="32" xfId="1" applyNumberFormat="1" applyFont="1" applyFill="1" applyBorder="1" applyAlignment="1" applyProtection="1">
      <alignment horizontal="left" vertical="center" wrapText="1"/>
    </xf>
    <xf numFmtId="0" fontId="17" fillId="0" borderId="33" xfId="1" applyNumberFormat="1" applyFont="1" applyFill="1" applyBorder="1" applyAlignment="1" applyProtection="1">
      <alignment horizontal="left" vertical="center" wrapText="1"/>
    </xf>
    <xf numFmtId="0" fontId="17" fillId="2" borderId="1" xfId="4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</xf>
    <xf numFmtId="0" fontId="17" fillId="0" borderId="33" xfId="1" applyNumberFormat="1" applyFont="1" applyFill="1" applyBorder="1" applyAlignment="1" applyProtection="1">
      <alignment horizontal="center" vertical="center"/>
    </xf>
    <xf numFmtId="0" fontId="17" fillId="0" borderId="33" xfId="1" applyNumberFormat="1" applyFont="1" applyFill="1" applyBorder="1" applyAlignment="1" applyProtection="1">
      <alignment horizontal="center" vertical="center" wrapText="1"/>
    </xf>
    <xf numFmtId="0" fontId="17" fillId="3" borderId="33" xfId="0" applyNumberFormat="1" applyFont="1" applyFill="1" applyBorder="1" applyAlignment="1" applyProtection="1">
      <alignment horizontal="center" vertical="center"/>
    </xf>
    <xf numFmtId="0" fontId="17" fillId="0" borderId="23" xfId="1" applyNumberFormat="1" applyFont="1" applyFill="1" applyBorder="1" applyAlignment="1" applyProtection="1">
      <alignment horizontal="center" vertical="center"/>
    </xf>
    <xf numFmtId="0" fontId="17" fillId="0" borderId="24" xfId="1" applyNumberFormat="1" applyFont="1" applyFill="1" applyBorder="1" applyAlignment="1" applyProtection="1">
      <alignment horizontal="center" vertical="center"/>
    </xf>
    <xf numFmtId="0" fontId="17" fillId="0" borderId="23" xfId="1" applyNumberFormat="1" applyFont="1" applyFill="1" applyBorder="1" applyAlignment="1" applyProtection="1">
      <alignment horizontal="center" vertical="center" wrapText="1"/>
    </xf>
    <xf numFmtId="0" fontId="17" fillId="3" borderId="1" xfId="4" applyNumberFormat="1" applyFont="1" applyFill="1" applyBorder="1" applyAlignment="1" applyProtection="1">
      <alignment horizontal="center" vertical="center"/>
    </xf>
    <xf numFmtId="0" fontId="17" fillId="0" borderId="24" xfId="1" applyNumberFormat="1" applyFont="1" applyFill="1" applyBorder="1" applyAlignment="1" applyProtection="1">
      <alignment horizontal="center" vertical="center" wrapText="1"/>
    </xf>
    <xf numFmtId="0" fontId="17" fillId="0" borderId="34" xfId="1" applyNumberFormat="1" applyFont="1" applyFill="1" applyBorder="1" applyAlignment="1" applyProtection="1">
      <alignment horizontal="left" vertical="center" wrapText="1"/>
    </xf>
    <xf numFmtId="0" fontId="17" fillId="0" borderId="35" xfId="0" applyNumberFormat="1" applyFont="1" applyFill="1" applyBorder="1" applyAlignment="1" applyProtection="1">
      <alignment vertical="center" wrapText="1"/>
    </xf>
    <xf numFmtId="0" fontId="16" fillId="2" borderId="36" xfId="4" applyNumberFormat="1" applyFont="1" applyFill="1" applyBorder="1" applyAlignment="1" applyProtection="1">
      <alignment horizontal="center" vertical="center"/>
      <protection locked="0"/>
    </xf>
    <xf numFmtId="0" fontId="16" fillId="2" borderId="37" xfId="4" applyNumberFormat="1" applyFont="1" applyFill="1" applyBorder="1" applyAlignment="1" applyProtection="1">
      <alignment horizontal="center" vertical="center"/>
      <protection locked="0"/>
    </xf>
    <xf numFmtId="0" fontId="17" fillId="2" borderId="37" xfId="4" applyNumberFormat="1" applyFont="1" applyFill="1" applyBorder="1" applyAlignment="1" applyProtection="1">
      <alignment horizontal="center" vertical="center"/>
      <protection locked="0"/>
    </xf>
    <xf numFmtId="0" fontId="16" fillId="3" borderId="37" xfId="0" applyNumberFormat="1" applyFont="1" applyFill="1" applyBorder="1" applyAlignment="1" applyProtection="1">
      <alignment horizontal="center" vertical="center"/>
    </xf>
    <xf numFmtId="0" fontId="16" fillId="3" borderId="38" xfId="0" applyNumberFormat="1" applyFont="1" applyFill="1" applyBorder="1" applyAlignment="1" applyProtection="1">
      <alignment horizontal="center" vertical="center"/>
    </xf>
    <xf numFmtId="0" fontId="17" fillId="2" borderId="39" xfId="4" applyNumberFormat="1" applyFont="1" applyFill="1" applyBorder="1" applyAlignment="1">
      <alignment horizontal="center" vertical="center"/>
    </xf>
    <xf numFmtId="0" fontId="17" fillId="2" borderId="39" xfId="4" applyNumberFormat="1" applyFont="1" applyFill="1" applyBorder="1" applyAlignment="1" applyProtection="1">
      <alignment horizontal="center" vertical="center"/>
    </xf>
    <xf numFmtId="0" fontId="17" fillId="0" borderId="40" xfId="1" applyNumberFormat="1" applyFont="1" applyFill="1" applyBorder="1" applyAlignment="1" applyProtection="1">
      <alignment horizontal="center" vertical="center"/>
    </xf>
    <xf numFmtId="0" fontId="17" fillId="0" borderId="40" xfId="1" applyNumberFormat="1" applyFont="1" applyFill="1" applyBorder="1" applyAlignment="1" applyProtection="1">
      <alignment horizontal="center" vertical="center" wrapText="1"/>
    </xf>
    <xf numFmtId="0" fontId="16" fillId="3" borderId="35" xfId="0" applyNumberFormat="1" applyFont="1" applyFill="1" applyBorder="1" applyAlignment="1" applyProtection="1">
      <alignment horizontal="center" vertical="center"/>
    </xf>
    <xf numFmtId="0" fontId="17" fillId="0" borderId="41" xfId="1" applyNumberFormat="1" applyFont="1" applyFill="1" applyBorder="1" applyAlignment="1" applyProtection="1">
      <alignment horizontal="center" vertical="center"/>
    </xf>
    <xf numFmtId="0" fontId="17" fillId="0" borderId="38" xfId="1" applyNumberFormat="1" applyFont="1" applyFill="1" applyBorder="1" applyAlignment="1" applyProtection="1">
      <alignment horizontal="center" vertical="center"/>
    </xf>
    <xf numFmtId="0" fontId="17" fillId="0" borderId="41" xfId="1" applyNumberFormat="1" applyFont="1" applyFill="1" applyBorder="1" applyAlignment="1" applyProtection="1">
      <alignment horizontal="center" vertical="center" wrapText="1"/>
    </xf>
    <xf numFmtId="0" fontId="17" fillId="0" borderId="38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6" fillId="0" borderId="28" xfId="1" applyNumberFormat="1" applyFont="1" applyFill="1" applyBorder="1" applyAlignment="1" applyProtection="1">
      <alignment horizontal="left" vertical="center" wrapText="1"/>
    </xf>
    <xf numFmtId="0" fontId="17" fillId="2" borderId="8" xfId="4" applyNumberFormat="1" applyFont="1" applyFill="1" applyBorder="1" applyAlignment="1" applyProtection="1">
      <alignment horizontal="center" vertical="center"/>
      <protection locked="0"/>
    </xf>
    <xf numFmtId="0" fontId="16" fillId="2" borderId="18" xfId="4" applyNumberFormat="1" applyFont="1" applyFill="1" applyBorder="1" applyAlignment="1" applyProtection="1">
      <alignment horizontal="center" vertical="center"/>
    </xf>
    <xf numFmtId="0" fontId="16" fillId="0" borderId="18" xfId="1" applyNumberFormat="1" applyFont="1" applyFill="1" applyBorder="1" applyAlignment="1" applyProtection="1">
      <alignment horizontal="center" vertical="center" wrapText="1"/>
    </xf>
    <xf numFmtId="0" fontId="16" fillId="0" borderId="6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0" fontId="17" fillId="0" borderId="30" xfId="1" applyNumberFormat="1" applyFont="1" applyFill="1" applyBorder="1" applyAlignment="1" applyProtection="1">
      <alignment horizontal="left" vertical="center" wrapText="1"/>
    </xf>
    <xf numFmtId="0" fontId="17" fillId="0" borderId="20" xfId="1" applyNumberFormat="1" applyFont="1" applyFill="1" applyBorder="1" applyAlignment="1" applyProtection="1">
      <alignment horizontal="left" vertical="center" wrapText="1"/>
    </xf>
    <xf numFmtId="0" fontId="17" fillId="2" borderId="21" xfId="4" applyNumberFormat="1" applyFont="1" applyFill="1" applyBorder="1" applyAlignment="1" applyProtection="1">
      <alignment horizontal="center" vertical="center"/>
      <protection locked="0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17" fillId="0" borderId="22" xfId="1" applyNumberFormat="1" applyFont="1" applyFill="1" applyBorder="1" applyAlignment="1" applyProtection="1">
      <alignment horizontal="center" vertical="center" wrapText="1"/>
    </xf>
    <xf numFmtId="0" fontId="17" fillId="0" borderId="31" xfId="1" applyNumberFormat="1" applyFont="1" applyFill="1" applyBorder="1" applyAlignment="1" applyProtection="1">
      <alignment horizontal="center" vertical="center" wrapText="1"/>
    </xf>
    <xf numFmtId="0" fontId="17" fillId="2" borderId="25" xfId="4" applyNumberFormat="1" applyFont="1" applyFill="1" applyBorder="1" applyAlignment="1" applyProtection="1">
      <alignment horizontal="center" vertical="center"/>
      <protection locked="0"/>
    </xf>
    <xf numFmtId="0" fontId="16" fillId="0" borderId="24" xfId="1" applyNumberFormat="1" applyFont="1" applyFill="1" applyBorder="1" applyAlignment="1" applyProtection="1">
      <alignment horizontal="center" vertical="center"/>
    </xf>
    <xf numFmtId="0" fontId="17" fillId="0" borderId="35" xfId="1" applyNumberFormat="1" applyFont="1" applyFill="1" applyBorder="1" applyAlignment="1" applyProtection="1">
      <alignment horizontal="center" vertical="center" wrapText="1"/>
    </xf>
    <xf numFmtId="164" fontId="16" fillId="2" borderId="35" xfId="4" applyNumberFormat="1" applyFont="1" applyFill="1" applyBorder="1" applyAlignment="1" applyProtection="1">
      <alignment horizontal="center" vertical="center"/>
      <protection locked="0"/>
    </xf>
    <xf numFmtId="0" fontId="16" fillId="0" borderId="38" xfId="1" applyNumberFormat="1" applyFont="1" applyFill="1" applyBorder="1" applyAlignment="1" applyProtection="1">
      <alignment horizontal="center" vertical="center"/>
    </xf>
    <xf numFmtId="0" fontId="16" fillId="2" borderId="20" xfId="4" applyNumberFormat="1" applyFont="1" applyFill="1" applyBorder="1" applyAlignment="1">
      <alignment horizontal="center" vertical="center"/>
    </xf>
    <xf numFmtId="1" fontId="16" fillId="0" borderId="29" xfId="1" applyNumberFormat="1" applyFont="1" applyFill="1" applyBorder="1" applyAlignment="1" applyProtection="1">
      <alignment horizontal="center" vertical="center" wrapText="1"/>
    </xf>
    <xf numFmtId="1" fontId="16" fillId="0" borderId="6" xfId="1" applyNumberFormat="1" applyFont="1" applyFill="1" applyBorder="1" applyAlignment="1" applyProtection="1">
      <alignment horizontal="center" vertical="center" wrapText="1"/>
    </xf>
    <xf numFmtId="1" fontId="16" fillId="0" borderId="9" xfId="1" applyNumberFormat="1" applyFont="1" applyFill="1" applyBorder="1" applyAlignment="1" applyProtection="1">
      <alignment horizontal="center" vertical="center" wrapText="1"/>
    </xf>
    <xf numFmtId="1" fontId="16" fillId="2" borderId="26" xfId="4" applyNumberFormat="1" applyFont="1" applyFill="1" applyBorder="1" applyAlignment="1">
      <alignment horizontal="center" vertical="center"/>
    </xf>
    <xf numFmtId="0" fontId="16" fillId="2" borderId="29" xfId="4" applyNumberFormat="1" applyFont="1" applyFill="1" applyBorder="1" applyAlignment="1" applyProtection="1">
      <alignment horizontal="center" vertical="center"/>
    </xf>
    <xf numFmtId="0" fontId="17" fillId="0" borderId="42" xfId="0" applyNumberFormat="1" applyFont="1" applyFill="1" applyBorder="1" applyAlignment="1" applyProtection="1">
      <alignment vertical="center" wrapText="1"/>
    </xf>
    <xf numFmtId="0" fontId="17" fillId="2" borderId="43" xfId="4" applyNumberFormat="1" applyFont="1" applyFill="1" applyBorder="1" applyAlignment="1" applyProtection="1">
      <alignment horizontal="center" vertical="center"/>
      <protection locked="0"/>
    </xf>
    <xf numFmtId="0" fontId="17" fillId="3" borderId="44" xfId="0" applyNumberFormat="1" applyFont="1" applyFill="1" applyBorder="1" applyAlignment="1" applyProtection="1">
      <alignment horizontal="center" vertical="center"/>
    </xf>
    <xf numFmtId="0" fontId="17" fillId="2" borderId="44" xfId="4" applyNumberFormat="1" applyFont="1" applyFill="1" applyBorder="1" applyAlignment="1" applyProtection="1">
      <alignment horizontal="center" vertical="center"/>
      <protection locked="0"/>
    </xf>
    <xf numFmtId="0" fontId="17" fillId="3" borderId="45" xfId="0" applyNumberFormat="1" applyFont="1" applyFill="1" applyBorder="1" applyAlignment="1" applyProtection="1">
      <alignment horizontal="center" vertical="center"/>
    </xf>
    <xf numFmtId="0" fontId="17" fillId="2" borderId="46" xfId="4" applyNumberFormat="1" applyFont="1" applyFill="1" applyBorder="1" applyAlignment="1">
      <alignment horizontal="center" vertical="center"/>
    </xf>
    <xf numFmtId="0" fontId="17" fillId="2" borderId="46" xfId="4" applyNumberFormat="1" applyFont="1" applyFill="1" applyBorder="1" applyAlignment="1" applyProtection="1">
      <alignment horizontal="center" vertical="center"/>
    </xf>
    <xf numFmtId="0" fontId="17" fillId="0" borderId="46" xfId="1" applyNumberFormat="1" applyFont="1" applyFill="1" applyBorder="1" applyAlignment="1" applyProtection="1">
      <alignment horizontal="center" vertical="center" wrapText="1"/>
    </xf>
    <xf numFmtId="0" fontId="17" fillId="3" borderId="46" xfId="0" applyNumberFormat="1" applyFont="1" applyFill="1" applyBorder="1" applyAlignment="1" applyProtection="1">
      <alignment horizontal="center" vertical="center"/>
    </xf>
    <xf numFmtId="0" fontId="17" fillId="0" borderId="47" xfId="1" applyNumberFormat="1" applyFont="1" applyFill="1" applyBorder="1" applyAlignment="1" applyProtection="1">
      <alignment horizontal="center" vertical="center"/>
    </xf>
    <xf numFmtId="0" fontId="17" fillId="0" borderId="45" xfId="1" applyNumberFormat="1" applyFont="1" applyFill="1" applyBorder="1" applyAlignment="1" applyProtection="1">
      <alignment horizontal="center" vertical="center"/>
    </xf>
    <xf numFmtId="0" fontId="17" fillId="0" borderId="47" xfId="1" applyNumberFormat="1" applyFont="1" applyFill="1" applyBorder="1" applyAlignment="1" applyProtection="1">
      <alignment horizontal="center" vertical="center" wrapText="1"/>
    </xf>
    <xf numFmtId="0" fontId="17" fillId="0" borderId="45" xfId="1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vertical="center" wrapText="1"/>
    </xf>
    <xf numFmtId="0" fontId="17" fillId="6" borderId="25" xfId="4" applyNumberFormat="1" applyFont="1" applyFill="1" applyBorder="1" applyAlignment="1" applyProtection="1">
      <alignment horizontal="center" vertical="center"/>
      <protection locked="0"/>
    </xf>
    <xf numFmtId="0" fontId="17" fillId="5" borderId="24" xfId="0" applyNumberFormat="1" applyFont="1" applyFill="1" applyBorder="1" applyAlignment="1" applyProtection="1">
      <alignment horizontal="center" vertical="center"/>
    </xf>
    <xf numFmtId="0" fontId="20" fillId="0" borderId="32" xfId="1" applyNumberFormat="1" applyFont="1" applyFill="1" applyBorder="1" applyAlignment="1" applyProtection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2" borderId="25" xfId="4" applyNumberFormat="1" applyFont="1" applyFill="1" applyBorder="1" applyAlignment="1" applyProtection="1">
      <alignment horizontal="center" vertical="center"/>
      <protection locked="0"/>
    </xf>
    <xf numFmtId="0" fontId="20" fillId="3" borderId="1" xfId="0" applyNumberFormat="1" applyFont="1" applyFill="1" applyBorder="1" applyAlignment="1" applyProtection="1">
      <alignment horizontal="center" vertical="center"/>
    </xf>
    <xf numFmtId="0" fontId="20" fillId="2" borderId="1" xfId="4" applyNumberFormat="1" applyFont="1" applyFill="1" applyBorder="1" applyAlignment="1" applyProtection="1">
      <alignment horizontal="center" vertical="center"/>
      <protection locked="0"/>
    </xf>
    <xf numFmtId="0" fontId="20" fillId="3" borderId="24" xfId="0" applyNumberFormat="1" applyFont="1" applyFill="1" applyBorder="1" applyAlignment="1" applyProtection="1">
      <alignment horizontal="center" vertical="center"/>
    </xf>
    <xf numFmtId="0" fontId="20" fillId="0" borderId="33" xfId="1" applyNumberFormat="1" applyFont="1" applyFill="1" applyBorder="1" applyAlignment="1" applyProtection="1">
      <alignment horizontal="center" vertical="center" wrapText="1"/>
    </xf>
    <xf numFmtId="0" fontId="20" fillId="3" borderId="33" xfId="0" applyNumberFormat="1" applyFont="1" applyFill="1" applyBorder="1" applyAlignment="1" applyProtection="1">
      <alignment horizontal="center" vertical="center"/>
    </xf>
    <xf numFmtId="0" fontId="20" fillId="0" borderId="23" xfId="1" applyNumberFormat="1" applyFont="1" applyFill="1" applyBorder="1" applyAlignment="1" applyProtection="1">
      <alignment horizontal="center" vertical="center"/>
    </xf>
    <xf numFmtId="0" fontId="20" fillId="0" borderId="24" xfId="1" applyNumberFormat="1" applyFont="1" applyFill="1" applyBorder="1" applyAlignment="1" applyProtection="1">
      <alignment horizontal="center" vertical="center"/>
    </xf>
    <xf numFmtId="0" fontId="20" fillId="0" borderId="23" xfId="1" applyNumberFormat="1" applyFont="1" applyFill="1" applyBorder="1" applyAlignment="1" applyProtection="1">
      <alignment horizontal="center" vertical="center" wrapText="1"/>
    </xf>
    <xf numFmtId="0" fontId="20" fillId="0" borderId="24" xfId="1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0" fontId="20" fillId="0" borderId="48" xfId="1" applyNumberFormat="1" applyFont="1" applyFill="1" applyBorder="1" applyAlignment="1" applyProtection="1">
      <alignment horizontal="left" vertical="center" wrapText="1"/>
    </xf>
    <xf numFmtId="0" fontId="20" fillId="0" borderId="32" xfId="0" applyNumberFormat="1" applyFont="1" applyFill="1" applyBorder="1" applyAlignment="1" applyProtection="1">
      <alignment vertical="center" wrapText="1"/>
    </xf>
    <xf numFmtId="0" fontId="17" fillId="2" borderId="33" xfId="4" applyNumberFormat="1" applyFont="1" applyFill="1" applyBorder="1" applyAlignment="1">
      <alignment horizontal="center" vertical="center"/>
    </xf>
    <xf numFmtId="0" fontId="17" fillId="2" borderId="33" xfId="4" applyNumberFormat="1" applyFont="1" applyFill="1" applyBorder="1" applyAlignment="1" applyProtection="1">
      <alignment horizontal="center" vertical="center"/>
    </xf>
    <xf numFmtId="0" fontId="20" fillId="0" borderId="49" xfId="0" applyFont="1" applyBorder="1" applyAlignment="1">
      <alignment horizontal="left" vertical="center" wrapText="1"/>
    </xf>
    <xf numFmtId="0" fontId="20" fillId="2" borderId="50" xfId="4" applyNumberFormat="1" applyFont="1" applyFill="1" applyBorder="1" applyAlignment="1" applyProtection="1">
      <alignment horizontal="center" vertical="center"/>
      <protection locked="0"/>
    </xf>
    <xf numFmtId="0" fontId="20" fillId="3" borderId="51" xfId="0" applyNumberFormat="1" applyFont="1" applyFill="1" applyBorder="1" applyAlignment="1" applyProtection="1">
      <alignment horizontal="center" vertical="center"/>
    </xf>
    <xf numFmtId="0" fontId="20" fillId="2" borderId="51" xfId="4" applyNumberFormat="1" applyFont="1" applyFill="1" applyBorder="1" applyAlignment="1" applyProtection="1">
      <alignment horizontal="center" vertical="center"/>
      <protection locked="0"/>
    </xf>
    <xf numFmtId="0" fontId="20" fillId="3" borderId="52" xfId="0" applyNumberFormat="1" applyFont="1" applyFill="1" applyBorder="1" applyAlignment="1" applyProtection="1">
      <alignment horizontal="center" vertical="center"/>
    </xf>
    <xf numFmtId="0" fontId="20" fillId="0" borderId="39" xfId="1" applyNumberFormat="1" applyFont="1" applyFill="1" applyBorder="1" applyAlignment="1" applyProtection="1">
      <alignment horizontal="center" vertical="center" wrapText="1"/>
    </xf>
    <xf numFmtId="0" fontId="20" fillId="3" borderId="39" xfId="0" applyNumberFormat="1" applyFont="1" applyFill="1" applyBorder="1" applyAlignment="1" applyProtection="1">
      <alignment horizontal="center" vertical="center"/>
    </xf>
    <xf numFmtId="0" fontId="20" fillId="0" borderId="53" xfId="1" applyNumberFormat="1" applyFont="1" applyFill="1" applyBorder="1" applyAlignment="1" applyProtection="1">
      <alignment horizontal="center" vertical="center"/>
    </xf>
    <xf numFmtId="0" fontId="20" fillId="0" borderId="52" xfId="1" applyNumberFormat="1" applyFont="1" applyFill="1" applyBorder="1" applyAlignment="1" applyProtection="1">
      <alignment horizontal="center" vertical="center"/>
    </xf>
    <xf numFmtId="0" fontId="20" fillId="0" borderId="53" xfId="1" applyNumberFormat="1" applyFont="1" applyFill="1" applyBorder="1" applyAlignment="1" applyProtection="1">
      <alignment horizontal="center" vertical="center" wrapText="1"/>
    </xf>
    <xf numFmtId="0" fontId="20" fillId="0" borderId="52" xfId="1" applyNumberFormat="1" applyFont="1" applyFill="1" applyBorder="1" applyAlignment="1" applyProtection="1">
      <alignment horizontal="center" vertical="center" wrapText="1"/>
    </xf>
    <xf numFmtId="0" fontId="20" fillId="0" borderId="34" xfId="1" applyNumberFormat="1" applyFont="1" applyFill="1" applyBorder="1" applyAlignment="1" applyProtection="1">
      <alignment horizontal="left" vertical="center" wrapText="1"/>
    </xf>
    <xf numFmtId="0" fontId="20" fillId="0" borderId="34" xfId="0" applyNumberFormat="1" applyFont="1" applyFill="1" applyBorder="1" applyAlignment="1" applyProtection="1">
      <alignment vertical="center" wrapText="1"/>
    </xf>
    <xf numFmtId="0" fontId="20" fillId="2" borderId="36" xfId="4" applyNumberFormat="1" applyFont="1" applyFill="1" applyBorder="1" applyAlignment="1" applyProtection="1">
      <alignment horizontal="center" vertical="center"/>
      <protection locked="0"/>
    </xf>
    <xf numFmtId="0" fontId="20" fillId="3" borderId="37" xfId="0" applyNumberFormat="1" applyFont="1" applyFill="1" applyBorder="1" applyAlignment="1" applyProtection="1">
      <alignment horizontal="center" vertical="center"/>
    </xf>
    <xf numFmtId="0" fontId="20" fillId="2" borderId="37" xfId="4" applyNumberFormat="1" applyFont="1" applyFill="1" applyBorder="1" applyAlignment="1" applyProtection="1">
      <alignment horizontal="center" vertical="center"/>
      <protection locked="0"/>
    </xf>
    <xf numFmtId="0" fontId="20" fillId="3" borderId="38" xfId="0" applyNumberFormat="1" applyFont="1" applyFill="1" applyBorder="1" applyAlignment="1" applyProtection="1">
      <alignment horizontal="center" vertical="center"/>
    </xf>
    <xf numFmtId="0" fontId="17" fillId="2" borderId="29" xfId="4" applyNumberFormat="1" applyFont="1" applyFill="1" applyBorder="1" applyAlignment="1">
      <alignment horizontal="center" vertical="center"/>
    </xf>
    <xf numFmtId="0" fontId="17" fillId="2" borderId="29" xfId="4" applyNumberFormat="1" applyFont="1" applyFill="1" applyBorder="1" applyAlignment="1" applyProtection="1">
      <alignment horizontal="center" vertical="center"/>
    </xf>
    <xf numFmtId="0" fontId="20" fillId="0" borderId="35" xfId="1" applyNumberFormat="1" applyFont="1" applyFill="1" applyBorder="1" applyAlignment="1" applyProtection="1">
      <alignment horizontal="center" vertical="center" wrapText="1"/>
    </xf>
    <xf numFmtId="0" fontId="20" fillId="3" borderId="35" xfId="0" applyNumberFormat="1" applyFont="1" applyFill="1" applyBorder="1" applyAlignment="1" applyProtection="1">
      <alignment horizontal="center" vertical="center"/>
    </xf>
    <xf numFmtId="0" fontId="20" fillId="0" borderId="41" xfId="1" applyNumberFormat="1" applyFont="1" applyFill="1" applyBorder="1" applyAlignment="1" applyProtection="1">
      <alignment horizontal="center" vertical="center"/>
    </xf>
    <xf numFmtId="0" fontId="20" fillId="0" borderId="38" xfId="1" applyNumberFormat="1" applyFont="1" applyFill="1" applyBorder="1" applyAlignment="1" applyProtection="1">
      <alignment horizontal="center" vertical="center"/>
    </xf>
    <xf numFmtId="0" fontId="20" fillId="0" borderId="41" xfId="1" applyNumberFormat="1" applyFont="1" applyFill="1" applyBorder="1" applyAlignment="1" applyProtection="1">
      <alignment horizontal="center" vertical="center" wrapText="1"/>
    </xf>
    <xf numFmtId="0" fontId="20" fillId="0" borderId="38" xfId="1" applyNumberFormat="1" applyFont="1" applyFill="1" applyBorder="1" applyAlignment="1" applyProtection="1">
      <alignment horizontal="center" vertical="center" wrapText="1"/>
    </xf>
    <xf numFmtId="0" fontId="16" fillId="2" borderId="28" xfId="4" applyNumberFormat="1" applyFont="1" applyFill="1" applyBorder="1" applyAlignment="1">
      <alignment horizontal="center" vertical="center"/>
    </xf>
    <xf numFmtId="0" fontId="16" fillId="3" borderId="29" xfId="0" applyNumberFormat="1" applyFont="1" applyFill="1" applyBorder="1" applyAlignment="1" applyProtection="1">
      <alignment horizontal="center" vertical="center"/>
    </xf>
    <xf numFmtId="0" fontId="16" fillId="0" borderId="29" xfId="0" applyNumberFormat="1" applyFont="1" applyFill="1" applyBorder="1" applyAlignment="1" applyProtection="1">
      <alignment vertical="center" wrapText="1"/>
    </xf>
    <xf numFmtId="0" fontId="16" fillId="2" borderId="8" xfId="4" applyNumberFormat="1" applyFont="1" applyFill="1" applyBorder="1" applyAlignment="1" applyProtection="1">
      <alignment horizontal="center" vertical="center"/>
      <protection locked="0"/>
    </xf>
    <xf numFmtId="0" fontId="16" fillId="0" borderId="29" xfId="1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vertical="center" wrapText="1"/>
    </xf>
    <xf numFmtId="0" fontId="16" fillId="2" borderId="21" xfId="4" applyNumberFormat="1" applyFont="1" applyFill="1" applyBorder="1" applyAlignment="1" applyProtection="1">
      <alignment horizontal="center" vertical="center"/>
      <protection locked="0"/>
    </xf>
    <xf numFmtId="0" fontId="17" fillId="2" borderId="20" xfId="4" applyNumberFormat="1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Fill="1" applyBorder="1" applyAlignment="1" applyProtection="1">
      <alignment vertical="center" wrapText="1"/>
    </xf>
    <xf numFmtId="0" fontId="16" fillId="2" borderId="25" xfId="4" applyNumberFormat="1" applyFont="1" applyFill="1" applyBorder="1" applyAlignment="1" applyProtection="1">
      <alignment horizontal="center" vertical="center"/>
      <protection locked="0"/>
    </xf>
    <xf numFmtId="0" fontId="17" fillId="2" borderId="33" xfId="4" applyNumberFormat="1" applyFont="1" applyFill="1" applyBorder="1" applyAlignment="1" applyProtection="1">
      <alignment horizontal="center" vertical="center"/>
      <protection locked="0"/>
    </xf>
    <xf numFmtId="0" fontId="16" fillId="2" borderId="35" xfId="4" applyNumberFormat="1" applyFont="1" applyFill="1" applyBorder="1" applyAlignment="1" applyProtection="1">
      <alignment horizontal="center" vertical="center"/>
      <protection locked="0"/>
    </xf>
    <xf numFmtId="0" fontId="17" fillId="2" borderId="35" xfId="4" applyNumberFormat="1" applyFont="1" applyFill="1" applyBorder="1" applyAlignment="1" applyProtection="1">
      <alignment horizontal="center" vertical="center"/>
      <protection locked="0"/>
    </xf>
    <xf numFmtId="0" fontId="16" fillId="2" borderId="7" xfId="4" applyNumberFormat="1" applyFont="1" applyFill="1" applyBorder="1" applyAlignment="1" applyProtection="1">
      <alignment horizontal="center" vertical="center"/>
      <protection locked="0"/>
    </xf>
    <xf numFmtId="0" fontId="16" fillId="3" borderId="7" xfId="0" applyNumberFormat="1" applyFont="1" applyFill="1" applyBorder="1" applyAlignment="1" applyProtection="1">
      <alignment horizontal="center" vertical="center"/>
    </xf>
    <xf numFmtId="0" fontId="16" fillId="3" borderId="9" xfId="0" applyNumberFormat="1" applyFont="1" applyFill="1" applyBorder="1" applyAlignment="1" applyProtection="1">
      <alignment horizontal="center" vertical="center"/>
    </xf>
    <xf numFmtId="0" fontId="19" fillId="0" borderId="29" xfId="1" applyNumberFormat="1" applyFont="1" applyFill="1" applyBorder="1" applyAlignment="1" applyProtection="1">
      <alignment horizontal="center" vertical="center" wrapText="1"/>
    </xf>
    <xf numFmtId="0" fontId="19" fillId="0" borderId="6" xfId="1" applyNumberFormat="1" applyFont="1" applyFill="1" applyBorder="1" applyAlignment="1" applyProtection="1">
      <alignment horizontal="center" vertical="center" wrapText="1"/>
    </xf>
    <xf numFmtId="0" fontId="19" fillId="0" borderId="9" xfId="1" applyNumberFormat="1" applyFont="1" applyFill="1" applyBorder="1" applyAlignment="1" applyProtection="1">
      <alignment horizontal="center" vertical="center" wrapText="1"/>
    </xf>
    <xf numFmtId="0" fontId="16" fillId="3" borderId="19" xfId="0" applyNumberFormat="1" applyFont="1" applyFill="1" applyBorder="1" applyAlignment="1" applyProtection="1">
      <alignment horizontal="center" vertical="center" wrapText="1"/>
    </xf>
    <xf numFmtId="0" fontId="17" fillId="3" borderId="31" xfId="0" applyNumberFormat="1" applyFont="1" applyFill="1" applyBorder="1" applyAlignment="1" applyProtection="1">
      <alignment horizontal="center" vertical="center" wrapText="1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17" fillId="3" borderId="24" xfId="0" applyNumberFormat="1" applyFont="1" applyFill="1" applyBorder="1" applyAlignment="1" applyProtection="1">
      <alignment horizontal="center" vertical="center" wrapText="1"/>
    </xf>
    <xf numFmtId="0" fontId="19" fillId="0" borderId="33" xfId="1" applyNumberFormat="1" applyFont="1" applyFill="1" applyBorder="1" applyAlignment="1" applyProtection="1">
      <alignment horizontal="center" vertical="center" wrapText="1"/>
    </xf>
    <xf numFmtId="0" fontId="16" fillId="3" borderId="37" xfId="0" applyNumberFormat="1" applyFont="1" applyFill="1" applyBorder="1" applyAlignment="1" applyProtection="1">
      <alignment horizontal="center" vertical="center" wrapText="1"/>
    </xf>
    <xf numFmtId="0" fontId="17" fillId="3" borderId="38" xfId="0" applyNumberFormat="1" applyFont="1" applyFill="1" applyBorder="1" applyAlignment="1" applyProtection="1">
      <alignment horizontal="center" vertical="center" wrapText="1"/>
    </xf>
    <xf numFmtId="0" fontId="19" fillId="0" borderId="35" xfId="1" applyNumberFormat="1" applyFont="1" applyFill="1" applyBorder="1" applyAlignment="1" applyProtection="1">
      <alignment horizontal="center" vertical="center" wrapText="1"/>
    </xf>
    <xf numFmtId="0" fontId="17" fillId="3" borderId="35" xfId="0" applyNumberFormat="1" applyFont="1" applyFill="1" applyBorder="1" applyAlignment="1" applyProtection="1">
      <alignment horizontal="center" vertical="center"/>
    </xf>
    <xf numFmtId="0" fontId="16" fillId="3" borderId="8" xfId="0" applyNumberFormat="1" applyFont="1" applyFill="1" applyBorder="1" applyAlignment="1" applyProtection="1">
      <alignment horizontal="center" vertical="center" wrapText="1"/>
    </xf>
    <xf numFmtId="0" fontId="17" fillId="3" borderId="7" xfId="0" applyNumberFormat="1" applyFont="1" applyFill="1" applyBorder="1" applyAlignment="1" applyProtection="1">
      <alignment horizontal="center" vertical="center" wrapText="1"/>
    </xf>
    <xf numFmtId="0" fontId="17" fillId="3" borderId="9" xfId="0" applyNumberFormat="1" applyFont="1" applyFill="1" applyBorder="1" applyAlignment="1" applyProtection="1">
      <alignment horizontal="center" vertical="center" wrapText="1"/>
    </xf>
    <xf numFmtId="0" fontId="16" fillId="3" borderId="21" xfId="0" applyNumberFormat="1" applyFont="1" applyFill="1" applyBorder="1" applyAlignment="1" applyProtection="1">
      <alignment horizontal="center" vertical="center" wrapText="1"/>
    </xf>
    <xf numFmtId="0" fontId="17" fillId="3" borderId="19" xfId="0" applyNumberFormat="1" applyFont="1" applyFill="1" applyBorder="1" applyAlignment="1" applyProtection="1">
      <alignment horizontal="center" vertical="center" wrapText="1"/>
    </xf>
    <xf numFmtId="0" fontId="19" fillId="0" borderId="31" xfId="1" applyNumberFormat="1" applyFont="1" applyFill="1" applyBorder="1" applyAlignment="1" applyProtection="1">
      <alignment horizontal="center" vertical="center" wrapText="1"/>
    </xf>
    <xf numFmtId="0" fontId="16" fillId="0" borderId="24" xfId="1" applyNumberFormat="1" applyFont="1" applyFill="1" applyBorder="1" applyAlignment="1" applyProtection="1">
      <alignment horizontal="center" vertical="center" wrapText="1"/>
    </xf>
    <xf numFmtId="0" fontId="16" fillId="3" borderId="38" xfId="0" applyNumberFormat="1" applyFont="1" applyFill="1" applyBorder="1" applyAlignment="1" applyProtection="1">
      <alignment horizontal="center" vertical="center" wrapText="1"/>
    </xf>
    <xf numFmtId="0" fontId="16" fillId="0" borderId="38" xfId="1" applyNumberFormat="1" applyFont="1" applyFill="1" applyBorder="1" applyAlignment="1" applyProtection="1">
      <alignment horizontal="center" vertical="center" wrapText="1"/>
    </xf>
    <xf numFmtId="0" fontId="16" fillId="3" borderId="25" xfId="0" applyNumberFormat="1" applyFont="1" applyFill="1" applyBorder="1" applyAlignment="1" applyProtection="1">
      <alignment horizontal="center" vertical="center" wrapText="1"/>
    </xf>
    <xf numFmtId="0" fontId="17" fillId="3" borderId="36" xfId="0" applyNumberFormat="1" applyFont="1" applyFill="1" applyBorder="1" applyAlignment="1" applyProtection="1">
      <alignment horizontal="center" vertical="center" wrapText="1"/>
    </xf>
    <xf numFmtId="0" fontId="17" fillId="3" borderId="37" xfId="0" applyNumberFormat="1" applyFont="1" applyFill="1" applyBorder="1" applyAlignment="1" applyProtection="1">
      <alignment horizontal="center" vertical="center" wrapText="1"/>
    </xf>
    <xf numFmtId="0" fontId="16" fillId="0" borderId="35" xfId="1" applyNumberFormat="1" applyFont="1" applyFill="1" applyBorder="1" applyAlignment="1" applyProtection="1">
      <alignment horizontal="center" vertical="center" wrapText="1"/>
    </xf>
    <xf numFmtId="0" fontId="17" fillId="3" borderId="28" xfId="4" applyNumberFormat="1" applyFont="1" applyFill="1" applyBorder="1" applyAlignment="1">
      <alignment horizontal="left" vertical="center"/>
    </xf>
    <xf numFmtId="0" fontId="17" fillId="2" borderId="29" xfId="4" applyNumberFormat="1" applyFont="1" applyFill="1" applyBorder="1" applyAlignment="1">
      <alignment horizontal="left" vertical="center"/>
    </xf>
    <xf numFmtId="0" fontId="17" fillId="3" borderId="6" xfId="0" applyNumberFormat="1" applyFont="1" applyFill="1" applyBorder="1" applyAlignment="1" applyProtection="1">
      <alignment horizontal="center" vertical="center"/>
    </xf>
    <xf numFmtId="0" fontId="16" fillId="3" borderId="28" xfId="0" applyNumberFormat="1" applyFont="1" applyFill="1" applyBorder="1" applyAlignment="1" applyProtection="1">
      <alignment horizontal="left" vertical="center"/>
    </xf>
    <xf numFmtId="0" fontId="16" fillId="2" borderId="29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7" xfId="0" applyNumberFormat="1" applyFont="1" applyFill="1" applyBorder="1" applyAlignment="1" applyProtection="1">
      <alignment horizontal="center" vertical="center" wrapText="1"/>
    </xf>
    <xf numFmtId="0" fontId="16" fillId="3" borderId="9" xfId="0" applyNumberFormat="1" applyFont="1" applyFill="1" applyBorder="1" applyAlignment="1" applyProtection="1">
      <alignment horizontal="center" vertical="center" wrapText="1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0" borderId="30" xfId="0" applyNumberFormat="1" applyFont="1" applyFill="1" applyBorder="1" applyAlignment="1" applyProtection="1">
      <alignment horizontal="left" vertical="center"/>
    </xf>
    <xf numFmtId="0" fontId="17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17" fillId="3" borderId="21" xfId="0" applyNumberFormat="1" applyFont="1" applyFill="1" applyBorder="1" applyAlignment="1" applyProtection="1">
      <alignment horizontal="center" vertical="center" wrapText="1"/>
    </xf>
    <xf numFmtId="0" fontId="17" fillId="2" borderId="42" xfId="4" applyNumberFormat="1" applyFont="1" applyFill="1" applyBorder="1" applyAlignment="1">
      <alignment horizontal="center" vertical="center"/>
    </xf>
    <xf numFmtId="0" fontId="17" fillId="2" borderId="31" xfId="4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 applyProtection="1">
      <alignment horizontal="left" vertical="center"/>
    </xf>
    <xf numFmtId="0" fontId="17" fillId="2" borderId="35" xfId="4" applyNumberFormat="1" applyFont="1" applyFill="1" applyBorder="1" applyAlignment="1" applyProtection="1">
      <alignment horizontal="left" vertical="center" wrapText="1"/>
      <protection locked="0"/>
    </xf>
    <xf numFmtId="0" fontId="17" fillId="2" borderId="28" xfId="4" applyNumberFormat="1" applyFont="1" applyFill="1" applyBorder="1" applyAlignment="1">
      <alignment horizontal="center" vertical="center"/>
    </xf>
    <xf numFmtId="0" fontId="17" fillId="2" borderId="35" xfId="4" applyNumberFormat="1" applyFont="1" applyFill="1" applyBorder="1" applyAlignment="1">
      <alignment horizontal="center" vertical="center"/>
    </xf>
    <xf numFmtId="0" fontId="17" fillId="3" borderId="41" xfId="0" applyNumberFormat="1" applyFont="1" applyFill="1" applyBorder="1" applyAlignment="1" applyProtection="1">
      <alignment horizontal="center" vertical="center"/>
    </xf>
    <xf numFmtId="0" fontId="17" fillId="3" borderId="38" xfId="0" applyNumberFormat="1" applyFont="1" applyFill="1" applyBorder="1" applyAlignment="1" applyProtection="1">
      <alignment horizontal="center" vertical="center"/>
    </xf>
    <xf numFmtId="0" fontId="17" fillId="2" borderId="38" xfId="4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 applyProtection="1">
      <alignment horizontal="left" vertical="top"/>
    </xf>
    <xf numFmtId="0" fontId="16" fillId="3" borderId="54" xfId="0" applyNumberFormat="1" applyFont="1" applyFill="1" applyBorder="1" applyAlignment="1" applyProtection="1">
      <alignment horizontal="left" vertical="top" wrapText="1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/>
    </xf>
    <xf numFmtId="164" fontId="16" fillId="0" borderId="41" xfId="0" applyNumberFormat="1" applyFont="1" applyFill="1" applyBorder="1" applyAlignment="1" applyProtection="1">
      <alignment horizontal="center" vertical="center" wrapText="1"/>
    </xf>
    <xf numFmtId="164" fontId="16" fillId="0" borderId="37" xfId="0" applyNumberFormat="1" applyFont="1" applyFill="1" applyBorder="1" applyAlignment="1" applyProtection="1">
      <alignment horizontal="center" vertical="center"/>
    </xf>
    <xf numFmtId="164" fontId="16" fillId="0" borderId="54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/>
    </xf>
    <xf numFmtId="164" fontId="16" fillId="0" borderId="41" xfId="0" applyNumberFormat="1" applyFont="1" applyFill="1" applyBorder="1" applyAlignment="1" applyProtection="1">
      <alignment horizontal="center" vertical="center"/>
    </xf>
    <xf numFmtId="164" fontId="16" fillId="0" borderId="38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horizontal="center" vertical="center"/>
    </xf>
    <xf numFmtId="3" fontId="16" fillId="0" borderId="31" xfId="0" applyNumberFormat="1" applyFont="1" applyFill="1" applyBorder="1" applyAlignment="1" applyProtection="1">
      <alignment horizontal="center" vertical="center"/>
    </xf>
    <xf numFmtId="1" fontId="16" fillId="0" borderId="22" xfId="0" applyNumberFormat="1" applyFont="1" applyFill="1" applyBorder="1" applyAlignment="1" applyProtection="1">
      <alignment horizontal="center" vertical="center"/>
    </xf>
    <xf numFmtId="1" fontId="16" fillId="0" borderId="31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0" fontId="17" fillId="0" borderId="55" xfId="0" applyNumberFormat="1" applyFont="1" applyFill="1" applyBorder="1" applyAlignment="1" applyProtection="1">
      <alignment horizontal="center" vertical="center"/>
    </xf>
    <xf numFmtId="0" fontId="17" fillId="0" borderId="56" xfId="0" applyNumberFormat="1" applyFont="1" applyFill="1" applyBorder="1" applyAlignment="1" applyProtection="1">
      <alignment horizontal="center" vertical="center"/>
    </xf>
    <xf numFmtId="0" fontId="17" fillId="0" borderId="57" xfId="0" applyNumberFormat="1" applyFont="1" applyFill="1" applyBorder="1" applyAlignment="1" applyProtection="1">
      <alignment horizontal="center" vertical="center"/>
    </xf>
    <xf numFmtId="0" fontId="17" fillId="0" borderId="40" xfId="0" applyNumberFormat="1" applyFont="1" applyFill="1" applyBorder="1" applyAlignment="1" applyProtection="1">
      <alignment horizontal="center" vertical="center"/>
    </xf>
    <xf numFmtId="3" fontId="17" fillId="0" borderId="33" xfId="0" applyNumberFormat="1" applyFont="1" applyFill="1" applyBorder="1" applyAlignment="1" applyProtection="1">
      <alignment horizontal="center" vertical="center"/>
    </xf>
    <xf numFmtId="0" fontId="17" fillId="0" borderId="41" xfId="0" applyNumberFormat="1" applyFont="1" applyFill="1" applyBorder="1" applyAlignment="1" applyProtection="1">
      <alignment horizontal="center" vertical="center"/>
    </xf>
    <xf numFmtId="0" fontId="17" fillId="0" borderId="38" xfId="0" applyNumberFormat="1" applyFont="1" applyFill="1" applyBorder="1" applyAlignment="1" applyProtection="1">
      <alignment horizontal="center" vertical="center"/>
    </xf>
    <xf numFmtId="0" fontId="17" fillId="0" borderId="36" xfId="0" applyNumberFormat="1" applyFont="1" applyFill="1" applyBorder="1" applyAlignment="1" applyProtection="1">
      <alignment horizontal="center" vertical="center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14" fillId="0" borderId="0" xfId="0" applyFont="1" applyBorder="1"/>
    <xf numFmtId="0" fontId="17" fillId="0" borderId="0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8" xfId="1" applyNumberFormat="1" applyFont="1" applyFill="1" applyBorder="1" applyAlignment="1" applyProtection="1">
      <alignment horizontal="center" vertical="center"/>
    </xf>
    <xf numFmtId="0" fontId="17" fillId="0" borderId="21" xfId="1" applyNumberFormat="1" applyFont="1" applyFill="1" applyBorder="1" applyAlignment="1" applyProtection="1">
      <alignment horizontal="center" vertical="center"/>
    </xf>
    <xf numFmtId="0" fontId="17" fillId="0" borderId="25" xfId="1" applyNumberFormat="1" applyFont="1" applyFill="1" applyBorder="1" applyAlignment="1" applyProtection="1">
      <alignment horizontal="center" vertical="center"/>
    </xf>
    <xf numFmtId="0" fontId="17" fillId="0" borderId="36" xfId="1" applyNumberFormat="1" applyFont="1" applyFill="1" applyBorder="1" applyAlignment="1" applyProtection="1">
      <alignment horizontal="center" vertical="center"/>
    </xf>
    <xf numFmtId="0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25" xfId="1" applyNumberFormat="1" applyFont="1" applyFill="1" applyBorder="1" applyAlignment="1" applyProtection="1">
      <alignment horizontal="center" vertical="center"/>
    </xf>
    <xf numFmtId="0" fontId="17" fillId="0" borderId="58" xfId="0" applyNumberFormat="1" applyFont="1" applyFill="1" applyBorder="1" applyAlignment="1" applyProtection="1">
      <alignment horizontal="center" vertical="center"/>
    </xf>
    <xf numFmtId="0" fontId="16" fillId="7" borderId="2" xfId="5" applyNumberFormat="1" applyFont="1" applyFill="1" applyBorder="1" applyAlignment="1" applyProtection="1">
      <alignment horizontal="left" vertical="center"/>
    </xf>
    <xf numFmtId="0" fontId="16" fillId="7" borderId="17" xfId="5" applyNumberFormat="1" applyFont="1" applyFill="1" applyBorder="1" applyAlignment="1" applyProtection="1">
      <alignment horizontal="left" vertical="center"/>
    </xf>
    <xf numFmtId="0" fontId="16" fillId="7" borderId="2" xfId="0" applyNumberFormat="1" applyFont="1" applyFill="1" applyBorder="1" applyAlignment="1" applyProtection="1">
      <alignment horizontal="center" vertical="top"/>
    </xf>
    <xf numFmtId="0" fontId="16" fillId="7" borderId="27" xfId="0" applyNumberFormat="1" applyFont="1" applyFill="1" applyBorder="1" applyAlignment="1" applyProtection="1">
      <alignment horizontal="center" vertical="top"/>
    </xf>
    <xf numFmtId="0" fontId="16" fillId="7" borderId="17" xfId="0" applyNumberFormat="1" applyFont="1" applyFill="1" applyBorder="1" applyAlignment="1" applyProtection="1">
      <alignment horizontal="center" vertical="center"/>
    </xf>
    <xf numFmtId="0" fontId="16" fillId="7" borderId="18" xfId="0" applyNumberFormat="1" applyFont="1" applyFill="1" applyBorder="1" applyAlignment="1" applyProtection="1">
      <alignment horizontal="center" vertical="center"/>
    </xf>
    <xf numFmtId="164" fontId="16" fillId="7" borderId="17" xfId="5" applyNumberFormat="1" applyFont="1" applyFill="1" applyBorder="1" applyAlignment="1" applyProtection="1">
      <alignment horizontal="center" vertical="center"/>
    </xf>
    <xf numFmtId="3" fontId="16" fillId="7" borderId="18" xfId="0" applyNumberFormat="1" applyFont="1" applyFill="1" applyBorder="1" applyAlignment="1" applyProtection="1">
      <alignment horizontal="center" vertical="center"/>
    </xf>
    <xf numFmtId="164" fontId="16" fillId="7" borderId="2" xfId="5" applyNumberFormat="1" applyFont="1" applyFill="1" applyBorder="1" applyAlignment="1" applyProtection="1">
      <alignment horizontal="center" vertical="center"/>
    </xf>
    <xf numFmtId="164" fontId="16" fillId="7" borderId="5" xfId="5" applyNumberFormat="1" applyFont="1" applyFill="1" applyBorder="1" applyAlignment="1" applyProtection="1">
      <alignment horizontal="center" vertical="center"/>
    </xf>
    <xf numFmtId="0" fontId="16" fillId="7" borderId="2" xfId="0" applyNumberFormat="1" applyFont="1" applyFill="1" applyBorder="1" applyAlignment="1" applyProtection="1">
      <alignment horizontal="center" vertical="center"/>
    </xf>
    <xf numFmtId="0" fontId="16" fillId="7" borderId="5" xfId="0" applyNumberFormat="1" applyFont="1" applyFill="1" applyBorder="1" applyAlignment="1" applyProtection="1">
      <alignment horizontal="center" vertical="center"/>
    </xf>
    <xf numFmtId="0" fontId="16" fillId="7" borderId="27" xfId="0" applyNumberFormat="1" applyFont="1" applyFill="1" applyBorder="1" applyAlignment="1" applyProtection="1">
      <alignment horizontal="center" vertical="center"/>
    </xf>
    <xf numFmtId="0" fontId="16" fillId="7" borderId="17" xfId="5" applyFont="1" applyFill="1" applyBorder="1" applyAlignment="1" applyProtection="1">
      <alignment horizontal="center" vertical="center"/>
    </xf>
    <xf numFmtId="164" fontId="16" fillId="7" borderId="18" xfId="0" applyNumberFormat="1" applyFont="1" applyFill="1" applyBorder="1" applyAlignment="1" applyProtection="1">
      <alignment horizontal="center" vertical="center"/>
    </xf>
    <xf numFmtId="0" fontId="16" fillId="7" borderId="2" xfId="5" applyFont="1" applyFill="1" applyBorder="1" applyAlignment="1" applyProtection="1">
      <alignment horizontal="center" vertical="center"/>
    </xf>
    <xf numFmtId="0" fontId="16" fillId="7" borderId="5" xfId="5" applyFont="1" applyFill="1" applyBorder="1" applyAlignment="1" applyProtection="1">
      <alignment horizontal="center" vertical="center"/>
    </xf>
    <xf numFmtId="164" fontId="16" fillId="7" borderId="2" xfId="0" applyNumberFormat="1" applyFont="1" applyFill="1" applyBorder="1" applyAlignment="1" applyProtection="1">
      <alignment horizontal="center" vertical="center"/>
    </xf>
    <xf numFmtId="164" fontId="16" fillId="7" borderId="26" xfId="0" applyNumberFormat="1" applyFont="1" applyFill="1" applyBorder="1" applyAlignment="1" applyProtection="1">
      <alignment horizontal="center" vertical="center"/>
    </xf>
    <xf numFmtId="164" fontId="16" fillId="7" borderId="27" xfId="0" applyNumberFormat="1" applyFont="1" applyFill="1" applyBorder="1" applyAlignment="1" applyProtection="1">
      <alignment horizontal="center" vertical="center"/>
    </xf>
    <xf numFmtId="0" fontId="17" fillId="7" borderId="19" xfId="5" applyNumberFormat="1" applyFont="1" applyFill="1" applyBorder="1" applyAlignment="1" applyProtection="1">
      <alignment horizontal="left" vertical="center"/>
    </xf>
    <xf numFmtId="0" fontId="17" fillId="7" borderId="53" xfId="0" applyNumberFormat="1" applyFont="1" applyFill="1" applyBorder="1" applyAlignment="1" applyProtection="1">
      <alignment horizontal="center" vertical="center"/>
    </xf>
    <xf numFmtId="0" fontId="16" fillId="7" borderId="19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164" fontId="17" fillId="7" borderId="19" xfId="5" applyNumberFormat="1" applyFont="1" applyFill="1" applyBorder="1" applyAlignment="1" applyProtection="1">
      <alignment horizontal="center" vertical="center"/>
    </xf>
    <xf numFmtId="0" fontId="17" fillId="7" borderId="19" xfId="5" applyFont="1" applyFill="1" applyBorder="1" applyAlignment="1" applyProtection="1">
      <alignment horizontal="center" vertical="center"/>
    </xf>
    <xf numFmtId="164" fontId="16" fillId="7" borderId="19" xfId="5" applyNumberFormat="1" applyFont="1" applyFill="1" applyBorder="1" applyAlignment="1" applyProtection="1">
      <alignment horizontal="center" vertical="center"/>
    </xf>
    <xf numFmtId="0" fontId="17" fillId="7" borderId="19" xfId="5" applyNumberFormat="1" applyFont="1" applyFill="1" applyBorder="1" applyAlignment="1" applyProtection="1">
      <alignment horizontal="center" vertical="center"/>
    </xf>
    <xf numFmtId="0" fontId="16" fillId="7" borderId="19" xfId="5" applyFont="1" applyFill="1" applyBorder="1" applyAlignment="1" applyProtection="1">
      <alignment horizontal="center" vertical="center"/>
    </xf>
    <xf numFmtId="0" fontId="17" fillId="7" borderId="20" xfId="0" applyNumberFormat="1" applyFont="1" applyFill="1" applyBorder="1" applyAlignment="1" applyProtection="1">
      <alignment horizontal="center" vertical="center"/>
    </xf>
    <xf numFmtId="164" fontId="17" fillId="7" borderId="21" xfId="4" applyNumberFormat="1" applyFont="1" applyFill="1" applyBorder="1" applyAlignment="1" applyProtection="1">
      <alignment horizontal="center" vertical="center"/>
      <protection locked="0"/>
    </xf>
    <xf numFmtId="164" fontId="17" fillId="7" borderId="31" xfId="4" applyNumberFormat="1" applyFont="1" applyFill="1" applyBorder="1" applyAlignment="1" applyProtection="1">
      <alignment horizontal="center" vertical="center"/>
      <protection locked="0"/>
    </xf>
    <xf numFmtId="0" fontId="17" fillId="7" borderId="21" xfId="0" applyNumberFormat="1" applyFont="1" applyFill="1" applyBorder="1" applyAlignment="1" applyProtection="1">
      <alignment horizontal="center" vertical="center"/>
    </xf>
    <xf numFmtId="0" fontId="17" fillId="7" borderId="31" xfId="0" applyNumberFormat="1" applyFont="1" applyFill="1" applyBorder="1" applyAlignment="1" applyProtection="1">
      <alignment horizontal="center" vertical="center"/>
    </xf>
    <xf numFmtId="0" fontId="17" fillId="7" borderId="59" xfId="0" applyNumberFormat="1" applyFont="1" applyFill="1" applyBorder="1" applyAlignment="1" applyProtection="1">
      <alignment horizontal="center" vertical="center"/>
    </xf>
    <xf numFmtId="0" fontId="17" fillId="7" borderId="1" xfId="5" applyNumberFormat="1" applyFont="1" applyFill="1" applyBorder="1" applyAlignment="1" applyProtection="1">
      <alignment horizontal="left" vertical="center"/>
    </xf>
    <xf numFmtId="0" fontId="17" fillId="7" borderId="22" xfId="0" applyNumberFormat="1" applyFont="1" applyFill="1" applyBorder="1" applyAlignment="1" applyProtection="1">
      <alignment horizontal="center" vertical="center"/>
    </xf>
    <xf numFmtId="0" fontId="17" fillId="7" borderId="1" xfId="0" applyNumberFormat="1" applyFont="1" applyFill="1" applyBorder="1" applyAlignment="1" applyProtection="1">
      <alignment horizontal="center" vertical="center"/>
    </xf>
    <xf numFmtId="164" fontId="17" fillId="7" borderId="1" xfId="5" applyNumberFormat="1" applyFont="1" applyFill="1" applyBorder="1" applyAlignment="1" applyProtection="1">
      <alignment horizontal="center" vertical="center"/>
    </xf>
    <xf numFmtId="0" fontId="17" fillId="7" borderId="1" xfId="5" applyFont="1" applyFill="1" applyBorder="1" applyAlignment="1" applyProtection="1">
      <alignment horizontal="center" vertical="center"/>
    </xf>
    <xf numFmtId="164" fontId="16" fillId="7" borderId="1" xfId="5" applyNumberFormat="1" applyFont="1" applyFill="1" applyBorder="1" applyAlignment="1" applyProtection="1">
      <alignment horizontal="center" vertical="center"/>
    </xf>
    <xf numFmtId="0" fontId="17" fillId="7" borderId="1" xfId="5" applyNumberFormat="1" applyFont="1" applyFill="1" applyBorder="1" applyAlignment="1" applyProtection="1">
      <alignment horizontal="center" vertical="center"/>
    </xf>
    <xf numFmtId="0" fontId="16" fillId="7" borderId="1" xfId="5" applyFont="1" applyFill="1" applyBorder="1" applyAlignment="1" applyProtection="1">
      <alignment horizontal="center" vertical="center"/>
    </xf>
    <xf numFmtId="164" fontId="17" fillId="7" borderId="25" xfId="4" applyNumberFormat="1" applyFont="1" applyFill="1" applyBorder="1" applyAlignment="1" applyProtection="1">
      <alignment horizontal="center" vertical="center"/>
      <protection locked="0"/>
    </xf>
    <xf numFmtId="164" fontId="17" fillId="7" borderId="24" xfId="4" applyNumberFormat="1" applyFont="1" applyFill="1" applyBorder="1" applyAlignment="1" applyProtection="1">
      <alignment horizontal="center" vertical="center"/>
      <protection locked="0"/>
    </xf>
    <xf numFmtId="0" fontId="17" fillId="7" borderId="25" xfId="0" applyNumberFormat="1" applyFont="1" applyFill="1" applyBorder="1" applyAlignment="1" applyProtection="1">
      <alignment horizontal="center" vertical="center"/>
    </xf>
    <xf numFmtId="0" fontId="17" fillId="7" borderId="24" xfId="0" applyNumberFormat="1" applyFont="1" applyFill="1" applyBorder="1" applyAlignment="1" applyProtection="1">
      <alignment horizontal="center" vertical="center"/>
    </xf>
    <xf numFmtId="0" fontId="17" fillId="7" borderId="60" xfId="0" applyNumberFormat="1" applyFont="1" applyFill="1" applyBorder="1" applyAlignment="1" applyProtection="1">
      <alignment horizontal="center" vertical="center"/>
    </xf>
    <xf numFmtId="0" fontId="17" fillId="7" borderId="23" xfId="0" applyNumberFormat="1" applyFont="1" applyFill="1" applyBorder="1" applyAlignment="1" applyProtection="1">
      <alignment horizontal="center" vertical="center"/>
    </xf>
    <xf numFmtId="0" fontId="17" fillId="7" borderId="1" xfId="5" applyNumberFormat="1" applyFont="1" applyFill="1" applyBorder="1" applyAlignment="1" applyProtection="1">
      <alignment horizontal="left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</xf>
    <xf numFmtId="0" fontId="20" fillId="7" borderId="1" xfId="5" applyFont="1" applyFill="1" applyBorder="1" applyAlignment="1" applyProtection="1">
      <alignment horizontal="left" vertical="center"/>
    </xf>
    <xf numFmtId="0" fontId="17" fillId="7" borderId="61" xfId="5" applyNumberFormat="1" applyFont="1" applyFill="1" applyBorder="1" applyAlignment="1" applyProtection="1">
      <alignment horizontal="left" vertical="center"/>
    </xf>
    <xf numFmtId="0" fontId="17" fillId="7" borderId="57" xfId="0" applyNumberFormat="1" applyFont="1" applyFill="1" applyBorder="1" applyAlignment="1" applyProtection="1">
      <alignment horizontal="center" vertical="center"/>
    </xf>
    <xf numFmtId="0" fontId="17" fillId="7" borderId="55" xfId="0" applyNumberFormat="1" applyFont="1" applyFill="1" applyBorder="1" applyAlignment="1" applyProtection="1">
      <alignment horizontal="center" vertical="center"/>
    </xf>
    <xf numFmtId="0" fontId="17" fillId="7" borderId="61" xfId="0" applyNumberFormat="1" applyFont="1" applyFill="1" applyBorder="1" applyAlignment="1" applyProtection="1">
      <alignment horizontal="center" vertical="center"/>
    </xf>
    <xf numFmtId="0" fontId="17" fillId="7" borderId="39" xfId="0" applyNumberFormat="1" applyFont="1" applyFill="1" applyBorder="1" applyAlignment="1" applyProtection="1">
      <alignment horizontal="center" vertical="center"/>
    </xf>
    <xf numFmtId="164" fontId="17" fillId="7" borderId="61" xfId="5" applyNumberFormat="1" applyFont="1" applyFill="1" applyBorder="1" applyAlignment="1" applyProtection="1">
      <alignment horizontal="center" vertical="center"/>
    </xf>
    <xf numFmtId="0" fontId="17" fillId="7" borderId="61" xfId="5" applyFont="1" applyFill="1" applyBorder="1" applyAlignment="1" applyProtection="1">
      <alignment horizontal="center" vertical="center"/>
    </xf>
    <xf numFmtId="164" fontId="16" fillId="7" borderId="61" xfId="5" applyNumberFormat="1" applyFont="1" applyFill="1" applyBorder="1" applyAlignment="1" applyProtection="1">
      <alignment horizontal="center" vertical="center"/>
    </xf>
    <xf numFmtId="0" fontId="17" fillId="7" borderId="61" xfId="5" applyNumberFormat="1" applyFont="1" applyFill="1" applyBorder="1" applyAlignment="1" applyProtection="1">
      <alignment horizontal="center" vertical="center"/>
    </xf>
    <xf numFmtId="164" fontId="17" fillId="8" borderId="57" xfId="4" applyNumberFormat="1" applyFont="1" applyFill="1" applyBorder="1" applyAlignment="1" applyProtection="1">
      <alignment horizontal="center" vertical="center"/>
      <protection locked="0"/>
    </xf>
    <xf numFmtId="164" fontId="17" fillId="8" borderId="56" xfId="4" applyNumberFormat="1" applyFont="1" applyFill="1" applyBorder="1" applyAlignment="1" applyProtection="1">
      <alignment horizontal="center" vertical="center"/>
      <protection locked="0"/>
    </xf>
    <xf numFmtId="0" fontId="17" fillId="7" borderId="56" xfId="0" applyNumberFormat="1" applyFont="1" applyFill="1" applyBorder="1" applyAlignment="1" applyProtection="1">
      <alignment horizontal="center" vertical="center"/>
    </xf>
    <xf numFmtId="0" fontId="17" fillId="7" borderId="62" xfId="0" applyNumberFormat="1" applyFont="1" applyFill="1" applyBorder="1" applyAlignment="1" applyProtection="1">
      <alignment horizontal="center" vertical="center"/>
    </xf>
    <xf numFmtId="0" fontId="16" fillId="7" borderId="17" xfId="5" applyNumberFormat="1" applyFont="1" applyFill="1" applyBorder="1" applyAlignment="1" applyProtection="1">
      <alignment horizontal="left" vertical="center" wrapText="1"/>
    </xf>
    <xf numFmtId="0" fontId="16" fillId="7" borderId="20" xfId="0" applyNumberFormat="1" applyFont="1" applyFill="1" applyBorder="1" applyAlignment="1" applyProtection="1">
      <alignment horizontal="center" vertical="center"/>
    </xf>
    <xf numFmtId="164" fontId="17" fillId="7" borderId="21" xfId="5" applyNumberFormat="1" applyFont="1" applyFill="1" applyBorder="1" applyAlignment="1" applyProtection="1">
      <alignment horizontal="center" vertical="center"/>
    </xf>
    <xf numFmtId="164" fontId="17" fillId="7" borderId="31" xfId="5" applyNumberFormat="1" applyFont="1" applyFill="1" applyBorder="1" applyAlignment="1" applyProtection="1">
      <alignment horizontal="center" vertical="center"/>
    </xf>
    <xf numFmtId="164" fontId="17" fillId="8" borderId="25" xfId="4" applyNumberFormat="1" applyFont="1" applyFill="1" applyBorder="1" applyAlignment="1" applyProtection="1">
      <alignment horizontal="center" vertical="center"/>
      <protection locked="0"/>
    </xf>
    <xf numFmtId="164" fontId="17" fillId="8" borderId="24" xfId="4" applyNumberFormat="1" applyFont="1" applyFill="1" applyBorder="1" applyAlignment="1" applyProtection="1">
      <alignment horizontal="center" vertical="center"/>
      <protection locked="0"/>
    </xf>
    <xf numFmtId="164" fontId="17" fillId="7" borderId="57" xfId="4" applyNumberFormat="1" applyFont="1" applyFill="1" applyBorder="1" applyAlignment="1" applyProtection="1">
      <alignment horizontal="center" vertical="center"/>
      <protection locked="0"/>
    </xf>
    <xf numFmtId="164" fontId="17" fillId="7" borderId="56" xfId="4" applyNumberFormat="1" applyFont="1" applyFill="1" applyBorder="1" applyAlignment="1" applyProtection="1">
      <alignment horizontal="center" vertical="center"/>
      <protection locked="0"/>
    </xf>
    <xf numFmtId="0" fontId="17" fillId="7" borderId="2" xfId="0" applyNumberFormat="1" applyFont="1" applyFill="1" applyBorder="1" applyAlignment="1" applyProtection="1">
      <alignment horizontal="center" vertical="center"/>
    </xf>
    <xf numFmtId="0" fontId="17" fillId="7" borderId="27" xfId="0" applyNumberFormat="1" applyFont="1" applyFill="1" applyBorder="1" applyAlignment="1" applyProtection="1">
      <alignment horizontal="center" vertical="center"/>
    </xf>
    <xf numFmtId="0" fontId="17" fillId="7" borderId="17" xfId="0" applyNumberFormat="1" applyFont="1" applyFill="1" applyBorder="1" applyAlignment="1" applyProtection="1">
      <alignment horizontal="center" vertical="center"/>
    </xf>
    <xf numFmtId="0" fontId="17" fillId="7" borderId="18" xfId="0" applyNumberFormat="1" applyFont="1" applyFill="1" applyBorder="1" applyAlignment="1" applyProtection="1">
      <alignment horizontal="center" vertical="center"/>
    </xf>
    <xf numFmtId="0" fontId="17" fillId="7" borderId="5" xfId="0" applyNumberFormat="1" applyFont="1" applyFill="1" applyBorder="1" applyAlignment="1" applyProtection="1">
      <alignment horizontal="center" vertical="center"/>
    </xf>
    <xf numFmtId="0" fontId="17" fillId="7" borderId="3" xfId="0" applyNumberFormat="1" applyFont="1" applyFill="1" applyBorder="1" applyAlignment="1" applyProtection="1">
      <alignment horizontal="center" vertical="center"/>
    </xf>
    <xf numFmtId="0" fontId="17" fillId="7" borderId="2" xfId="5" applyNumberFormat="1" applyFont="1" applyFill="1" applyBorder="1" applyAlignment="1" applyProtection="1">
      <alignment horizontal="left" vertical="center"/>
    </xf>
    <xf numFmtId="164" fontId="17" fillId="7" borderId="17" xfId="5" applyNumberFormat="1" applyFont="1" applyFill="1" applyBorder="1" applyAlignment="1" applyProtection="1">
      <alignment horizontal="center" vertical="center"/>
    </xf>
    <xf numFmtId="0" fontId="17" fillId="7" borderId="17" xfId="5" applyFont="1" applyFill="1" applyBorder="1" applyAlignment="1" applyProtection="1">
      <alignment horizontal="center" vertical="center"/>
    </xf>
    <xf numFmtId="0" fontId="17" fillId="7" borderId="2" xfId="5" applyFont="1" applyFill="1" applyBorder="1" applyAlignment="1" applyProtection="1">
      <alignment horizontal="center" vertical="center"/>
    </xf>
    <xf numFmtId="0" fontId="17" fillId="7" borderId="5" xfId="5" applyFont="1" applyFill="1" applyBorder="1" applyAlignment="1" applyProtection="1">
      <alignment horizontal="center" vertical="center"/>
    </xf>
    <xf numFmtId="0" fontId="17" fillId="7" borderId="19" xfId="5" applyNumberFormat="1" applyFont="1" applyFill="1" applyBorder="1" applyAlignment="1" applyProtection="1">
      <alignment vertical="center" wrapText="1"/>
    </xf>
    <xf numFmtId="0" fontId="18" fillId="7" borderId="19" xfId="5" applyNumberFormat="1" applyFont="1" applyFill="1" applyBorder="1" applyAlignment="1" applyProtection="1">
      <alignment horizontal="left" vertical="center"/>
    </xf>
    <xf numFmtId="164" fontId="18" fillId="7" borderId="19" xfId="5" applyNumberFormat="1" applyFont="1" applyFill="1" applyBorder="1" applyAlignment="1" applyProtection="1">
      <alignment horizontal="center" vertical="center"/>
    </xf>
    <xf numFmtId="0" fontId="18" fillId="7" borderId="19" xfId="5" applyFont="1" applyFill="1" applyBorder="1" applyAlignment="1" applyProtection="1">
      <alignment horizontal="center" vertical="center"/>
    </xf>
    <xf numFmtId="0" fontId="18" fillId="7" borderId="19" xfId="5" applyNumberFormat="1" applyFont="1" applyFill="1" applyBorder="1" applyAlignment="1" applyProtection="1">
      <alignment horizontal="center" vertical="center"/>
    </xf>
    <xf numFmtId="0" fontId="19" fillId="7" borderId="19" xfId="5" applyFont="1" applyFill="1" applyBorder="1" applyAlignment="1" applyProtection="1">
      <alignment horizontal="center" vertical="center"/>
    </xf>
    <xf numFmtId="164" fontId="18" fillId="7" borderId="21" xfId="4" applyNumberFormat="1" applyFont="1" applyFill="1" applyBorder="1" applyAlignment="1" applyProtection="1">
      <alignment horizontal="center" vertical="center"/>
      <protection locked="0"/>
    </xf>
    <xf numFmtId="164" fontId="18" fillId="7" borderId="31" xfId="4" applyNumberFormat="1" applyFont="1" applyFill="1" applyBorder="1" applyAlignment="1" applyProtection="1">
      <alignment horizontal="center" vertical="center"/>
      <protection locked="0"/>
    </xf>
    <xf numFmtId="0" fontId="17" fillId="7" borderId="1" xfId="5" applyNumberFormat="1" applyFont="1" applyFill="1" applyBorder="1" applyAlignment="1" applyProtection="1">
      <alignment vertical="center" wrapText="1"/>
    </xf>
    <xf numFmtId="0" fontId="18" fillId="8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7" borderId="8" xfId="0" applyNumberFormat="1" applyFont="1" applyFill="1" applyBorder="1" applyAlignment="1" applyProtection="1">
      <alignment horizontal="center" vertical="top"/>
    </xf>
    <xf numFmtId="0" fontId="16" fillId="7" borderId="6" xfId="0" applyNumberFormat="1" applyFont="1" applyFill="1" applyBorder="1" applyAlignment="1" applyProtection="1">
      <alignment horizontal="center" vertical="top"/>
    </xf>
    <xf numFmtId="0" fontId="16" fillId="7" borderId="7" xfId="0" applyNumberFormat="1" applyFont="1" applyFill="1" applyBorder="1" applyAlignment="1" applyProtection="1">
      <alignment horizontal="center" vertical="center"/>
    </xf>
    <xf numFmtId="0" fontId="16" fillId="7" borderId="29" xfId="0" applyNumberFormat="1" applyFont="1" applyFill="1" applyBorder="1" applyAlignment="1" applyProtection="1">
      <alignment horizontal="center" vertical="center"/>
    </xf>
    <xf numFmtId="0" fontId="18" fillId="7" borderId="19" xfId="4" applyNumberFormat="1" applyFont="1" applyFill="1" applyBorder="1" applyAlignment="1">
      <alignment horizontal="center" vertical="center"/>
    </xf>
    <xf numFmtId="0" fontId="18" fillId="7" borderId="19" xfId="5" applyFont="1" applyFill="1" applyBorder="1" applyAlignment="1" applyProtection="1">
      <alignment horizontal="center" vertical="top"/>
    </xf>
    <xf numFmtId="0" fontId="18" fillId="7" borderId="21" xfId="5" applyNumberFormat="1" applyFont="1" applyFill="1" applyBorder="1" applyAlignment="1" applyProtection="1">
      <alignment horizontal="center" vertical="center"/>
    </xf>
    <xf numFmtId="0" fontId="18" fillId="7" borderId="31" xfId="5" applyNumberFormat="1" applyFont="1" applyFill="1" applyBorder="1" applyAlignment="1" applyProtection="1">
      <alignment horizontal="center" vertical="center"/>
    </xf>
    <xf numFmtId="0" fontId="16" fillId="7" borderId="36" xfId="0" applyNumberFormat="1" applyFont="1" applyFill="1" applyBorder="1" applyAlignment="1" applyProtection="1">
      <alignment horizontal="center" vertical="center"/>
    </xf>
    <xf numFmtId="0" fontId="21" fillId="7" borderId="1" xfId="0" applyNumberFormat="1" applyFont="1" applyFill="1" applyBorder="1" applyAlignment="1" applyProtection="1">
      <alignment horizontal="center" vertical="center"/>
    </xf>
    <xf numFmtId="0" fontId="1" fillId="0" borderId="63" xfId="4" applyFont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63" xfId="4" applyFont="1" applyBorder="1" applyAlignment="1" applyProtection="1">
      <alignment horizontal="left" vertical="top" wrapText="1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" fillId="0" borderId="64" xfId="4" applyNumberFormat="1" applyFont="1" applyBorder="1" applyAlignment="1" applyProtection="1">
      <alignment horizontal="center" vertical="center" wrapText="1"/>
      <protection locked="0"/>
    </xf>
    <xf numFmtId="0" fontId="1" fillId="0" borderId="62" xfId="4" applyNumberFormat="1" applyFont="1" applyBorder="1" applyAlignment="1" applyProtection="1">
      <alignment horizontal="center" vertical="center" wrapText="1"/>
      <protection locked="0"/>
    </xf>
    <xf numFmtId="0" fontId="1" fillId="0" borderId="55" xfId="4" applyNumberFormat="1" applyFont="1" applyBorder="1" applyAlignment="1" applyProtection="1">
      <alignment horizontal="center" vertical="center" wrapText="1"/>
      <protection locked="0"/>
    </xf>
    <xf numFmtId="0" fontId="1" fillId="0" borderId="65" xfId="4" applyNumberFormat="1" applyFont="1" applyBorder="1" applyAlignment="1" applyProtection="1">
      <alignment horizontal="center" vertical="center" wrapText="1"/>
      <protection locked="0"/>
    </xf>
    <xf numFmtId="0" fontId="1" fillId="0" borderId="59" xfId="4" applyNumberFormat="1" applyFont="1" applyBorder="1" applyAlignment="1" applyProtection="1">
      <alignment horizontal="center" vertical="center" wrapText="1"/>
      <protection locked="0"/>
    </xf>
    <xf numFmtId="0" fontId="1" fillId="0" borderId="22" xfId="4" applyNumberFormat="1" applyFont="1" applyBorder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/>
    <xf numFmtId="0" fontId="11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</xf>
    <xf numFmtId="0" fontId="4" fillId="0" borderId="62" xfId="4" applyFont="1" applyBorder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2" borderId="66" xfId="4" applyNumberFormat="1" applyFont="1" applyFill="1" applyBorder="1" applyAlignment="1" applyProtection="1">
      <alignment horizontal="center" vertical="center"/>
      <protection locked="0"/>
    </xf>
    <xf numFmtId="0" fontId="4" fillId="2" borderId="60" xfId="4" applyNumberFormat="1" applyFont="1" applyFill="1" applyBorder="1" applyAlignment="1" applyProtection="1">
      <alignment horizontal="center" vertical="center"/>
      <protection locked="0"/>
    </xf>
    <xf numFmtId="0" fontId="4" fillId="2" borderId="23" xfId="4" applyNumberFormat="1" applyFont="1" applyFill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2" borderId="66" xfId="4" applyNumberFormat="1" applyFont="1" applyFill="1" applyBorder="1" applyAlignment="1" applyProtection="1">
      <alignment horizontal="center" vertical="center"/>
      <protection locked="0"/>
    </xf>
    <xf numFmtId="0" fontId="1" fillId="2" borderId="60" xfId="4" applyNumberFormat="1" applyFont="1" applyFill="1" applyBorder="1" applyAlignment="1" applyProtection="1">
      <alignment horizontal="center" vertical="center"/>
      <protection locked="0"/>
    </xf>
    <xf numFmtId="0" fontId="1" fillId="2" borderId="23" xfId="4" applyNumberFormat="1" applyFont="1" applyFill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66" xfId="4" applyNumberFormat="1" applyFont="1" applyBorder="1" applyAlignment="1" applyProtection="1">
      <alignment horizontal="center" vertical="center"/>
      <protection locked="0"/>
    </xf>
    <xf numFmtId="0" fontId="10" fillId="0" borderId="60" xfId="4" applyNumberFormat="1" applyFont="1" applyBorder="1" applyAlignment="1" applyProtection="1">
      <alignment horizontal="center" vertical="center"/>
      <protection locked="0"/>
    </xf>
    <xf numFmtId="0" fontId="10" fillId="0" borderId="23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5" fillId="0" borderId="59" xfId="4" applyFont="1" applyBorder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66" xfId="4" applyNumberFormat="1" applyFont="1" applyBorder="1" applyAlignment="1" applyProtection="1">
      <alignment horizontal="center" vertical="center"/>
      <protection locked="0"/>
    </xf>
    <xf numFmtId="0" fontId="1" fillId="0" borderId="60" xfId="4" applyNumberFormat="1" applyFont="1" applyBorder="1" applyAlignment="1" applyProtection="1">
      <alignment horizontal="center" vertical="center"/>
      <protection locked="0"/>
    </xf>
    <xf numFmtId="0" fontId="1" fillId="0" borderId="23" xfId="4" applyNumberFormat="1" applyFont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2" borderId="61" xfId="4" applyNumberFormat="1" applyFont="1" applyFill="1" applyBorder="1" applyAlignment="1" applyProtection="1">
      <alignment horizontal="center" vertical="center"/>
      <protection locked="0"/>
    </xf>
    <xf numFmtId="0" fontId="6" fillId="2" borderId="51" xfId="4" applyNumberFormat="1" applyFont="1" applyFill="1" applyBorder="1" applyAlignment="1" applyProtection="1">
      <alignment horizontal="center" vertical="center"/>
      <protection locked="0"/>
    </xf>
    <xf numFmtId="0" fontId="6" fillId="2" borderId="19" xfId="4" applyNumberFormat="1" applyFont="1" applyFill="1" applyBorder="1" applyAlignment="1" applyProtection="1">
      <alignment horizontal="center" vertical="center"/>
      <protection locked="0"/>
    </xf>
    <xf numFmtId="0" fontId="7" fillId="2" borderId="61" xfId="4" applyNumberFormat="1" applyFont="1" applyFill="1" applyBorder="1" applyAlignment="1" applyProtection="1">
      <alignment horizontal="center" vertical="center"/>
      <protection locked="0"/>
    </xf>
    <xf numFmtId="0" fontId="7" fillId="2" borderId="51" xfId="4" applyNumberFormat="1" applyFont="1" applyFill="1" applyBorder="1" applyAlignment="1" applyProtection="1">
      <alignment horizontal="center" vertical="center"/>
      <protection locked="0"/>
    </xf>
    <xf numFmtId="0" fontId="7" fillId="2" borderId="19" xfId="4" applyNumberFormat="1" applyFont="1" applyFill="1" applyBorder="1" applyAlignment="1" applyProtection="1">
      <alignment horizontal="center" vertical="center"/>
      <protection locked="0"/>
    </xf>
    <xf numFmtId="0" fontId="4" fillId="2" borderId="61" xfId="4" applyNumberFormat="1" applyFont="1" applyFill="1" applyBorder="1" applyAlignment="1" applyProtection="1">
      <alignment horizontal="center" vertical="center"/>
      <protection locked="0"/>
    </xf>
    <xf numFmtId="0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4" fillId="2" borderId="19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61" xfId="4" applyNumberFormat="1" applyFont="1" applyBorder="1" applyAlignment="1" applyProtection="1">
      <alignment horizontal="center" vertical="center" textRotation="90"/>
      <protection locked="0"/>
    </xf>
    <xf numFmtId="0" fontId="1" fillId="0" borderId="19" xfId="4" applyNumberFormat="1" applyFont="1" applyBorder="1" applyAlignment="1" applyProtection="1">
      <alignment horizontal="center" vertical="center" textRotation="90"/>
      <protection locked="0"/>
    </xf>
    <xf numFmtId="0" fontId="5" fillId="0" borderId="0" xfId="4" applyFont="1" applyAlignment="1" applyProtection="1">
      <alignment horizontal="left" vertical="center"/>
      <protection locked="0"/>
    </xf>
    <xf numFmtId="0" fontId="16" fillId="0" borderId="67" xfId="0" applyNumberFormat="1" applyFont="1" applyFill="1" applyBorder="1" applyAlignment="1" applyProtection="1">
      <alignment horizontal="left" vertical="center" wrapText="1"/>
    </xf>
    <xf numFmtId="0" fontId="16" fillId="0" borderId="60" xfId="0" applyNumberFormat="1" applyFont="1" applyFill="1" applyBorder="1" applyAlignment="1" applyProtection="1">
      <alignment horizontal="left" vertical="center" wrapText="1"/>
    </xf>
    <xf numFmtId="0" fontId="16" fillId="0" borderId="33" xfId="0" applyNumberFormat="1" applyFont="1" applyFill="1" applyBorder="1" applyAlignment="1" applyProtection="1">
      <alignment horizontal="left" vertical="center" wrapText="1"/>
    </xf>
    <xf numFmtId="0" fontId="17" fillId="0" borderId="68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7" fillId="7" borderId="50" xfId="0" applyNumberFormat="1" applyFont="1" applyFill="1" applyBorder="1" applyAlignment="1" applyProtection="1">
      <alignment horizontal="center" vertical="center"/>
    </xf>
    <xf numFmtId="0" fontId="17" fillId="7" borderId="2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39" xfId="0" applyNumberFormat="1" applyFont="1" applyFill="1" applyBorder="1" applyAlignment="1" applyProtection="1">
      <alignment horizontal="left" vertical="top" wrapText="1"/>
    </xf>
    <xf numFmtId="0" fontId="16" fillId="0" borderId="69" xfId="0" applyNumberFormat="1" applyFont="1" applyFill="1" applyBorder="1" applyAlignment="1" applyProtection="1">
      <alignment horizontal="left" vertical="center" wrapText="1"/>
    </xf>
    <xf numFmtId="0" fontId="16" fillId="0" borderId="59" xfId="0" applyNumberFormat="1" applyFont="1" applyFill="1" applyBorder="1" applyAlignment="1" applyProtection="1">
      <alignment horizontal="left" vertical="center" wrapText="1"/>
    </xf>
    <xf numFmtId="0" fontId="16" fillId="0" borderId="20" xfId="0" applyNumberFormat="1" applyFont="1" applyFill="1" applyBorder="1" applyAlignment="1" applyProtection="1">
      <alignment horizontal="left" vertical="center" wrapText="1"/>
    </xf>
    <xf numFmtId="0" fontId="16" fillId="0" borderId="67" xfId="0" applyNumberFormat="1" applyFont="1" applyFill="1" applyBorder="1" applyAlignment="1" applyProtection="1">
      <alignment horizontal="left" vertical="center"/>
    </xf>
    <xf numFmtId="0" fontId="16" fillId="0" borderId="60" xfId="0" applyNumberFormat="1" applyFont="1" applyFill="1" applyBorder="1" applyAlignment="1" applyProtection="1">
      <alignment horizontal="left" vertical="center"/>
    </xf>
    <xf numFmtId="0" fontId="16" fillId="0" borderId="33" xfId="0" applyNumberFormat="1" applyFont="1" applyFill="1" applyBorder="1" applyAlignment="1" applyProtection="1">
      <alignment horizontal="left" vertical="center"/>
    </xf>
    <xf numFmtId="0" fontId="16" fillId="0" borderId="42" xfId="0" applyNumberFormat="1" applyFont="1" applyFill="1" applyBorder="1" applyAlignment="1" applyProtection="1">
      <alignment horizontal="center" textRotation="90" wrapText="1"/>
    </xf>
    <xf numFmtId="0" fontId="16" fillId="0" borderId="32" xfId="0" applyNumberFormat="1" applyFont="1" applyFill="1" applyBorder="1" applyAlignment="1" applyProtection="1">
      <alignment horizontal="center" textRotation="90" wrapText="1"/>
    </xf>
    <xf numFmtId="0" fontId="16" fillId="0" borderId="34" xfId="0" applyNumberFormat="1" applyFont="1" applyFill="1" applyBorder="1" applyAlignment="1" applyProtection="1">
      <alignment horizontal="center" textRotation="90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textRotation="90" wrapText="1"/>
    </xf>
    <xf numFmtId="0" fontId="16" fillId="0" borderId="29" xfId="0" applyNumberFormat="1" applyFont="1" applyFill="1" applyBorder="1" applyAlignment="1" applyProtection="1">
      <alignment horizontal="center" textRotation="90" wrapText="1"/>
    </xf>
    <xf numFmtId="0" fontId="16" fillId="0" borderId="70" xfId="0" applyNumberFormat="1" applyFont="1" applyFill="1" applyBorder="1" applyAlignment="1" applyProtection="1">
      <alignment horizontal="center" vertical="center" wrapText="1"/>
    </xf>
    <xf numFmtId="0" fontId="16" fillId="0" borderId="71" xfId="0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wrapText="1"/>
    </xf>
    <xf numFmtId="0" fontId="16" fillId="0" borderId="45" xfId="0" applyNumberFormat="1" applyFont="1" applyFill="1" applyBorder="1" applyAlignment="1" applyProtection="1">
      <alignment horizontal="center" wrapText="1"/>
    </xf>
    <xf numFmtId="0" fontId="16" fillId="0" borderId="68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textRotation="90" wrapText="1"/>
    </xf>
    <xf numFmtId="0" fontId="16" fillId="0" borderId="49" xfId="0" applyNumberFormat="1" applyFont="1" applyFill="1" applyBorder="1" applyAlignment="1" applyProtection="1">
      <alignment horizontal="center" textRotation="90" wrapText="1"/>
    </xf>
    <xf numFmtId="0" fontId="16" fillId="0" borderId="28" xfId="0" applyNumberFormat="1" applyFont="1" applyFill="1" applyBorder="1" applyAlignment="1" applyProtection="1">
      <alignment horizontal="center" textRotation="90" wrapText="1"/>
    </xf>
    <xf numFmtId="0" fontId="17" fillId="7" borderId="15" xfId="0" applyNumberFormat="1" applyFont="1" applyFill="1" applyBorder="1" applyAlignment="1" applyProtection="1">
      <alignment horizontal="center" vertical="center"/>
    </xf>
    <xf numFmtId="0" fontId="17" fillId="7" borderId="31" xfId="0" applyNumberFormat="1" applyFont="1" applyFill="1" applyBorder="1" applyAlignment="1" applyProtection="1">
      <alignment horizontal="center" vertical="center"/>
    </xf>
    <xf numFmtId="0" fontId="16" fillId="0" borderId="72" xfId="0" applyNumberFormat="1" applyFont="1" applyFill="1" applyBorder="1" applyAlignment="1" applyProtection="1">
      <alignment horizontal="left" vertical="center" wrapText="1"/>
    </xf>
    <xf numFmtId="0" fontId="16" fillId="0" borderId="73" xfId="0" applyNumberFormat="1" applyFont="1" applyFill="1" applyBorder="1" applyAlignment="1" applyProtection="1">
      <alignment horizontal="left" vertical="center" wrapText="1"/>
    </xf>
    <xf numFmtId="0" fontId="16" fillId="0" borderId="35" xfId="0" applyNumberFormat="1" applyFont="1" applyFill="1" applyBorder="1" applyAlignment="1" applyProtection="1">
      <alignment horizontal="left" vertical="center" wrapText="1"/>
    </xf>
    <xf numFmtId="0" fontId="17" fillId="0" borderId="74" xfId="0" applyNumberFormat="1" applyFont="1" applyFill="1" applyBorder="1" applyAlignment="1" applyProtection="1">
      <alignment horizontal="center" vertical="center"/>
    </xf>
    <xf numFmtId="0" fontId="17" fillId="0" borderId="29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6" fillId="0" borderId="74" xfId="0" applyNumberFormat="1" applyFont="1" applyFill="1" applyBorder="1" applyAlignment="1" applyProtection="1">
      <alignment horizontal="center" vertical="top"/>
    </xf>
    <xf numFmtId="0" fontId="16" fillId="0" borderId="10" xfId="0" applyNumberFormat="1" applyFont="1" applyFill="1" applyBorder="1" applyAlignment="1" applyProtection="1">
      <alignment horizontal="center" vertical="center" textRotation="90"/>
    </xf>
    <xf numFmtId="0" fontId="16" fillId="0" borderId="49" xfId="0" applyNumberFormat="1" applyFont="1" applyFill="1" applyBorder="1" applyAlignment="1" applyProtection="1">
      <alignment horizontal="center" vertical="center" textRotation="90"/>
    </xf>
    <xf numFmtId="0" fontId="16" fillId="0" borderId="28" xfId="0" applyNumberFormat="1" applyFont="1" applyFill="1" applyBorder="1" applyAlignment="1" applyProtection="1">
      <alignment horizontal="center" vertical="center" textRotation="90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16" fillId="0" borderId="75" xfId="0" applyNumberFormat="1" applyFont="1" applyFill="1" applyBorder="1" applyAlignment="1" applyProtection="1">
      <alignment horizontal="center" vertical="center" wrapText="1"/>
    </xf>
    <xf numFmtId="0" fontId="16" fillId="0" borderId="58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74" xfId="0" applyNumberFormat="1" applyFont="1" applyFill="1" applyBorder="1" applyAlignment="1" applyProtection="1">
      <alignment horizontal="center" vertical="center" wrapText="1"/>
    </xf>
    <xf numFmtId="0" fontId="16" fillId="0" borderId="29" xfId="0" applyNumberFormat="1" applyFont="1" applyFill="1" applyBorder="1" applyAlignment="1" applyProtection="1">
      <alignment horizontal="center" vertical="center" wrapText="1"/>
    </xf>
    <xf numFmtId="0" fontId="16" fillId="0" borderId="76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22</xdr:col>
      <xdr:colOff>409575</xdr:colOff>
      <xdr:row>61</xdr:row>
      <xdr:rowOff>19050</xdr:rowOff>
    </xdr:to>
    <xdr:pic>
      <xdr:nvPicPr>
        <xdr:cNvPr id="615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12144375" cy="793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70" zoomScaleNormal="70" workbookViewId="0">
      <selection sqref="A1:IV65536"/>
    </sheetView>
  </sheetViews>
  <sheetFormatPr defaultRowHeight="10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7"/>
  <sheetViews>
    <sheetView showGridLines="0" zoomScale="70" zoomScaleNormal="70" workbookViewId="0">
      <selection sqref="A1:XFD8"/>
    </sheetView>
  </sheetViews>
  <sheetFormatPr defaultColWidth="4" defaultRowHeight="13.5" customHeight="1"/>
  <cols>
    <col min="1" max="16384" width="4" style="1"/>
  </cols>
  <sheetData>
    <row r="1" spans="1:61" ht="13.5" customHeight="1">
      <c r="AQ1" s="19"/>
    </row>
    <row r="3" spans="1:61" ht="13.5" customHeight="1">
      <c r="F3" s="19"/>
      <c r="AJ3" s="19"/>
    </row>
    <row r="4" spans="1:61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61" ht="19.5" customHeight="1">
      <c r="A5" s="453" t="s">
        <v>192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20" t="s">
        <v>286</v>
      </c>
    </row>
    <row r="6" spans="1:61" ht="11.25" customHeight="1">
      <c r="A6" s="432" t="s">
        <v>62</v>
      </c>
      <c r="B6" s="432" t="s">
        <v>63</v>
      </c>
      <c r="C6" s="432"/>
      <c r="D6" s="432"/>
      <c r="E6" s="432"/>
      <c r="F6" s="451" t="s">
        <v>64</v>
      </c>
      <c r="G6" s="432" t="s">
        <v>65</v>
      </c>
      <c r="H6" s="432"/>
      <c r="I6" s="432"/>
      <c r="J6" s="451" t="s">
        <v>66</v>
      </c>
      <c r="K6" s="432" t="s">
        <v>67</v>
      </c>
      <c r="L6" s="432"/>
      <c r="M6" s="432"/>
      <c r="N6" s="3"/>
      <c r="O6" s="432" t="s">
        <v>68</v>
      </c>
      <c r="P6" s="432"/>
      <c r="Q6" s="432"/>
      <c r="R6" s="432"/>
      <c r="S6" s="451" t="s">
        <v>69</v>
      </c>
      <c r="T6" s="432" t="s">
        <v>70</v>
      </c>
      <c r="U6" s="432"/>
      <c r="V6" s="432"/>
      <c r="W6" s="451" t="s">
        <v>71</v>
      </c>
      <c r="X6" s="432" t="s">
        <v>72</v>
      </c>
      <c r="Y6" s="432"/>
      <c r="Z6" s="432"/>
      <c r="AA6" s="451" t="s">
        <v>73</v>
      </c>
      <c r="AB6" s="432" t="s">
        <v>74</v>
      </c>
      <c r="AC6" s="432"/>
      <c r="AD6" s="432"/>
      <c r="AE6" s="432"/>
      <c r="AF6" s="451" t="s">
        <v>75</v>
      </c>
      <c r="AG6" s="432" t="s">
        <v>76</v>
      </c>
      <c r="AH6" s="432"/>
      <c r="AI6" s="432"/>
      <c r="AJ6" s="451" t="s">
        <v>77</v>
      </c>
      <c r="AK6" s="432" t="s">
        <v>78</v>
      </c>
      <c r="AL6" s="432"/>
      <c r="AM6" s="432"/>
      <c r="AN6" s="432"/>
      <c r="AO6" s="432" t="s">
        <v>79</v>
      </c>
      <c r="AP6" s="432"/>
      <c r="AQ6" s="432"/>
      <c r="AR6" s="432"/>
      <c r="AS6" s="451" t="s">
        <v>80</v>
      </c>
      <c r="AT6" s="432" t="s">
        <v>81</v>
      </c>
      <c r="AU6" s="432"/>
      <c r="AV6" s="432"/>
      <c r="AW6" s="451" t="s">
        <v>82</v>
      </c>
      <c r="AX6" s="432" t="s">
        <v>83</v>
      </c>
      <c r="AY6" s="432"/>
      <c r="AZ6" s="432"/>
      <c r="BA6" s="432"/>
    </row>
    <row r="7" spans="1:61" ht="60.75" customHeight="1">
      <c r="A7" s="432"/>
      <c r="B7" s="16" t="s">
        <v>84</v>
      </c>
      <c r="C7" s="16" t="s">
        <v>85</v>
      </c>
      <c r="D7" s="16" t="s">
        <v>86</v>
      </c>
      <c r="E7" s="16" t="s">
        <v>87</v>
      </c>
      <c r="F7" s="452"/>
      <c r="G7" s="16" t="s">
        <v>88</v>
      </c>
      <c r="H7" s="16" t="s">
        <v>89</v>
      </c>
      <c r="I7" s="16" t="s">
        <v>90</v>
      </c>
      <c r="J7" s="452"/>
      <c r="K7" s="16" t="s">
        <v>91</v>
      </c>
      <c r="L7" s="16" t="s">
        <v>92</v>
      </c>
      <c r="M7" s="16" t="s">
        <v>93</v>
      </c>
      <c r="N7" s="16" t="s">
        <v>94</v>
      </c>
      <c r="O7" s="16" t="s">
        <v>84</v>
      </c>
      <c r="P7" s="16" t="s">
        <v>85</v>
      </c>
      <c r="Q7" s="16" t="s">
        <v>86</v>
      </c>
      <c r="R7" s="16" t="s">
        <v>87</v>
      </c>
      <c r="S7" s="452"/>
      <c r="T7" s="16" t="s">
        <v>95</v>
      </c>
      <c r="U7" s="16" t="s">
        <v>96</v>
      </c>
      <c r="V7" s="16" t="s">
        <v>97</v>
      </c>
      <c r="W7" s="452"/>
      <c r="X7" s="16" t="s">
        <v>98</v>
      </c>
      <c r="Y7" s="16" t="s">
        <v>99</v>
      </c>
      <c r="Z7" s="16" t="s">
        <v>100</v>
      </c>
      <c r="AA7" s="452"/>
      <c r="AB7" s="16" t="s">
        <v>98</v>
      </c>
      <c r="AC7" s="16" t="s">
        <v>99</v>
      </c>
      <c r="AD7" s="16" t="s">
        <v>100</v>
      </c>
      <c r="AE7" s="16" t="s">
        <v>101</v>
      </c>
      <c r="AF7" s="452"/>
      <c r="AG7" s="16" t="s">
        <v>88</v>
      </c>
      <c r="AH7" s="16" t="s">
        <v>89</v>
      </c>
      <c r="AI7" s="16" t="s">
        <v>90</v>
      </c>
      <c r="AJ7" s="452"/>
      <c r="AK7" s="16" t="s">
        <v>102</v>
      </c>
      <c r="AL7" s="16" t="s">
        <v>103</v>
      </c>
      <c r="AM7" s="16" t="s">
        <v>104</v>
      </c>
      <c r="AN7" s="16" t="s">
        <v>105</v>
      </c>
      <c r="AO7" s="16" t="s">
        <v>84</v>
      </c>
      <c r="AP7" s="16" t="s">
        <v>85</v>
      </c>
      <c r="AQ7" s="16" t="s">
        <v>86</v>
      </c>
      <c r="AR7" s="16" t="s">
        <v>87</v>
      </c>
      <c r="AS7" s="452"/>
      <c r="AT7" s="16" t="s">
        <v>88</v>
      </c>
      <c r="AU7" s="16" t="s">
        <v>89</v>
      </c>
      <c r="AV7" s="16" t="s">
        <v>90</v>
      </c>
      <c r="AW7" s="452"/>
      <c r="AX7" s="16" t="s">
        <v>91</v>
      </c>
      <c r="AY7" s="16" t="s">
        <v>92</v>
      </c>
      <c r="AZ7" s="16" t="s">
        <v>93</v>
      </c>
      <c r="BA7" s="17" t="s">
        <v>106</v>
      </c>
    </row>
    <row r="8" spans="1:61" ht="9.75" customHeight="1">
      <c r="A8" s="432"/>
      <c r="B8" s="4" t="s">
        <v>2</v>
      </c>
      <c r="C8" s="4" t="s">
        <v>4</v>
      </c>
      <c r="D8" s="4" t="s">
        <v>5</v>
      </c>
      <c r="E8" s="4" t="s">
        <v>7</v>
      </c>
      <c r="F8" s="4" t="s">
        <v>8</v>
      </c>
      <c r="G8" s="4" t="s">
        <v>1</v>
      </c>
      <c r="H8" s="4" t="s">
        <v>9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  <c r="S8" s="4" t="s">
        <v>21</v>
      </c>
      <c r="T8" s="4" t="s">
        <v>22</v>
      </c>
      <c r="U8" s="4" t="s">
        <v>24</v>
      </c>
      <c r="V8" s="4" t="s">
        <v>26</v>
      </c>
      <c r="W8" s="4" t="s">
        <v>27</v>
      </c>
      <c r="X8" s="4" t="s">
        <v>28</v>
      </c>
      <c r="Y8" s="4" t="s">
        <v>29</v>
      </c>
      <c r="Z8" s="4" t="s">
        <v>30</v>
      </c>
      <c r="AA8" s="4" t="s">
        <v>31</v>
      </c>
      <c r="AB8" s="4" t="s">
        <v>32</v>
      </c>
      <c r="AC8" s="4" t="s">
        <v>33</v>
      </c>
      <c r="AD8" s="4" t="s">
        <v>34</v>
      </c>
      <c r="AE8" s="4" t="s">
        <v>35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43</v>
      </c>
      <c r="AK8" s="4" t="s">
        <v>44</v>
      </c>
      <c r="AL8" s="4" t="s">
        <v>45</v>
      </c>
      <c r="AM8" s="4" t="s">
        <v>46</v>
      </c>
      <c r="AN8" s="4" t="s">
        <v>47</v>
      </c>
      <c r="AO8" s="4" t="s">
        <v>48</v>
      </c>
      <c r="AP8" s="4" t="s">
        <v>49</v>
      </c>
      <c r="AQ8" s="4" t="s">
        <v>50</v>
      </c>
      <c r="AR8" s="4" t="s">
        <v>51</v>
      </c>
      <c r="AS8" s="4" t="s">
        <v>52</v>
      </c>
      <c r="AT8" s="4" t="s">
        <v>53</v>
      </c>
      <c r="AU8" s="4" t="s">
        <v>54</v>
      </c>
      <c r="AV8" s="4" t="s">
        <v>55</v>
      </c>
      <c r="AW8" s="4" t="s">
        <v>56</v>
      </c>
      <c r="AX8" s="4" t="s">
        <v>57</v>
      </c>
      <c r="AY8" s="4" t="s">
        <v>58</v>
      </c>
      <c r="AZ8" s="4" t="s">
        <v>59</v>
      </c>
      <c r="BA8" s="8" t="s">
        <v>60</v>
      </c>
    </row>
    <row r="9" spans="1:61" ht="13.5" hidden="1" customHeight="1">
      <c r="A9" s="4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</row>
    <row r="10" spans="1:61" ht="13.5" hidden="1" customHeight="1">
      <c r="A10" s="415" t="s">
        <v>107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9"/>
      <c r="BC10" s="5"/>
    </row>
    <row r="11" spans="1:61" ht="13.5" hidden="1" customHeight="1">
      <c r="A11" s="415"/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</row>
    <row r="12" spans="1:61" ht="13.5" hidden="1" customHeight="1">
      <c r="A12" s="4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</row>
    <row r="13" spans="1:61" ht="13.5" hidden="1" customHeight="1">
      <c r="A13" s="415" t="s">
        <v>108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41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415" t="s">
        <v>109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415"/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415" t="s">
        <v>110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415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A21" s="4"/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415" t="s">
        <v>111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415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415" t="s">
        <v>112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41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415" t="s">
        <v>113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415"/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50"/>
      <c r="AQ29" s="450"/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415" t="s">
        <v>114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415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415" t="s">
        <v>115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415"/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415" t="s">
        <v>116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415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9"/>
      <c r="BC38" s="5"/>
      <c r="BD38" s="9"/>
      <c r="BE38" s="9"/>
      <c r="BF38" s="5"/>
      <c r="BG38" s="9"/>
      <c r="BH38" s="9"/>
      <c r="BI38" s="5"/>
    </row>
    <row r="39" spans="1:61" ht="13.5" hidden="1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9"/>
      <c r="BC39" s="5"/>
      <c r="BD39" s="9"/>
      <c r="BE39" s="9"/>
      <c r="BF39" s="5"/>
      <c r="BG39" s="9"/>
      <c r="BH39" s="9"/>
      <c r="BI39" s="5"/>
    </row>
    <row r="40" spans="1:61" ht="13.5" hidden="1" customHeight="1">
      <c r="A40" s="415" t="s">
        <v>117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9"/>
      <c r="BC40" s="5"/>
      <c r="BD40" s="9"/>
      <c r="BE40" s="9"/>
      <c r="BF40" s="5"/>
      <c r="BG40" s="9"/>
      <c r="BH40" s="9"/>
      <c r="BI40" s="5"/>
    </row>
    <row r="41" spans="1:61" ht="13.5" hidden="1" customHeight="1">
      <c r="A41" s="415"/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9"/>
      <c r="BC41" s="5"/>
      <c r="BD41" s="9"/>
      <c r="BE41" s="9"/>
      <c r="BF41" s="5"/>
      <c r="BG41" s="9"/>
      <c r="BH41" s="9"/>
      <c r="BI41" s="5"/>
    </row>
    <row r="42" spans="1:61" ht="2.25" customHeight="1">
      <c r="A42" s="4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15" t="s">
        <v>107</v>
      </c>
      <c r="B43" s="447"/>
      <c r="C43" s="447"/>
      <c r="D43" s="447"/>
      <c r="E43" s="447"/>
      <c r="F43" s="447"/>
      <c r="G43" s="447"/>
      <c r="H43" s="447"/>
      <c r="I43" s="447"/>
      <c r="J43" s="447">
        <v>17</v>
      </c>
      <c r="K43" s="447"/>
      <c r="L43" s="447"/>
      <c r="M43" s="447"/>
      <c r="N43" s="447"/>
      <c r="O43" s="447"/>
      <c r="P43" s="447"/>
      <c r="Q43" s="447"/>
      <c r="R43" s="447"/>
      <c r="S43" s="447" t="s">
        <v>118</v>
      </c>
      <c r="T43" s="447" t="s">
        <v>118</v>
      </c>
      <c r="U43" s="447"/>
      <c r="V43" s="447"/>
      <c r="W43" s="447"/>
      <c r="X43" s="447"/>
      <c r="Y43" s="447">
        <v>22</v>
      </c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 t="s">
        <v>119</v>
      </c>
      <c r="AR43" s="447" t="s">
        <v>119</v>
      </c>
      <c r="AS43" s="447" t="s">
        <v>118</v>
      </c>
      <c r="AT43" s="447" t="s">
        <v>118</v>
      </c>
      <c r="AU43" s="447" t="s">
        <v>118</v>
      </c>
      <c r="AV43" s="447" t="s">
        <v>118</v>
      </c>
      <c r="AW43" s="447" t="s">
        <v>118</v>
      </c>
      <c r="AX43" s="447" t="s">
        <v>118</v>
      </c>
      <c r="AY43" s="447" t="s">
        <v>118</v>
      </c>
      <c r="AZ43" s="447" t="s">
        <v>118</v>
      </c>
      <c r="BA43" s="447" t="s">
        <v>118</v>
      </c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15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15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9"/>
      <c r="BC45" s="5"/>
      <c r="BD45" s="9"/>
      <c r="BE45" s="9"/>
      <c r="BF45" s="5"/>
      <c r="BG45" s="9"/>
      <c r="BH45" s="9"/>
      <c r="BI45" s="5"/>
    </row>
    <row r="46" spans="1:61" ht="3" customHeight="1">
      <c r="A46" s="415"/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15"/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  <c r="AL47" s="447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15"/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9"/>
      <c r="BC48" s="5"/>
      <c r="BD48" s="9"/>
      <c r="BE48" s="9"/>
      <c r="BF48" s="5"/>
      <c r="BG48" s="9"/>
      <c r="BH48" s="9"/>
      <c r="BI48" s="5"/>
    </row>
    <row r="49" spans="1:61" ht="2.25" customHeight="1">
      <c r="A49" s="4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15" t="s">
        <v>108</v>
      </c>
      <c r="B50" s="447"/>
      <c r="C50" s="447"/>
      <c r="D50" s="447"/>
      <c r="E50" s="447"/>
      <c r="F50" s="447"/>
      <c r="G50" s="447"/>
      <c r="H50" s="447"/>
      <c r="I50" s="447"/>
      <c r="J50" s="447">
        <v>16</v>
      </c>
      <c r="K50" s="447"/>
      <c r="L50" s="447"/>
      <c r="M50" s="447"/>
      <c r="N50" s="447"/>
      <c r="O50" s="447"/>
      <c r="P50" s="447"/>
      <c r="Q50" s="447"/>
      <c r="R50" s="447" t="s">
        <v>119</v>
      </c>
      <c r="S50" s="447" t="s">
        <v>118</v>
      </c>
      <c r="T50" s="447" t="s">
        <v>118</v>
      </c>
      <c r="U50" s="447"/>
      <c r="V50" s="447"/>
      <c r="W50" s="447"/>
      <c r="X50" s="447"/>
      <c r="Y50" s="447">
        <v>19</v>
      </c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 t="s">
        <v>0</v>
      </c>
      <c r="AO50" s="447">
        <v>0</v>
      </c>
      <c r="AP50" s="447">
        <v>8</v>
      </c>
      <c r="AQ50" s="447">
        <v>8</v>
      </c>
      <c r="AR50" s="447" t="s">
        <v>119</v>
      </c>
      <c r="AS50" s="447" t="s">
        <v>118</v>
      </c>
      <c r="AT50" s="447" t="s">
        <v>118</v>
      </c>
      <c r="AU50" s="447" t="s">
        <v>118</v>
      </c>
      <c r="AV50" s="447" t="s">
        <v>118</v>
      </c>
      <c r="AW50" s="447" t="s">
        <v>118</v>
      </c>
      <c r="AX50" s="447" t="s">
        <v>118</v>
      </c>
      <c r="AY50" s="447" t="s">
        <v>118</v>
      </c>
      <c r="AZ50" s="447" t="s">
        <v>118</v>
      </c>
      <c r="BA50" s="447" t="s">
        <v>118</v>
      </c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15"/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15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415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15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15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9"/>
      <c r="BC55" s="5"/>
      <c r="BD55" s="9"/>
      <c r="BE55" s="9"/>
      <c r="BF55" s="5"/>
      <c r="BG55" s="9"/>
      <c r="BH55" s="9"/>
      <c r="BI55" s="5"/>
    </row>
    <row r="56" spans="1:61" ht="2.25" customHeight="1">
      <c r="A56" s="4"/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  <c r="AL56" s="448"/>
      <c r="AM56" s="448"/>
      <c r="AN56" s="448"/>
      <c r="AO56" s="448"/>
      <c r="AP56" s="448"/>
      <c r="AQ56" s="448"/>
      <c r="AR56" s="448"/>
      <c r="AS56" s="448"/>
      <c r="AT56" s="448"/>
      <c r="AU56" s="448"/>
      <c r="AV56" s="448"/>
      <c r="AW56" s="448"/>
      <c r="AX56" s="448"/>
      <c r="AY56" s="448"/>
      <c r="AZ56" s="448"/>
      <c r="BA56" s="448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15" t="s">
        <v>109</v>
      </c>
      <c r="B57" s="447"/>
      <c r="C57" s="447"/>
      <c r="D57" s="447"/>
      <c r="E57" s="447"/>
      <c r="F57" s="447"/>
      <c r="G57" s="447"/>
      <c r="H57" s="447"/>
      <c r="I57" s="447"/>
      <c r="J57" s="447">
        <v>14</v>
      </c>
      <c r="K57" s="447"/>
      <c r="L57" s="447"/>
      <c r="M57" s="447"/>
      <c r="N57" s="447"/>
      <c r="O57" s="447"/>
      <c r="P57" s="447">
        <v>0</v>
      </c>
      <c r="Q57" s="447">
        <v>8</v>
      </c>
      <c r="R57" s="447">
        <v>8</v>
      </c>
      <c r="S57" s="447" t="s">
        <v>118</v>
      </c>
      <c r="T57" s="447" t="s">
        <v>118</v>
      </c>
      <c r="U57" s="447"/>
      <c r="V57" s="447"/>
      <c r="W57" s="447"/>
      <c r="X57" s="447"/>
      <c r="Y57" s="447">
        <v>10</v>
      </c>
      <c r="Z57" s="447"/>
      <c r="AA57" s="447"/>
      <c r="AB57" s="447"/>
      <c r="AC57" s="447"/>
      <c r="AD57" s="447"/>
      <c r="AE57" s="447">
        <v>0</v>
      </c>
      <c r="AF57" s="447">
        <v>8</v>
      </c>
      <c r="AG57" s="447">
        <v>8</v>
      </c>
      <c r="AH57" s="447" t="s">
        <v>287</v>
      </c>
      <c r="AI57" s="447" t="s">
        <v>288</v>
      </c>
      <c r="AJ57" s="447" t="s">
        <v>288</v>
      </c>
      <c r="AK57" s="447" t="s">
        <v>288</v>
      </c>
      <c r="AL57" s="447" t="s">
        <v>288</v>
      </c>
      <c r="AM57" s="449" t="s">
        <v>120</v>
      </c>
      <c r="AN57" s="449" t="s">
        <v>120</v>
      </c>
      <c r="AO57" s="449" t="s">
        <v>120</v>
      </c>
      <c r="AP57" s="449" t="s">
        <v>120</v>
      </c>
      <c r="AQ57" s="447" t="s">
        <v>109</v>
      </c>
      <c r="AR57" s="447" t="s">
        <v>109</v>
      </c>
      <c r="AS57" s="447" t="s">
        <v>41</v>
      </c>
      <c r="AT57" s="447" t="s">
        <v>41</v>
      </c>
      <c r="AU57" s="447" t="s">
        <v>41</v>
      </c>
      <c r="AV57" s="447" t="s">
        <v>41</v>
      </c>
      <c r="AW57" s="447" t="s">
        <v>41</v>
      </c>
      <c r="AX57" s="447" t="s">
        <v>41</v>
      </c>
      <c r="AY57" s="447" t="s">
        <v>41</v>
      </c>
      <c r="AZ57" s="447" t="s">
        <v>41</v>
      </c>
      <c r="BA57" s="447" t="s">
        <v>41</v>
      </c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15"/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15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7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415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7"/>
      <c r="AP60" s="447"/>
      <c r="AQ60" s="447"/>
      <c r="AR60" s="447"/>
      <c r="AS60" s="447"/>
      <c r="AT60" s="447"/>
      <c r="AU60" s="447"/>
      <c r="AV60" s="447"/>
      <c r="AW60" s="447"/>
      <c r="AX60" s="447"/>
      <c r="AY60" s="447"/>
      <c r="AZ60" s="447"/>
      <c r="BA60" s="447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15"/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15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  <c r="AL62" s="447"/>
      <c r="AM62" s="447"/>
      <c r="AN62" s="447"/>
      <c r="AO62" s="447"/>
      <c r="AP62" s="447"/>
      <c r="AQ62" s="447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9"/>
      <c r="BC62" s="5"/>
      <c r="BD62" s="9"/>
      <c r="BE62" s="9"/>
      <c r="BF62" s="5"/>
      <c r="BG62" s="9"/>
      <c r="BH62" s="9"/>
      <c r="BI62" s="5"/>
    </row>
    <row r="63" spans="1:61" ht="2.25" customHeight="1">
      <c r="A63" s="4"/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/>
      <c r="AP63" s="448"/>
      <c r="AQ63" s="448"/>
      <c r="AR63" s="448"/>
      <c r="AS63" s="448"/>
      <c r="AT63" s="448"/>
      <c r="AU63" s="448"/>
      <c r="AV63" s="448"/>
      <c r="AW63" s="448"/>
      <c r="AX63" s="448"/>
      <c r="AY63" s="448"/>
      <c r="AZ63" s="448"/>
      <c r="BA63" s="448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44" t="s">
        <v>110</v>
      </c>
      <c r="B64" s="438" t="s">
        <v>41</v>
      </c>
      <c r="C64" s="438" t="s">
        <v>41</v>
      </c>
      <c r="D64" s="438" t="s">
        <v>41</v>
      </c>
      <c r="E64" s="438" t="s">
        <v>41</v>
      </c>
      <c r="F64" s="438" t="s">
        <v>41</v>
      </c>
      <c r="G64" s="438" t="s">
        <v>41</v>
      </c>
      <c r="H64" s="438" t="s">
        <v>41</v>
      </c>
      <c r="I64" s="438" t="s">
        <v>41</v>
      </c>
      <c r="J64" s="438" t="s">
        <v>41</v>
      </c>
      <c r="K64" s="438" t="s">
        <v>41</v>
      </c>
      <c r="L64" s="438" t="s">
        <v>41</v>
      </c>
      <c r="M64" s="438" t="s">
        <v>41</v>
      </c>
      <c r="N64" s="438" t="s">
        <v>41</v>
      </c>
      <c r="O64" s="438" t="s">
        <v>41</v>
      </c>
      <c r="P64" s="438" t="s">
        <v>41</v>
      </c>
      <c r="Q64" s="438" t="s">
        <v>41</v>
      </c>
      <c r="R64" s="438" t="s">
        <v>41</v>
      </c>
      <c r="S64" s="438" t="s">
        <v>41</v>
      </c>
      <c r="T64" s="438" t="s">
        <v>41</v>
      </c>
      <c r="U64" s="438" t="s">
        <v>41</v>
      </c>
      <c r="V64" s="438" t="s">
        <v>41</v>
      </c>
      <c r="W64" s="438" t="s">
        <v>41</v>
      </c>
      <c r="X64" s="438" t="s">
        <v>41</v>
      </c>
      <c r="Y64" s="438" t="s">
        <v>41</v>
      </c>
      <c r="Z64" s="438" t="s">
        <v>41</v>
      </c>
      <c r="AA64" s="438" t="s">
        <v>41</v>
      </c>
      <c r="AB64" s="438" t="s">
        <v>41</v>
      </c>
      <c r="AC64" s="438" t="s">
        <v>41</v>
      </c>
      <c r="AD64" s="438" t="s">
        <v>41</v>
      </c>
      <c r="AE64" s="438" t="s">
        <v>41</v>
      </c>
      <c r="AF64" s="438" t="s">
        <v>41</v>
      </c>
      <c r="AG64" s="438" t="s">
        <v>41</v>
      </c>
      <c r="AH64" s="438" t="s">
        <v>41</v>
      </c>
      <c r="AI64" s="438" t="s">
        <v>41</v>
      </c>
      <c r="AJ64" s="438" t="s">
        <v>41</v>
      </c>
      <c r="AK64" s="438" t="s">
        <v>41</v>
      </c>
      <c r="AL64" s="438" t="s">
        <v>41</v>
      </c>
      <c r="AM64" s="441" t="s">
        <v>41</v>
      </c>
      <c r="AN64" s="441" t="s">
        <v>41</v>
      </c>
      <c r="AO64" s="441" t="s">
        <v>41</v>
      </c>
      <c r="AP64" s="441" t="s">
        <v>41</v>
      </c>
      <c r="AQ64" s="438" t="s">
        <v>41</v>
      </c>
      <c r="AR64" s="438" t="s">
        <v>41</v>
      </c>
      <c r="AS64" s="438" t="s">
        <v>41</v>
      </c>
      <c r="AT64" s="438" t="s">
        <v>41</v>
      </c>
      <c r="AU64" s="438" t="s">
        <v>41</v>
      </c>
      <c r="AV64" s="438" t="s">
        <v>41</v>
      </c>
      <c r="AW64" s="438" t="s">
        <v>41</v>
      </c>
      <c r="AX64" s="438" t="s">
        <v>41</v>
      </c>
      <c r="AY64" s="438" t="s">
        <v>41</v>
      </c>
      <c r="AZ64" s="438" t="s">
        <v>41</v>
      </c>
      <c r="BA64" s="438" t="s">
        <v>41</v>
      </c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45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42"/>
      <c r="AN65" s="442"/>
      <c r="AO65" s="442"/>
      <c r="AP65" s="442"/>
      <c r="AQ65" s="439"/>
      <c r="AR65" s="439"/>
      <c r="AS65" s="439"/>
      <c r="AT65" s="439"/>
      <c r="AU65" s="439"/>
      <c r="AV65" s="439"/>
      <c r="AW65" s="439"/>
      <c r="AX65" s="439"/>
      <c r="AY65" s="439"/>
      <c r="AZ65" s="439"/>
      <c r="BA65" s="439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45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439"/>
      <c r="AL66" s="439"/>
      <c r="AM66" s="442"/>
      <c r="AN66" s="442"/>
      <c r="AO66" s="442"/>
      <c r="AP66" s="442"/>
      <c r="AQ66" s="439"/>
      <c r="AR66" s="439"/>
      <c r="AS66" s="439"/>
      <c r="AT66" s="439"/>
      <c r="AU66" s="439"/>
      <c r="AV66" s="439"/>
      <c r="AW66" s="439"/>
      <c r="AX66" s="439"/>
      <c r="AY66" s="439"/>
      <c r="AZ66" s="439"/>
      <c r="BA66" s="439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445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42"/>
      <c r="AN67" s="442"/>
      <c r="AO67" s="442"/>
      <c r="AP67" s="442"/>
      <c r="AQ67" s="439"/>
      <c r="AR67" s="439"/>
      <c r="AS67" s="439"/>
      <c r="AT67" s="439"/>
      <c r="AU67" s="439"/>
      <c r="AV67" s="439"/>
      <c r="AW67" s="439"/>
      <c r="AX67" s="439"/>
      <c r="AY67" s="439"/>
      <c r="AZ67" s="439"/>
      <c r="BA67" s="439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445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42"/>
      <c r="AN68" s="442"/>
      <c r="AO68" s="442"/>
      <c r="AP68" s="442"/>
      <c r="AQ68" s="439"/>
      <c r="AR68" s="439"/>
      <c r="AS68" s="439"/>
      <c r="AT68" s="439"/>
      <c r="AU68" s="439"/>
      <c r="AV68" s="439"/>
      <c r="AW68" s="439"/>
      <c r="AX68" s="439"/>
      <c r="AY68" s="439"/>
      <c r="AZ68" s="439"/>
      <c r="BA68" s="439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446"/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3"/>
      <c r="AN69" s="443"/>
      <c r="AO69" s="443"/>
      <c r="AP69" s="443"/>
      <c r="AQ69" s="440"/>
      <c r="AR69" s="440"/>
      <c r="AS69" s="440"/>
      <c r="AT69" s="440"/>
      <c r="AU69" s="440"/>
      <c r="AV69" s="440"/>
      <c r="AW69" s="440"/>
      <c r="AX69" s="440"/>
      <c r="AY69" s="440"/>
      <c r="AZ69" s="440"/>
      <c r="BA69" s="440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4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0"/>
      <c r="AD70" s="410"/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  <c r="AP70" s="410"/>
      <c r="AQ70" s="410"/>
      <c r="AR70" s="410"/>
      <c r="AS70" s="410"/>
      <c r="AT70" s="410"/>
      <c r="AU70" s="410"/>
      <c r="AV70" s="410"/>
      <c r="AW70" s="410"/>
      <c r="AX70" s="410"/>
      <c r="AY70" s="410"/>
      <c r="AZ70" s="410"/>
      <c r="BA70" s="410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415" t="s">
        <v>111</v>
      </c>
      <c r="B71" s="436" t="s">
        <v>41</v>
      </c>
      <c r="C71" s="436" t="s">
        <v>41</v>
      </c>
      <c r="D71" s="436" t="s">
        <v>41</v>
      </c>
      <c r="E71" s="436" t="s">
        <v>41</v>
      </c>
      <c r="F71" s="436" t="s">
        <v>41</v>
      </c>
      <c r="G71" s="436" t="s">
        <v>41</v>
      </c>
      <c r="H71" s="436" t="s">
        <v>41</v>
      </c>
      <c r="I71" s="436" t="s">
        <v>41</v>
      </c>
      <c r="J71" s="436" t="s">
        <v>41</v>
      </c>
      <c r="K71" s="436" t="s">
        <v>41</v>
      </c>
      <c r="L71" s="436" t="s">
        <v>41</v>
      </c>
      <c r="M71" s="436" t="s">
        <v>41</v>
      </c>
      <c r="N71" s="436" t="s">
        <v>41</v>
      </c>
      <c r="O71" s="436" t="s">
        <v>41</v>
      </c>
      <c r="P71" s="436" t="s">
        <v>41</v>
      </c>
      <c r="Q71" s="436" t="s">
        <v>41</v>
      </c>
      <c r="R71" s="436" t="s">
        <v>41</v>
      </c>
      <c r="S71" s="436" t="s">
        <v>41</v>
      </c>
      <c r="T71" s="436" t="s">
        <v>41</v>
      </c>
      <c r="U71" s="436" t="s">
        <v>41</v>
      </c>
      <c r="V71" s="436" t="s">
        <v>41</v>
      </c>
      <c r="W71" s="436" t="s">
        <v>41</v>
      </c>
      <c r="X71" s="436" t="s">
        <v>41</v>
      </c>
      <c r="Y71" s="436" t="s">
        <v>41</v>
      </c>
      <c r="Z71" s="436" t="s">
        <v>41</v>
      </c>
      <c r="AA71" s="436" t="s">
        <v>41</v>
      </c>
      <c r="AB71" s="436" t="s">
        <v>41</v>
      </c>
      <c r="AC71" s="436" t="s">
        <v>41</v>
      </c>
      <c r="AD71" s="436" t="s">
        <v>41</v>
      </c>
      <c r="AE71" s="436" t="s">
        <v>41</v>
      </c>
      <c r="AF71" s="436" t="s">
        <v>41</v>
      </c>
      <c r="AG71" s="436" t="s">
        <v>41</v>
      </c>
      <c r="AH71" s="436" t="s">
        <v>41</v>
      </c>
      <c r="AI71" s="436" t="s">
        <v>41</v>
      </c>
      <c r="AJ71" s="436" t="s">
        <v>41</v>
      </c>
      <c r="AK71" s="436" t="s">
        <v>41</v>
      </c>
      <c r="AL71" s="436" t="s">
        <v>41</v>
      </c>
      <c r="AM71" s="436" t="s">
        <v>41</v>
      </c>
      <c r="AN71" s="436" t="s">
        <v>41</v>
      </c>
      <c r="AO71" s="436" t="s">
        <v>41</v>
      </c>
      <c r="AP71" s="436" t="s">
        <v>41</v>
      </c>
      <c r="AQ71" s="436" t="s">
        <v>41</v>
      </c>
      <c r="AR71" s="436" t="s">
        <v>41</v>
      </c>
      <c r="AS71" s="436" t="s">
        <v>41</v>
      </c>
      <c r="AT71" s="436" t="s">
        <v>41</v>
      </c>
      <c r="AU71" s="436" t="s">
        <v>41</v>
      </c>
      <c r="AV71" s="436" t="s">
        <v>41</v>
      </c>
      <c r="AW71" s="436" t="s">
        <v>41</v>
      </c>
      <c r="AX71" s="436" t="s">
        <v>41</v>
      </c>
      <c r="AY71" s="436" t="s">
        <v>41</v>
      </c>
      <c r="AZ71" s="436" t="s">
        <v>41</v>
      </c>
      <c r="BA71" s="436" t="s">
        <v>41</v>
      </c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415"/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415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15"/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6"/>
      <c r="AC74" s="436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  <c r="AW74" s="436"/>
      <c r="AX74" s="436"/>
      <c r="AY74" s="436"/>
      <c r="AZ74" s="436"/>
      <c r="BA74" s="436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415"/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415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436"/>
      <c r="BA76" s="436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4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10"/>
      <c r="BA77" s="410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415" t="s">
        <v>112</v>
      </c>
      <c r="B78" s="436" t="s">
        <v>41</v>
      </c>
      <c r="C78" s="436" t="s">
        <v>41</v>
      </c>
      <c r="D78" s="436" t="s">
        <v>41</v>
      </c>
      <c r="E78" s="436" t="s">
        <v>41</v>
      </c>
      <c r="F78" s="436" t="s">
        <v>41</v>
      </c>
      <c r="G78" s="436" t="s">
        <v>41</v>
      </c>
      <c r="H78" s="436" t="s">
        <v>41</v>
      </c>
      <c r="I78" s="436" t="s">
        <v>41</v>
      </c>
      <c r="J78" s="436" t="s">
        <v>41</v>
      </c>
      <c r="K78" s="436" t="s">
        <v>41</v>
      </c>
      <c r="L78" s="436" t="s">
        <v>41</v>
      </c>
      <c r="M78" s="436" t="s">
        <v>41</v>
      </c>
      <c r="N78" s="436" t="s">
        <v>41</v>
      </c>
      <c r="O78" s="436" t="s">
        <v>41</v>
      </c>
      <c r="P78" s="436" t="s">
        <v>41</v>
      </c>
      <c r="Q78" s="436" t="s">
        <v>41</v>
      </c>
      <c r="R78" s="436" t="s">
        <v>41</v>
      </c>
      <c r="S78" s="436" t="s">
        <v>41</v>
      </c>
      <c r="T78" s="436" t="s">
        <v>41</v>
      </c>
      <c r="U78" s="436" t="s">
        <v>41</v>
      </c>
      <c r="V78" s="436" t="s">
        <v>41</v>
      </c>
      <c r="W78" s="436" t="s">
        <v>41</v>
      </c>
      <c r="X78" s="436" t="s">
        <v>41</v>
      </c>
      <c r="Y78" s="436" t="s">
        <v>41</v>
      </c>
      <c r="Z78" s="436" t="s">
        <v>41</v>
      </c>
      <c r="AA78" s="436" t="s">
        <v>41</v>
      </c>
      <c r="AB78" s="436" t="s">
        <v>41</v>
      </c>
      <c r="AC78" s="436" t="s">
        <v>41</v>
      </c>
      <c r="AD78" s="436" t="s">
        <v>41</v>
      </c>
      <c r="AE78" s="436" t="s">
        <v>41</v>
      </c>
      <c r="AF78" s="436" t="s">
        <v>41</v>
      </c>
      <c r="AG78" s="436" t="s">
        <v>41</v>
      </c>
      <c r="AH78" s="436" t="s">
        <v>41</v>
      </c>
      <c r="AI78" s="436" t="s">
        <v>41</v>
      </c>
      <c r="AJ78" s="436" t="s">
        <v>41</v>
      </c>
      <c r="AK78" s="436" t="s">
        <v>41</v>
      </c>
      <c r="AL78" s="436" t="s">
        <v>41</v>
      </c>
      <c r="AM78" s="436" t="s">
        <v>41</v>
      </c>
      <c r="AN78" s="436" t="s">
        <v>41</v>
      </c>
      <c r="AO78" s="436" t="s">
        <v>41</v>
      </c>
      <c r="AP78" s="436" t="s">
        <v>41</v>
      </c>
      <c r="AQ78" s="436" t="s">
        <v>41</v>
      </c>
      <c r="AR78" s="436" t="s">
        <v>41</v>
      </c>
      <c r="AS78" s="436" t="s">
        <v>41</v>
      </c>
      <c r="AT78" s="436" t="s">
        <v>41</v>
      </c>
      <c r="AU78" s="436" t="s">
        <v>41</v>
      </c>
      <c r="AV78" s="436" t="s">
        <v>41</v>
      </c>
      <c r="AW78" s="436" t="s">
        <v>41</v>
      </c>
      <c r="AX78" s="436" t="s">
        <v>41</v>
      </c>
      <c r="AY78" s="436" t="s">
        <v>41</v>
      </c>
      <c r="AZ78" s="436" t="s">
        <v>41</v>
      </c>
      <c r="BA78" s="436" t="s">
        <v>41</v>
      </c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415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415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  <c r="Y80" s="436"/>
      <c r="Z80" s="436"/>
      <c r="AA80" s="436"/>
      <c r="AB80" s="436"/>
      <c r="AC80" s="436"/>
      <c r="AD80" s="436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15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415"/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  <c r="Y82" s="436"/>
      <c r="Z82" s="436"/>
      <c r="AA82" s="436"/>
      <c r="AB82" s="436"/>
      <c r="AC82" s="436"/>
      <c r="AD82" s="436"/>
      <c r="AE82" s="436"/>
      <c r="AF82" s="436"/>
      <c r="AG82" s="436"/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415"/>
      <c r="B83" s="436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436"/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  <c r="AW83" s="436"/>
      <c r="AX83" s="436"/>
      <c r="AY83" s="436"/>
      <c r="AZ83" s="436"/>
      <c r="BA83" s="436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4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410"/>
      <c r="AW84" s="410"/>
      <c r="AX84" s="410"/>
      <c r="AY84" s="410"/>
      <c r="AZ84" s="410"/>
      <c r="BA84" s="410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415" t="s">
        <v>113</v>
      </c>
      <c r="B85" s="436" t="s">
        <v>41</v>
      </c>
      <c r="C85" s="436" t="s">
        <v>41</v>
      </c>
      <c r="D85" s="436" t="s">
        <v>41</v>
      </c>
      <c r="E85" s="436" t="s">
        <v>41</v>
      </c>
      <c r="F85" s="436" t="s">
        <v>41</v>
      </c>
      <c r="G85" s="436" t="s">
        <v>41</v>
      </c>
      <c r="H85" s="436" t="s">
        <v>41</v>
      </c>
      <c r="I85" s="436" t="s">
        <v>41</v>
      </c>
      <c r="J85" s="436" t="s">
        <v>41</v>
      </c>
      <c r="K85" s="436" t="s">
        <v>41</v>
      </c>
      <c r="L85" s="436" t="s">
        <v>41</v>
      </c>
      <c r="M85" s="436" t="s">
        <v>41</v>
      </c>
      <c r="N85" s="436" t="s">
        <v>41</v>
      </c>
      <c r="O85" s="436" t="s">
        <v>41</v>
      </c>
      <c r="P85" s="436" t="s">
        <v>41</v>
      </c>
      <c r="Q85" s="436" t="s">
        <v>41</v>
      </c>
      <c r="R85" s="436" t="s">
        <v>41</v>
      </c>
      <c r="S85" s="436" t="s">
        <v>41</v>
      </c>
      <c r="T85" s="436" t="s">
        <v>41</v>
      </c>
      <c r="U85" s="436" t="s">
        <v>41</v>
      </c>
      <c r="V85" s="436" t="s">
        <v>41</v>
      </c>
      <c r="W85" s="436" t="s">
        <v>41</v>
      </c>
      <c r="X85" s="436" t="s">
        <v>41</v>
      </c>
      <c r="Y85" s="436" t="s">
        <v>41</v>
      </c>
      <c r="Z85" s="436" t="s">
        <v>41</v>
      </c>
      <c r="AA85" s="436" t="s">
        <v>41</v>
      </c>
      <c r="AB85" s="436" t="s">
        <v>41</v>
      </c>
      <c r="AC85" s="436" t="s">
        <v>41</v>
      </c>
      <c r="AD85" s="436" t="s">
        <v>41</v>
      </c>
      <c r="AE85" s="436" t="s">
        <v>41</v>
      </c>
      <c r="AF85" s="436" t="s">
        <v>41</v>
      </c>
      <c r="AG85" s="436" t="s">
        <v>41</v>
      </c>
      <c r="AH85" s="436" t="s">
        <v>41</v>
      </c>
      <c r="AI85" s="436" t="s">
        <v>41</v>
      </c>
      <c r="AJ85" s="436" t="s">
        <v>41</v>
      </c>
      <c r="AK85" s="436" t="s">
        <v>41</v>
      </c>
      <c r="AL85" s="436" t="s">
        <v>41</v>
      </c>
      <c r="AM85" s="436" t="s">
        <v>41</v>
      </c>
      <c r="AN85" s="436" t="s">
        <v>41</v>
      </c>
      <c r="AO85" s="436" t="s">
        <v>41</v>
      </c>
      <c r="AP85" s="436" t="s">
        <v>41</v>
      </c>
      <c r="AQ85" s="436" t="s">
        <v>41</v>
      </c>
      <c r="AR85" s="436" t="s">
        <v>41</v>
      </c>
      <c r="AS85" s="436" t="s">
        <v>41</v>
      </c>
      <c r="AT85" s="436" t="s">
        <v>41</v>
      </c>
      <c r="AU85" s="436" t="s">
        <v>41</v>
      </c>
      <c r="AV85" s="436" t="s">
        <v>41</v>
      </c>
      <c r="AW85" s="436" t="s">
        <v>41</v>
      </c>
      <c r="AX85" s="436" t="s">
        <v>41</v>
      </c>
      <c r="AY85" s="436" t="s">
        <v>41</v>
      </c>
      <c r="AZ85" s="436" t="s">
        <v>41</v>
      </c>
      <c r="BA85" s="436" t="s">
        <v>41</v>
      </c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415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  <c r="X86" s="436"/>
      <c r="Y86" s="436"/>
      <c r="Z86" s="436"/>
      <c r="AA86" s="436"/>
      <c r="AB86" s="436"/>
      <c r="AC86" s="436"/>
      <c r="AD86" s="436"/>
      <c r="AE86" s="436"/>
      <c r="AF86" s="436"/>
      <c r="AG86" s="436"/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415"/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15"/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  <c r="X88" s="436"/>
      <c r="Y88" s="436"/>
      <c r="Z88" s="436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  <c r="AW88" s="436"/>
      <c r="AX88" s="436"/>
      <c r="AY88" s="436"/>
      <c r="AZ88" s="436"/>
      <c r="BA88" s="436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415"/>
      <c r="B89" s="436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6"/>
      <c r="AE89" s="436"/>
      <c r="AF89" s="436"/>
      <c r="AG89" s="436"/>
      <c r="AH89" s="436"/>
      <c r="AI89" s="436"/>
      <c r="AJ89" s="436"/>
      <c r="AK89" s="436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/>
      <c r="AV89" s="436"/>
      <c r="AW89" s="436"/>
      <c r="AX89" s="436"/>
      <c r="AY89" s="436"/>
      <c r="AZ89" s="436"/>
      <c r="BA89" s="436"/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415"/>
      <c r="B90" s="436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  <c r="X90" s="436"/>
      <c r="Y90" s="436"/>
      <c r="Z90" s="436"/>
      <c r="AA90" s="436"/>
      <c r="AB90" s="436"/>
      <c r="AC90" s="436"/>
      <c r="AD90" s="436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6"/>
      <c r="AS90" s="436"/>
      <c r="AT90" s="436"/>
      <c r="AU90" s="436"/>
      <c r="AV90" s="436"/>
      <c r="AW90" s="436"/>
      <c r="AX90" s="436"/>
      <c r="AY90" s="436"/>
      <c r="AZ90" s="436"/>
      <c r="BA90" s="436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4"/>
      <c r="B91" s="410"/>
      <c r="C91" s="410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10"/>
      <c r="AN91" s="410"/>
      <c r="AO91" s="410"/>
      <c r="AP91" s="410"/>
      <c r="AQ91" s="410"/>
      <c r="AR91" s="410"/>
      <c r="AS91" s="410"/>
      <c r="AT91" s="410"/>
      <c r="AU91" s="410"/>
      <c r="AV91" s="410"/>
      <c r="AW91" s="410"/>
      <c r="AX91" s="410"/>
      <c r="AY91" s="410"/>
      <c r="AZ91" s="410"/>
      <c r="BA91" s="410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415" t="s">
        <v>114</v>
      </c>
      <c r="B92" s="436" t="s">
        <v>41</v>
      </c>
      <c r="C92" s="436" t="s">
        <v>41</v>
      </c>
      <c r="D92" s="436" t="s">
        <v>41</v>
      </c>
      <c r="E92" s="436" t="s">
        <v>41</v>
      </c>
      <c r="F92" s="436" t="s">
        <v>41</v>
      </c>
      <c r="G92" s="436" t="s">
        <v>41</v>
      </c>
      <c r="H92" s="436" t="s">
        <v>41</v>
      </c>
      <c r="I92" s="436" t="s">
        <v>41</v>
      </c>
      <c r="J92" s="436" t="s">
        <v>41</v>
      </c>
      <c r="K92" s="436" t="s">
        <v>41</v>
      </c>
      <c r="L92" s="436" t="s">
        <v>41</v>
      </c>
      <c r="M92" s="436" t="s">
        <v>41</v>
      </c>
      <c r="N92" s="436" t="s">
        <v>41</v>
      </c>
      <c r="O92" s="436" t="s">
        <v>41</v>
      </c>
      <c r="P92" s="436" t="s">
        <v>41</v>
      </c>
      <c r="Q92" s="436" t="s">
        <v>41</v>
      </c>
      <c r="R92" s="436" t="s">
        <v>41</v>
      </c>
      <c r="S92" s="436" t="s">
        <v>41</v>
      </c>
      <c r="T92" s="436" t="s">
        <v>41</v>
      </c>
      <c r="U92" s="436" t="s">
        <v>41</v>
      </c>
      <c r="V92" s="436" t="s">
        <v>41</v>
      </c>
      <c r="W92" s="436" t="s">
        <v>41</v>
      </c>
      <c r="X92" s="436" t="s">
        <v>41</v>
      </c>
      <c r="Y92" s="436" t="s">
        <v>41</v>
      </c>
      <c r="Z92" s="436" t="s">
        <v>41</v>
      </c>
      <c r="AA92" s="436" t="s">
        <v>41</v>
      </c>
      <c r="AB92" s="436" t="s">
        <v>41</v>
      </c>
      <c r="AC92" s="436" t="s">
        <v>41</v>
      </c>
      <c r="AD92" s="436" t="s">
        <v>41</v>
      </c>
      <c r="AE92" s="436" t="s">
        <v>41</v>
      </c>
      <c r="AF92" s="436" t="s">
        <v>41</v>
      </c>
      <c r="AG92" s="436" t="s">
        <v>41</v>
      </c>
      <c r="AH92" s="436" t="s">
        <v>41</v>
      </c>
      <c r="AI92" s="436" t="s">
        <v>41</v>
      </c>
      <c r="AJ92" s="436" t="s">
        <v>41</v>
      </c>
      <c r="AK92" s="436" t="s">
        <v>41</v>
      </c>
      <c r="AL92" s="436" t="s">
        <v>41</v>
      </c>
      <c r="AM92" s="436" t="s">
        <v>41</v>
      </c>
      <c r="AN92" s="436" t="s">
        <v>41</v>
      </c>
      <c r="AO92" s="436" t="s">
        <v>41</v>
      </c>
      <c r="AP92" s="436" t="s">
        <v>41</v>
      </c>
      <c r="AQ92" s="436" t="s">
        <v>41</v>
      </c>
      <c r="AR92" s="436" t="s">
        <v>41</v>
      </c>
      <c r="AS92" s="436" t="s">
        <v>41</v>
      </c>
      <c r="AT92" s="436" t="s">
        <v>41</v>
      </c>
      <c r="AU92" s="436" t="s">
        <v>41</v>
      </c>
      <c r="AV92" s="436" t="s">
        <v>41</v>
      </c>
      <c r="AW92" s="436" t="s">
        <v>41</v>
      </c>
      <c r="AX92" s="436" t="s">
        <v>41</v>
      </c>
      <c r="AY92" s="436" t="s">
        <v>41</v>
      </c>
      <c r="AZ92" s="436" t="s">
        <v>41</v>
      </c>
      <c r="BA92" s="436" t="s">
        <v>41</v>
      </c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415"/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436"/>
      <c r="Z93" s="436"/>
      <c r="AA93" s="436"/>
      <c r="AB93" s="436"/>
      <c r="AC93" s="436"/>
      <c r="AD93" s="436"/>
      <c r="AE93" s="436"/>
      <c r="AF93" s="436"/>
      <c r="AG93" s="436"/>
      <c r="AH93" s="436"/>
      <c r="AI93" s="436"/>
      <c r="AJ93" s="436"/>
      <c r="AK93" s="436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  <c r="AW93" s="436"/>
      <c r="AX93" s="436"/>
      <c r="AY93" s="436"/>
      <c r="AZ93" s="436"/>
      <c r="BA93" s="436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415"/>
      <c r="B94" s="436"/>
      <c r="C94" s="436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6"/>
      <c r="V94" s="436"/>
      <c r="W94" s="436"/>
      <c r="X94" s="436"/>
      <c r="Y94" s="436"/>
      <c r="Z94" s="436"/>
      <c r="AA94" s="436"/>
      <c r="AB94" s="436"/>
      <c r="AC94" s="436"/>
      <c r="AD94" s="436"/>
      <c r="AE94" s="436"/>
      <c r="AF94" s="436"/>
      <c r="AG94" s="436"/>
      <c r="AH94" s="436"/>
      <c r="AI94" s="436"/>
      <c r="AJ94" s="436"/>
      <c r="AK94" s="436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  <c r="AW94" s="436"/>
      <c r="AX94" s="436"/>
      <c r="AY94" s="436"/>
      <c r="AZ94" s="436"/>
      <c r="BA94" s="436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15"/>
      <c r="B95" s="436"/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436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  <c r="AW95" s="436"/>
      <c r="AX95" s="436"/>
      <c r="AY95" s="436"/>
      <c r="AZ95" s="436"/>
      <c r="BA95" s="436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415"/>
      <c r="B96" s="436"/>
      <c r="C96" s="436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36"/>
      <c r="AE96" s="436"/>
      <c r="AF96" s="436"/>
      <c r="AG96" s="436"/>
      <c r="AH96" s="436"/>
      <c r="AI96" s="436"/>
      <c r="AJ96" s="436"/>
      <c r="AK96" s="436"/>
      <c r="AL96" s="436"/>
      <c r="AM96" s="436"/>
      <c r="AN96" s="436"/>
      <c r="AO96" s="436"/>
      <c r="AP96" s="436"/>
      <c r="AQ96" s="436"/>
      <c r="AR96" s="436"/>
      <c r="AS96" s="436"/>
      <c r="AT96" s="436"/>
      <c r="AU96" s="436"/>
      <c r="AV96" s="436"/>
      <c r="AW96" s="436"/>
      <c r="AX96" s="436"/>
      <c r="AY96" s="436"/>
      <c r="AZ96" s="436"/>
      <c r="BA96" s="436"/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415"/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436"/>
      <c r="Z97" s="436"/>
      <c r="AA97" s="436"/>
      <c r="AB97" s="436"/>
      <c r="AC97" s="436"/>
      <c r="AD97" s="436"/>
      <c r="AE97" s="436"/>
      <c r="AF97" s="436"/>
      <c r="AG97" s="436"/>
      <c r="AH97" s="436"/>
      <c r="AI97" s="436"/>
      <c r="AJ97" s="436"/>
      <c r="AK97" s="436"/>
      <c r="AL97" s="436"/>
      <c r="AM97" s="436"/>
      <c r="AN97" s="436"/>
      <c r="AO97" s="436"/>
      <c r="AP97" s="436"/>
      <c r="AQ97" s="436"/>
      <c r="AR97" s="436"/>
      <c r="AS97" s="436"/>
      <c r="AT97" s="436"/>
      <c r="AU97" s="436"/>
      <c r="AV97" s="436"/>
      <c r="AW97" s="436"/>
      <c r="AX97" s="436"/>
      <c r="AY97" s="436"/>
      <c r="AZ97" s="436"/>
      <c r="BA97" s="436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4"/>
      <c r="B98" s="410"/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410"/>
      <c r="AG98" s="410"/>
      <c r="AH98" s="410"/>
      <c r="AI98" s="410"/>
      <c r="AJ98" s="410"/>
      <c r="AK98" s="410"/>
      <c r="AL98" s="410"/>
      <c r="AM98" s="410"/>
      <c r="AN98" s="410"/>
      <c r="AO98" s="410"/>
      <c r="AP98" s="410"/>
      <c r="AQ98" s="410"/>
      <c r="AR98" s="410"/>
      <c r="AS98" s="410"/>
      <c r="AT98" s="410"/>
      <c r="AU98" s="410"/>
      <c r="AV98" s="410"/>
      <c r="AW98" s="410"/>
      <c r="AX98" s="410"/>
      <c r="AY98" s="410"/>
      <c r="AZ98" s="410"/>
      <c r="BA98" s="410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415" t="s">
        <v>115</v>
      </c>
      <c r="B99" s="436" t="s">
        <v>41</v>
      </c>
      <c r="C99" s="436" t="s">
        <v>41</v>
      </c>
      <c r="D99" s="436" t="s">
        <v>41</v>
      </c>
      <c r="E99" s="436" t="s">
        <v>41</v>
      </c>
      <c r="F99" s="436" t="s">
        <v>41</v>
      </c>
      <c r="G99" s="436" t="s">
        <v>41</v>
      </c>
      <c r="H99" s="436" t="s">
        <v>41</v>
      </c>
      <c r="I99" s="436" t="s">
        <v>41</v>
      </c>
      <c r="J99" s="436" t="s">
        <v>41</v>
      </c>
      <c r="K99" s="436" t="s">
        <v>41</v>
      </c>
      <c r="L99" s="436" t="s">
        <v>41</v>
      </c>
      <c r="M99" s="436" t="s">
        <v>41</v>
      </c>
      <c r="N99" s="436" t="s">
        <v>41</v>
      </c>
      <c r="O99" s="436" t="s">
        <v>41</v>
      </c>
      <c r="P99" s="436" t="s">
        <v>41</v>
      </c>
      <c r="Q99" s="436" t="s">
        <v>41</v>
      </c>
      <c r="R99" s="436" t="s">
        <v>41</v>
      </c>
      <c r="S99" s="436" t="s">
        <v>41</v>
      </c>
      <c r="T99" s="436" t="s">
        <v>41</v>
      </c>
      <c r="U99" s="436" t="s">
        <v>41</v>
      </c>
      <c r="V99" s="436" t="s">
        <v>41</v>
      </c>
      <c r="W99" s="436" t="s">
        <v>41</v>
      </c>
      <c r="X99" s="436" t="s">
        <v>41</v>
      </c>
      <c r="Y99" s="436" t="s">
        <v>41</v>
      </c>
      <c r="Z99" s="436" t="s">
        <v>41</v>
      </c>
      <c r="AA99" s="436" t="s">
        <v>41</v>
      </c>
      <c r="AB99" s="436" t="s">
        <v>41</v>
      </c>
      <c r="AC99" s="436" t="s">
        <v>41</v>
      </c>
      <c r="AD99" s="436" t="s">
        <v>41</v>
      </c>
      <c r="AE99" s="436" t="s">
        <v>41</v>
      </c>
      <c r="AF99" s="436" t="s">
        <v>41</v>
      </c>
      <c r="AG99" s="436" t="s">
        <v>41</v>
      </c>
      <c r="AH99" s="436" t="s">
        <v>41</v>
      </c>
      <c r="AI99" s="436" t="s">
        <v>41</v>
      </c>
      <c r="AJ99" s="436" t="s">
        <v>41</v>
      </c>
      <c r="AK99" s="436" t="s">
        <v>41</v>
      </c>
      <c r="AL99" s="436" t="s">
        <v>41</v>
      </c>
      <c r="AM99" s="436" t="s">
        <v>41</v>
      </c>
      <c r="AN99" s="436" t="s">
        <v>41</v>
      </c>
      <c r="AO99" s="436" t="s">
        <v>41</v>
      </c>
      <c r="AP99" s="436" t="s">
        <v>41</v>
      </c>
      <c r="AQ99" s="436" t="s">
        <v>41</v>
      </c>
      <c r="AR99" s="436" t="s">
        <v>41</v>
      </c>
      <c r="AS99" s="436" t="s">
        <v>41</v>
      </c>
      <c r="AT99" s="436" t="s">
        <v>41</v>
      </c>
      <c r="AU99" s="436" t="s">
        <v>41</v>
      </c>
      <c r="AV99" s="436" t="s">
        <v>41</v>
      </c>
      <c r="AW99" s="436" t="s">
        <v>41</v>
      </c>
      <c r="AX99" s="436" t="s">
        <v>41</v>
      </c>
      <c r="AY99" s="436" t="s">
        <v>41</v>
      </c>
      <c r="AZ99" s="436" t="s">
        <v>41</v>
      </c>
      <c r="BA99" s="436" t="s">
        <v>41</v>
      </c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415"/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415"/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436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  <c r="AG101" s="436"/>
      <c r="AH101" s="436"/>
      <c r="AI101" s="436"/>
      <c r="AJ101" s="436"/>
      <c r="AK101" s="436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  <c r="AW101" s="436"/>
      <c r="AX101" s="436"/>
      <c r="AY101" s="436"/>
      <c r="AZ101" s="436"/>
      <c r="BA101" s="436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15"/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  <c r="AG102" s="436"/>
      <c r="AH102" s="436"/>
      <c r="AI102" s="436"/>
      <c r="AJ102" s="436"/>
      <c r="AK102" s="436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436"/>
      <c r="AV102" s="436"/>
      <c r="AW102" s="436"/>
      <c r="AX102" s="436"/>
      <c r="AY102" s="436"/>
      <c r="AZ102" s="436"/>
      <c r="BA102" s="436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415"/>
      <c r="B103" s="436"/>
      <c r="C103" s="436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6"/>
      <c r="AH103" s="436"/>
      <c r="AI103" s="436"/>
      <c r="AJ103" s="436"/>
      <c r="AK103" s="436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436"/>
      <c r="AV103" s="436"/>
      <c r="AW103" s="436"/>
      <c r="AX103" s="436"/>
      <c r="AY103" s="436"/>
      <c r="AZ103" s="436"/>
      <c r="BA103" s="436"/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415"/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4"/>
      <c r="B105" s="410"/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  <c r="AA105" s="410"/>
      <c r="AB105" s="410"/>
      <c r="AC105" s="410"/>
      <c r="AD105" s="410"/>
      <c r="AE105" s="410"/>
      <c r="AF105" s="410"/>
      <c r="AG105" s="410"/>
      <c r="AH105" s="410"/>
      <c r="AI105" s="410"/>
      <c r="AJ105" s="410"/>
      <c r="AK105" s="410"/>
      <c r="AL105" s="410"/>
      <c r="AM105" s="410"/>
      <c r="AN105" s="410"/>
      <c r="AO105" s="410"/>
      <c r="AP105" s="410"/>
      <c r="AQ105" s="410"/>
      <c r="AR105" s="410"/>
      <c r="AS105" s="410"/>
      <c r="AT105" s="410"/>
      <c r="AU105" s="410"/>
      <c r="AV105" s="410"/>
      <c r="AW105" s="410"/>
      <c r="AX105" s="410"/>
      <c r="AY105" s="410"/>
      <c r="AZ105" s="410"/>
      <c r="BA105" s="410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415" t="s">
        <v>116</v>
      </c>
      <c r="B106" s="436" t="s">
        <v>41</v>
      </c>
      <c r="C106" s="436" t="s">
        <v>41</v>
      </c>
      <c r="D106" s="436" t="s">
        <v>41</v>
      </c>
      <c r="E106" s="436" t="s">
        <v>41</v>
      </c>
      <c r="F106" s="436" t="s">
        <v>41</v>
      </c>
      <c r="G106" s="436" t="s">
        <v>41</v>
      </c>
      <c r="H106" s="436" t="s">
        <v>41</v>
      </c>
      <c r="I106" s="436" t="s">
        <v>41</v>
      </c>
      <c r="J106" s="436" t="s">
        <v>41</v>
      </c>
      <c r="K106" s="436" t="s">
        <v>41</v>
      </c>
      <c r="L106" s="436" t="s">
        <v>41</v>
      </c>
      <c r="M106" s="436" t="s">
        <v>41</v>
      </c>
      <c r="N106" s="436" t="s">
        <v>41</v>
      </c>
      <c r="O106" s="436" t="s">
        <v>41</v>
      </c>
      <c r="P106" s="436" t="s">
        <v>41</v>
      </c>
      <c r="Q106" s="436" t="s">
        <v>41</v>
      </c>
      <c r="R106" s="436" t="s">
        <v>41</v>
      </c>
      <c r="S106" s="436" t="s">
        <v>41</v>
      </c>
      <c r="T106" s="436" t="s">
        <v>41</v>
      </c>
      <c r="U106" s="436" t="s">
        <v>41</v>
      </c>
      <c r="V106" s="436" t="s">
        <v>41</v>
      </c>
      <c r="W106" s="436" t="s">
        <v>41</v>
      </c>
      <c r="X106" s="436" t="s">
        <v>41</v>
      </c>
      <c r="Y106" s="436" t="s">
        <v>41</v>
      </c>
      <c r="Z106" s="436" t="s">
        <v>41</v>
      </c>
      <c r="AA106" s="436" t="s">
        <v>41</v>
      </c>
      <c r="AB106" s="436" t="s">
        <v>41</v>
      </c>
      <c r="AC106" s="436" t="s">
        <v>41</v>
      </c>
      <c r="AD106" s="436" t="s">
        <v>41</v>
      </c>
      <c r="AE106" s="436" t="s">
        <v>41</v>
      </c>
      <c r="AF106" s="436" t="s">
        <v>41</v>
      </c>
      <c r="AG106" s="436" t="s">
        <v>41</v>
      </c>
      <c r="AH106" s="436" t="s">
        <v>41</v>
      </c>
      <c r="AI106" s="436" t="s">
        <v>41</v>
      </c>
      <c r="AJ106" s="436" t="s">
        <v>41</v>
      </c>
      <c r="AK106" s="436" t="s">
        <v>41</v>
      </c>
      <c r="AL106" s="436" t="s">
        <v>41</v>
      </c>
      <c r="AM106" s="436" t="s">
        <v>41</v>
      </c>
      <c r="AN106" s="436" t="s">
        <v>41</v>
      </c>
      <c r="AO106" s="436" t="s">
        <v>41</v>
      </c>
      <c r="AP106" s="436" t="s">
        <v>41</v>
      </c>
      <c r="AQ106" s="436" t="s">
        <v>41</v>
      </c>
      <c r="AR106" s="436" t="s">
        <v>41</v>
      </c>
      <c r="AS106" s="436" t="s">
        <v>41</v>
      </c>
      <c r="AT106" s="436" t="s">
        <v>41</v>
      </c>
      <c r="AU106" s="436" t="s">
        <v>41</v>
      </c>
      <c r="AV106" s="436" t="s">
        <v>41</v>
      </c>
      <c r="AW106" s="436" t="s">
        <v>41</v>
      </c>
      <c r="AX106" s="436" t="s">
        <v>41</v>
      </c>
      <c r="AY106" s="436" t="s">
        <v>41</v>
      </c>
      <c r="AZ106" s="436" t="s">
        <v>41</v>
      </c>
      <c r="BA106" s="436" t="s">
        <v>41</v>
      </c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415"/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415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15"/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415"/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415"/>
      <c r="B111" s="436"/>
      <c r="C111" s="436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36"/>
      <c r="O111" s="436"/>
      <c r="P111" s="436"/>
      <c r="Q111" s="436"/>
      <c r="R111" s="436"/>
      <c r="S111" s="436"/>
      <c r="T111" s="436"/>
      <c r="U111" s="436"/>
      <c r="V111" s="436"/>
      <c r="W111" s="436"/>
      <c r="X111" s="436"/>
      <c r="Y111" s="436"/>
      <c r="Z111" s="436"/>
      <c r="AA111" s="436"/>
      <c r="AB111" s="436"/>
      <c r="AC111" s="436"/>
      <c r="AD111" s="436"/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4"/>
      <c r="B112" s="410"/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  <c r="T112" s="410"/>
      <c r="U112" s="410"/>
      <c r="V112" s="410"/>
      <c r="W112" s="410"/>
      <c r="X112" s="410"/>
      <c r="Y112" s="410"/>
      <c r="Z112" s="410"/>
      <c r="AA112" s="410"/>
      <c r="AB112" s="410"/>
      <c r="AC112" s="410"/>
      <c r="AD112" s="410"/>
      <c r="AE112" s="410"/>
      <c r="AF112" s="410"/>
      <c r="AG112" s="410"/>
      <c r="AH112" s="410"/>
      <c r="AI112" s="410"/>
      <c r="AJ112" s="410"/>
      <c r="AK112" s="410"/>
      <c r="AL112" s="410"/>
      <c r="AM112" s="410"/>
      <c r="AN112" s="410"/>
      <c r="AO112" s="410"/>
      <c r="AP112" s="410"/>
      <c r="AQ112" s="410"/>
      <c r="AR112" s="410"/>
      <c r="AS112" s="410"/>
      <c r="AT112" s="410"/>
      <c r="AU112" s="410"/>
      <c r="AV112" s="410"/>
      <c r="AW112" s="410"/>
      <c r="AX112" s="410"/>
      <c r="AY112" s="410"/>
      <c r="AZ112" s="410"/>
      <c r="BA112" s="410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415" t="s">
        <v>117</v>
      </c>
      <c r="B113" s="436" t="s">
        <v>41</v>
      </c>
      <c r="C113" s="436" t="s">
        <v>41</v>
      </c>
      <c r="D113" s="436" t="s">
        <v>41</v>
      </c>
      <c r="E113" s="436" t="s">
        <v>41</v>
      </c>
      <c r="F113" s="436" t="s">
        <v>41</v>
      </c>
      <c r="G113" s="436" t="s">
        <v>41</v>
      </c>
      <c r="H113" s="436" t="s">
        <v>41</v>
      </c>
      <c r="I113" s="436" t="s">
        <v>41</v>
      </c>
      <c r="J113" s="436" t="s">
        <v>41</v>
      </c>
      <c r="K113" s="436" t="s">
        <v>41</v>
      </c>
      <c r="L113" s="436" t="s">
        <v>41</v>
      </c>
      <c r="M113" s="436" t="s">
        <v>41</v>
      </c>
      <c r="N113" s="436" t="s">
        <v>41</v>
      </c>
      <c r="O113" s="436" t="s">
        <v>41</v>
      </c>
      <c r="P113" s="436" t="s">
        <v>41</v>
      </c>
      <c r="Q113" s="436" t="s">
        <v>41</v>
      </c>
      <c r="R113" s="436" t="s">
        <v>41</v>
      </c>
      <c r="S113" s="436" t="s">
        <v>41</v>
      </c>
      <c r="T113" s="436" t="s">
        <v>41</v>
      </c>
      <c r="U113" s="436" t="s">
        <v>41</v>
      </c>
      <c r="V113" s="436" t="s">
        <v>41</v>
      </c>
      <c r="W113" s="436" t="s">
        <v>41</v>
      </c>
      <c r="X113" s="436" t="s">
        <v>41</v>
      </c>
      <c r="Y113" s="436" t="s">
        <v>41</v>
      </c>
      <c r="Z113" s="436" t="s">
        <v>41</v>
      </c>
      <c r="AA113" s="436" t="s">
        <v>41</v>
      </c>
      <c r="AB113" s="436" t="s">
        <v>41</v>
      </c>
      <c r="AC113" s="436" t="s">
        <v>41</v>
      </c>
      <c r="AD113" s="436" t="s">
        <v>41</v>
      </c>
      <c r="AE113" s="436" t="s">
        <v>41</v>
      </c>
      <c r="AF113" s="436" t="s">
        <v>41</v>
      </c>
      <c r="AG113" s="436" t="s">
        <v>41</v>
      </c>
      <c r="AH113" s="436" t="s">
        <v>41</v>
      </c>
      <c r="AI113" s="436" t="s">
        <v>41</v>
      </c>
      <c r="AJ113" s="436" t="s">
        <v>41</v>
      </c>
      <c r="AK113" s="436" t="s">
        <v>41</v>
      </c>
      <c r="AL113" s="436" t="s">
        <v>41</v>
      </c>
      <c r="AM113" s="436" t="s">
        <v>41</v>
      </c>
      <c r="AN113" s="436" t="s">
        <v>41</v>
      </c>
      <c r="AO113" s="436" t="s">
        <v>41</v>
      </c>
      <c r="AP113" s="436" t="s">
        <v>41</v>
      </c>
      <c r="AQ113" s="436" t="s">
        <v>41</v>
      </c>
      <c r="AR113" s="436" t="s">
        <v>41</v>
      </c>
      <c r="AS113" s="436" t="s">
        <v>41</v>
      </c>
      <c r="AT113" s="436" t="s">
        <v>41</v>
      </c>
      <c r="AU113" s="436" t="s">
        <v>41</v>
      </c>
      <c r="AV113" s="436" t="s">
        <v>41</v>
      </c>
      <c r="AW113" s="436" t="s">
        <v>41</v>
      </c>
      <c r="AX113" s="436" t="s">
        <v>41</v>
      </c>
      <c r="AY113" s="436" t="s">
        <v>41</v>
      </c>
      <c r="AZ113" s="436" t="s">
        <v>41</v>
      </c>
      <c r="BA113" s="436" t="s">
        <v>41</v>
      </c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415"/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436"/>
      <c r="X114" s="436"/>
      <c r="Y114" s="436"/>
      <c r="Z114" s="436"/>
      <c r="AA114" s="436"/>
      <c r="AB114" s="436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415"/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/>
      <c r="U115" s="436"/>
      <c r="V115" s="436"/>
      <c r="W115" s="436"/>
      <c r="X115" s="436"/>
      <c r="Y115" s="436"/>
      <c r="Z115" s="436"/>
      <c r="AA115" s="436"/>
      <c r="AB115" s="436"/>
      <c r="AC115" s="436"/>
      <c r="AD115" s="436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9"/>
      <c r="BC115" s="5"/>
      <c r="BD115" s="9"/>
      <c r="BE115" s="9"/>
      <c r="BF115" s="5"/>
      <c r="BG115" s="9"/>
      <c r="BH115" s="9"/>
      <c r="BI115" s="5"/>
    </row>
    <row r="116" spans="1:61" ht="13.5" hidden="1" customHeight="1">
      <c r="A116" s="415"/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436"/>
      <c r="U116" s="436"/>
      <c r="V116" s="436"/>
      <c r="W116" s="436"/>
      <c r="X116" s="436"/>
      <c r="Y116" s="43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9"/>
      <c r="BC116" s="5"/>
      <c r="BD116" s="9"/>
      <c r="BE116" s="9"/>
      <c r="BF116" s="5"/>
      <c r="BG116" s="9"/>
      <c r="BH116" s="9"/>
      <c r="BI116" s="5"/>
    </row>
    <row r="117" spans="1:61" ht="13.5" hidden="1" customHeight="1">
      <c r="A117" s="415"/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6"/>
      <c r="AC117" s="436"/>
      <c r="AD117" s="436"/>
      <c r="AE117" s="436"/>
      <c r="AF117" s="436"/>
      <c r="AG117" s="436"/>
      <c r="AH117" s="436"/>
      <c r="AI117" s="436"/>
      <c r="AJ117" s="436"/>
      <c r="AK117" s="436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9"/>
      <c r="BC117" s="5"/>
      <c r="BD117" s="9"/>
      <c r="BE117" s="9"/>
      <c r="BF117" s="5"/>
      <c r="BG117" s="9"/>
      <c r="BH117" s="9"/>
      <c r="BI117" s="5"/>
    </row>
    <row r="118" spans="1:61" ht="13.5" hidden="1" customHeight="1">
      <c r="A118" s="415"/>
      <c r="B118" s="436"/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9"/>
      <c r="BC118" s="5"/>
      <c r="BD118" s="9"/>
      <c r="BE118" s="9"/>
      <c r="BF118" s="5"/>
      <c r="BG118" s="9"/>
      <c r="BH118" s="9"/>
      <c r="BI118" s="5"/>
    </row>
    <row r="119" spans="1:61" ht="6" customHeight="1">
      <c r="A119" s="5"/>
      <c r="B119" s="5"/>
      <c r="BB119" s="9"/>
      <c r="BC119" s="5"/>
      <c r="BD119" s="9"/>
      <c r="BE119" s="9"/>
      <c r="BF119" s="5"/>
      <c r="BG119" s="9"/>
      <c r="BH119" s="9"/>
      <c r="BI119" s="5"/>
    </row>
    <row r="120" spans="1:61" ht="12.75" customHeight="1">
      <c r="A120" s="437" t="s">
        <v>121</v>
      </c>
      <c r="B120" s="437"/>
      <c r="C120" s="437"/>
      <c r="D120" s="437"/>
      <c r="E120" s="437"/>
      <c r="F120" s="437"/>
      <c r="G120" s="3"/>
      <c r="H120" s="395" t="s">
        <v>122</v>
      </c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5"/>
      <c r="Y120" s="3">
        <v>0</v>
      </c>
      <c r="Z120" s="397" t="s">
        <v>123</v>
      </c>
      <c r="AA120" s="397"/>
      <c r="AB120" s="397"/>
      <c r="AC120" s="397"/>
      <c r="AD120" s="397"/>
      <c r="AE120" s="397"/>
      <c r="AF120" s="397"/>
      <c r="AG120" s="5"/>
      <c r="AH120" s="5"/>
      <c r="AI120" s="5"/>
      <c r="AJ120" s="5"/>
      <c r="AK120" s="5"/>
      <c r="AL120" s="5"/>
      <c r="AM120" s="5"/>
      <c r="AN120" s="5"/>
      <c r="AO120" s="10"/>
      <c r="AP120" s="5"/>
      <c r="AQ120" s="5"/>
      <c r="AR120" s="11" t="s">
        <v>120</v>
      </c>
      <c r="AS120" s="396" t="s">
        <v>124</v>
      </c>
      <c r="AT120" s="397"/>
      <c r="AU120" s="397"/>
      <c r="AV120" s="397"/>
      <c r="AW120" s="397"/>
      <c r="AX120" s="397"/>
      <c r="AY120" s="397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</row>
    <row r="121" spans="1:61" ht="3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10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9"/>
      <c r="BB121" s="9"/>
      <c r="BC121" s="5"/>
      <c r="BD121" s="9"/>
      <c r="BE121" s="9"/>
      <c r="BF121" s="5"/>
      <c r="BG121" s="9"/>
      <c r="BH121" s="9"/>
      <c r="BI121" s="5"/>
    </row>
    <row r="122" spans="1:61" ht="12" customHeight="1">
      <c r="A122" s="5"/>
      <c r="B122" s="5"/>
      <c r="C122" s="5"/>
      <c r="D122" s="5"/>
      <c r="E122" s="5"/>
      <c r="F122" s="5"/>
      <c r="G122" s="3" t="s">
        <v>119</v>
      </c>
      <c r="H122" s="395" t="s">
        <v>125</v>
      </c>
      <c r="I122" s="395"/>
      <c r="J122" s="395"/>
      <c r="K122" s="395"/>
      <c r="L122" s="395"/>
      <c r="M122" s="395"/>
      <c r="N122" s="395"/>
      <c r="O122" s="395"/>
      <c r="P122" s="395"/>
      <c r="Q122" s="395"/>
      <c r="R122" s="5"/>
      <c r="S122" s="5"/>
      <c r="T122" s="5"/>
      <c r="U122" s="9"/>
      <c r="V122" s="5"/>
      <c r="W122" s="5"/>
      <c r="X122" s="5"/>
      <c r="Y122" s="3">
        <v>8</v>
      </c>
      <c r="Z122" s="395" t="s">
        <v>126</v>
      </c>
      <c r="AA122" s="395"/>
      <c r="AB122" s="395"/>
      <c r="AC122" s="395"/>
      <c r="AD122" s="395"/>
      <c r="AE122" s="395"/>
      <c r="AF122" s="395"/>
      <c r="AG122" s="395"/>
      <c r="AH122" s="395"/>
      <c r="AI122" s="395"/>
      <c r="AJ122" s="395"/>
      <c r="AK122" s="395"/>
      <c r="AL122" s="395"/>
      <c r="AM122" s="395"/>
      <c r="AN122" s="395"/>
      <c r="AO122" s="395"/>
      <c r="AP122" s="395"/>
      <c r="AQ122" s="5"/>
      <c r="AR122" s="3" t="s">
        <v>109</v>
      </c>
      <c r="AS122" s="396" t="s">
        <v>127</v>
      </c>
      <c r="AT122" s="397"/>
      <c r="AU122" s="397"/>
      <c r="AV122" s="397"/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9"/>
      <c r="BH122" s="9"/>
      <c r="BI122" s="5"/>
    </row>
    <row r="123" spans="1:61" ht="3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9"/>
      <c r="BB123" s="9"/>
      <c r="BC123" s="5"/>
      <c r="BD123" s="9"/>
      <c r="BE123" s="9"/>
      <c r="BF123" s="5"/>
      <c r="BG123" s="9"/>
      <c r="BH123" s="9"/>
      <c r="BI123" s="5"/>
    </row>
    <row r="124" spans="1:61" ht="12.75" customHeight="1">
      <c r="A124" s="5"/>
      <c r="B124" s="5"/>
      <c r="C124" s="5"/>
      <c r="D124" s="5"/>
      <c r="E124" s="5"/>
      <c r="F124" s="5"/>
      <c r="G124" s="3" t="s">
        <v>118</v>
      </c>
      <c r="H124" s="395" t="s">
        <v>128</v>
      </c>
      <c r="I124" s="395"/>
      <c r="J124" s="395"/>
      <c r="K124" s="395"/>
      <c r="L124" s="395"/>
      <c r="M124" s="395"/>
      <c r="N124" s="395"/>
      <c r="O124" s="395"/>
      <c r="P124" s="395"/>
      <c r="Q124" s="395"/>
      <c r="R124" s="5"/>
      <c r="S124" s="5"/>
      <c r="T124" s="5"/>
      <c r="U124" s="9"/>
      <c r="V124" s="5"/>
      <c r="W124" s="5"/>
      <c r="X124" s="5"/>
      <c r="Y124" s="3" t="s">
        <v>116</v>
      </c>
      <c r="Z124" s="395" t="s">
        <v>129</v>
      </c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5"/>
      <c r="AR124" s="3" t="s">
        <v>41</v>
      </c>
      <c r="AS124" s="394" t="s">
        <v>130</v>
      </c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5"/>
      <c r="BD124" s="9"/>
      <c r="BE124" s="9"/>
      <c r="BF124" s="5"/>
      <c r="BG124" s="9"/>
      <c r="BH124" s="9"/>
      <c r="BI124" s="5"/>
    </row>
    <row r="125" spans="1:61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9"/>
      <c r="BB125" s="9"/>
      <c r="BC125" s="5"/>
      <c r="BD125" s="9"/>
      <c r="BE125" s="9"/>
      <c r="BF125" s="5"/>
      <c r="BG125" s="9"/>
      <c r="BH125" s="9"/>
      <c r="BI125" s="5"/>
    </row>
    <row r="126" spans="1:61" ht="18" customHeight="1">
      <c r="A126" s="430" t="s">
        <v>131</v>
      </c>
      <c r="B126" s="430"/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0"/>
      <c r="AA126" s="430"/>
      <c r="AB126" s="430"/>
      <c r="AC126" s="430"/>
      <c r="AD126" s="430"/>
      <c r="AE126" s="430"/>
      <c r="AF126" s="430"/>
      <c r="AG126" s="430"/>
      <c r="AH126" s="430"/>
      <c r="AI126" s="430"/>
      <c r="AJ126" s="430"/>
      <c r="AK126" s="430"/>
      <c r="AL126" s="430"/>
      <c r="AM126" s="430"/>
      <c r="AN126" s="430"/>
      <c r="AO126" s="430"/>
      <c r="AP126" s="430"/>
      <c r="AQ126" s="430"/>
      <c r="AR126" s="430"/>
      <c r="AS126" s="430"/>
      <c r="AT126" s="430"/>
      <c r="AU126" s="430"/>
      <c r="AV126" s="430"/>
      <c r="AW126" s="430"/>
      <c r="AX126" s="430"/>
      <c r="AY126" s="430"/>
      <c r="AZ126" s="430"/>
      <c r="BA126" s="430"/>
      <c r="BB126" s="9"/>
      <c r="BC126" s="5"/>
      <c r="BD126" s="9"/>
      <c r="BE126" s="9"/>
      <c r="BF126" s="5"/>
      <c r="BG126" s="9"/>
      <c r="BH126" s="9"/>
      <c r="BI126" s="5"/>
    </row>
    <row r="127" spans="1:61" ht="3" customHeight="1">
      <c r="A127" s="431"/>
      <c r="B127" s="431"/>
      <c r="C127" s="431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  <c r="AF127" s="431"/>
      <c r="AG127" s="431"/>
      <c r="AH127" s="431"/>
      <c r="AI127" s="431"/>
      <c r="AJ127" s="431"/>
      <c r="AK127" s="431"/>
      <c r="AL127" s="431"/>
      <c r="AM127" s="431"/>
      <c r="AN127" s="431"/>
      <c r="AO127" s="431"/>
      <c r="AP127" s="431"/>
      <c r="AQ127" s="431"/>
      <c r="AR127" s="431"/>
      <c r="AS127" s="431"/>
      <c r="AT127" s="431"/>
      <c r="AU127" s="431"/>
      <c r="AV127" s="431"/>
      <c r="AW127" s="431"/>
      <c r="AX127" s="431"/>
      <c r="AY127" s="431"/>
      <c r="AZ127" s="431"/>
      <c r="BA127" s="431"/>
      <c r="BB127" s="431"/>
      <c r="BC127" s="431"/>
      <c r="BD127" s="431"/>
      <c r="BE127" s="431"/>
      <c r="BF127" s="431"/>
      <c r="BG127" s="431"/>
      <c r="BH127" s="431"/>
      <c r="BI127" s="431"/>
    </row>
    <row r="128" spans="1:61" ht="12.75" customHeight="1">
      <c r="A128" s="432" t="s">
        <v>62</v>
      </c>
      <c r="B128" s="428" t="s">
        <v>132</v>
      </c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 t="s">
        <v>133</v>
      </c>
      <c r="U128" s="428"/>
      <c r="V128" s="428"/>
      <c r="W128" s="428"/>
      <c r="X128" s="428"/>
      <c r="Y128" s="428"/>
      <c r="Z128" s="428"/>
      <c r="AA128" s="428"/>
      <c r="AB128" s="428"/>
      <c r="AC128" s="428" t="s">
        <v>134</v>
      </c>
      <c r="AD128" s="428"/>
      <c r="AE128" s="428"/>
      <c r="AF128" s="428"/>
      <c r="AG128" s="428"/>
      <c r="AH128" s="428"/>
      <c r="AI128" s="428"/>
      <c r="AJ128" s="428"/>
      <c r="AK128" s="428"/>
      <c r="AL128" s="428"/>
      <c r="AM128" s="428"/>
      <c r="AN128" s="428"/>
      <c r="AO128" s="428"/>
      <c r="AP128" s="428"/>
      <c r="AQ128" s="428"/>
      <c r="AR128" s="428"/>
      <c r="AS128" s="428"/>
      <c r="AT128" s="428"/>
      <c r="AU128" s="428"/>
      <c r="AV128" s="428"/>
      <c r="AW128" s="428"/>
      <c r="AX128" s="433" t="s">
        <v>135</v>
      </c>
      <c r="AY128" s="434"/>
      <c r="AZ128" s="434"/>
      <c r="BA128" s="434"/>
      <c r="BB128" s="434"/>
      <c r="BC128" s="435"/>
      <c r="BD128" s="428" t="s">
        <v>136</v>
      </c>
      <c r="BE128" s="428"/>
      <c r="BF128" s="428"/>
      <c r="BG128" s="428" t="s">
        <v>42</v>
      </c>
      <c r="BH128" s="428"/>
      <c r="BI128" s="428"/>
    </row>
    <row r="129" spans="1:61" ht="32.25" customHeight="1">
      <c r="A129" s="432"/>
      <c r="B129" s="428"/>
      <c r="C129" s="428"/>
      <c r="D129" s="428"/>
      <c r="E129" s="428"/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 t="s">
        <v>23</v>
      </c>
      <c r="AD129" s="428"/>
      <c r="AE129" s="428"/>
      <c r="AF129" s="428"/>
      <c r="AG129" s="428"/>
      <c r="AH129" s="428"/>
      <c r="AI129" s="428"/>
      <c r="AJ129" s="428" t="s">
        <v>139</v>
      </c>
      <c r="AK129" s="428"/>
      <c r="AL129" s="428"/>
      <c r="AM129" s="428"/>
      <c r="AN129" s="428"/>
      <c r="AO129" s="428"/>
      <c r="AP129" s="428"/>
      <c r="AQ129" s="428" t="s">
        <v>61</v>
      </c>
      <c r="AR129" s="428"/>
      <c r="AS129" s="428"/>
      <c r="AT129" s="428"/>
      <c r="AU129" s="428"/>
      <c r="AV129" s="428"/>
      <c r="AW129" s="428"/>
      <c r="AX129" s="428" t="s">
        <v>140</v>
      </c>
      <c r="AY129" s="428"/>
      <c r="AZ129" s="428"/>
      <c r="BA129" s="400" t="s">
        <v>141</v>
      </c>
      <c r="BB129" s="401"/>
      <c r="BC129" s="402"/>
      <c r="BD129" s="428"/>
      <c r="BE129" s="411"/>
      <c r="BF129" s="428"/>
      <c r="BG129" s="428"/>
      <c r="BH129" s="411"/>
      <c r="BI129" s="428"/>
    </row>
    <row r="130" spans="1:61" ht="12" customHeight="1">
      <c r="A130" s="432"/>
      <c r="B130" s="428" t="s">
        <v>42</v>
      </c>
      <c r="C130" s="428"/>
      <c r="D130" s="428"/>
      <c r="E130" s="428"/>
      <c r="F130" s="428"/>
      <c r="G130" s="428"/>
      <c r="H130" s="428" t="s">
        <v>142</v>
      </c>
      <c r="I130" s="428"/>
      <c r="J130" s="428"/>
      <c r="K130" s="428"/>
      <c r="L130" s="428"/>
      <c r="M130" s="428"/>
      <c r="N130" s="428" t="s">
        <v>143</v>
      </c>
      <c r="O130" s="428"/>
      <c r="P130" s="428"/>
      <c r="Q130" s="428"/>
      <c r="R130" s="428"/>
      <c r="S130" s="428"/>
      <c r="T130" s="428" t="s">
        <v>42</v>
      </c>
      <c r="U130" s="428"/>
      <c r="V130" s="428"/>
      <c r="W130" s="428" t="s">
        <v>142</v>
      </c>
      <c r="X130" s="428"/>
      <c r="Y130" s="428"/>
      <c r="Z130" s="428" t="s">
        <v>143</v>
      </c>
      <c r="AA130" s="428"/>
      <c r="AB130" s="428"/>
      <c r="AC130" s="428" t="s">
        <v>42</v>
      </c>
      <c r="AD130" s="428"/>
      <c r="AE130" s="428"/>
      <c r="AF130" s="428" t="s">
        <v>142</v>
      </c>
      <c r="AG130" s="428"/>
      <c r="AH130" s="428" t="s">
        <v>143</v>
      </c>
      <c r="AI130" s="428"/>
      <c r="AJ130" s="428" t="s">
        <v>42</v>
      </c>
      <c r="AK130" s="428"/>
      <c r="AL130" s="428"/>
      <c r="AM130" s="428" t="s">
        <v>142</v>
      </c>
      <c r="AN130" s="428"/>
      <c r="AO130" s="428" t="s">
        <v>143</v>
      </c>
      <c r="AP130" s="428"/>
      <c r="AQ130" s="428" t="s">
        <v>42</v>
      </c>
      <c r="AR130" s="428"/>
      <c r="AS130" s="428"/>
      <c r="AT130" s="428" t="s">
        <v>142</v>
      </c>
      <c r="AU130" s="428"/>
      <c r="AV130" s="428" t="s">
        <v>143</v>
      </c>
      <c r="AW130" s="428"/>
      <c r="AX130" s="428"/>
      <c r="AY130" s="428"/>
      <c r="AZ130" s="428"/>
      <c r="BA130" s="403"/>
      <c r="BB130" s="404"/>
      <c r="BC130" s="405"/>
      <c r="BD130" s="428"/>
      <c r="BE130" s="428"/>
      <c r="BF130" s="428"/>
      <c r="BG130" s="428"/>
      <c r="BH130" s="428"/>
      <c r="BI130" s="428"/>
    </row>
    <row r="131" spans="1:61" ht="21.75" customHeight="1">
      <c r="A131" s="432"/>
      <c r="B131" s="424" t="s">
        <v>144</v>
      </c>
      <c r="C131" s="424"/>
      <c r="D131" s="424"/>
      <c r="E131" s="429" t="s">
        <v>145</v>
      </c>
      <c r="F131" s="429"/>
      <c r="G131" s="429"/>
      <c r="H131" s="424" t="s">
        <v>144</v>
      </c>
      <c r="I131" s="424"/>
      <c r="J131" s="424"/>
      <c r="K131" s="429" t="s">
        <v>145</v>
      </c>
      <c r="L131" s="429"/>
      <c r="M131" s="429"/>
      <c r="N131" s="424" t="s">
        <v>144</v>
      </c>
      <c r="O131" s="424"/>
      <c r="P131" s="424"/>
      <c r="Q131" s="429" t="s">
        <v>145</v>
      </c>
      <c r="R131" s="429"/>
      <c r="S131" s="429"/>
      <c r="T131" s="424" t="s">
        <v>144</v>
      </c>
      <c r="U131" s="424"/>
      <c r="V131" s="424"/>
      <c r="W131" s="424" t="s">
        <v>144</v>
      </c>
      <c r="X131" s="424"/>
      <c r="Y131" s="424"/>
      <c r="Z131" s="424" t="s">
        <v>144</v>
      </c>
      <c r="AA131" s="424"/>
      <c r="AB131" s="424"/>
      <c r="AC131" s="424" t="s">
        <v>144</v>
      </c>
      <c r="AD131" s="424"/>
      <c r="AE131" s="424"/>
      <c r="AF131" s="424" t="s">
        <v>144</v>
      </c>
      <c r="AG131" s="424"/>
      <c r="AH131" s="424" t="s">
        <v>144</v>
      </c>
      <c r="AI131" s="424"/>
      <c r="AJ131" s="424" t="s">
        <v>144</v>
      </c>
      <c r="AK131" s="424"/>
      <c r="AL131" s="424"/>
      <c r="AM131" s="424" t="s">
        <v>144</v>
      </c>
      <c r="AN131" s="424"/>
      <c r="AO131" s="424" t="s">
        <v>144</v>
      </c>
      <c r="AP131" s="424"/>
      <c r="AQ131" s="424" t="s">
        <v>144</v>
      </c>
      <c r="AR131" s="424"/>
      <c r="AS131" s="424"/>
      <c r="AT131" s="424" t="s">
        <v>144</v>
      </c>
      <c r="AU131" s="424"/>
      <c r="AV131" s="424" t="s">
        <v>144</v>
      </c>
      <c r="AW131" s="424"/>
      <c r="AX131" s="424" t="s">
        <v>144</v>
      </c>
      <c r="AY131" s="424"/>
      <c r="AZ131" s="424"/>
      <c r="BA131" s="425" t="s">
        <v>144</v>
      </c>
      <c r="BB131" s="426"/>
      <c r="BC131" s="427"/>
      <c r="BD131" s="424" t="s">
        <v>144</v>
      </c>
      <c r="BE131" s="424"/>
      <c r="BF131" s="424"/>
      <c r="BG131" s="424" t="s">
        <v>144</v>
      </c>
      <c r="BH131" s="424"/>
      <c r="BI131" s="424"/>
    </row>
    <row r="132" spans="1:61" ht="12" customHeight="1">
      <c r="A132" s="3" t="s">
        <v>107</v>
      </c>
      <c r="B132" s="423">
        <f>H132+N132</f>
        <v>39</v>
      </c>
      <c r="C132" s="423"/>
      <c r="D132" s="423"/>
      <c r="E132" s="423">
        <f>K132+Q132</f>
        <v>1404</v>
      </c>
      <c r="F132" s="423"/>
      <c r="G132" s="423"/>
      <c r="H132" s="419" t="s">
        <v>146</v>
      </c>
      <c r="I132" s="419"/>
      <c r="J132" s="419"/>
      <c r="K132" s="419">
        <v>612</v>
      </c>
      <c r="L132" s="419"/>
      <c r="M132" s="419"/>
      <c r="N132" s="419">
        <v>22</v>
      </c>
      <c r="O132" s="419"/>
      <c r="P132" s="419"/>
      <c r="Q132" s="419">
        <v>792</v>
      </c>
      <c r="R132" s="419"/>
      <c r="S132" s="419"/>
      <c r="T132" s="419">
        <v>2</v>
      </c>
      <c r="U132" s="419"/>
      <c r="V132" s="419"/>
      <c r="W132" s="419"/>
      <c r="X132" s="419"/>
      <c r="Y132" s="419"/>
      <c r="Z132" s="419">
        <v>2</v>
      </c>
      <c r="AA132" s="419"/>
      <c r="AB132" s="419"/>
      <c r="AC132" s="423">
        <f>SUM(AF132:AI132)</f>
        <v>0</v>
      </c>
      <c r="AD132" s="423"/>
      <c r="AE132" s="423"/>
      <c r="AF132" s="419">
        <v>0</v>
      </c>
      <c r="AG132" s="419"/>
      <c r="AH132" s="419">
        <v>0</v>
      </c>
      <c r="AI132" s="419"/>
      <c r="AJ132" s="423">
        <f>SUM(AM132:AP132)</f>
        <v>0</v>
      </c>
      <c r="AK132" s="423"/>
      <c r="AL132" s="423"/>
      <c r="AM132" s="419">
        <v>0</v>
      </c>
      <c r="AN132" s="419"/>
      <c r="AO132" s="419">
        <v>0</v>
      </c>
      <c r="AP132" s="419"/>
      <c r="AQ132" s="419"/>
      <c r="AR132" s="419"/>
      <c r="AS132" s="419"/>
      <c r="AT132" s="419"/>
      <c r="AU132" s="419"/>
      <c r="AV132" s="419"/>
      <c r="AW132" s="419"/>
      <c r="AX132" s="419"/>
      <c r="AY132" s="419"/>
      <c r="AZ132" s="419"/>
      <c r="BA132" s="420"/>
      <c r="BB132" s="421"/>
      <c r="BC132" s="422"/>
      <c r="BD132" s="419">
        <v>11</v>
      </c>
      <c r="BE132" s="419"/>
      <c r="BF132" s="419"/>
      <c r="BG132" s="419">
        <v>52</v>
      </c>
      <c r="BH132" s="419"/>
      <c r="BI132" s="419"/>
    </row>
    <row r="133" spans="1:61" ht="12" customHeight="1">
      <c r="A133" s="3" t="s">
        <v>108</v>
      </c>
      <c r="B133" s="423">
        <f>H133+N133</f>
        <v>35</v>
      </c>
      <c r="C133" s="423"/>
      <c r="D133" s="423"/>
      <c r="E133" s="423">
        <f>K133+Q133</f>
        <v>1260</v>
      </c>
      <c r="F133" s="423"/>
      <c r="G133" s="423"/>
      <c r="H133" s="419">
        <v>16</v>
      </c>
      <c r="I133" s="419"/>
      <c r="J133" s="419"/>
      <c r="K133" s="419">
        <v>576</v>
      </c>
      <c r="L133" s="419"/>
      <c r="M133" s="419"/>
      <c r="N133" s="419">
        <v>19</v>
      </c>
      <c r="O133" s="419"/>
      <c r="P133" s="419"/>
      <c r="Q133" s="419">
        <v>684</v>
      </c>
      <c r="R133" s="419"/>
      <c r="S133" s="419"/>
      <c r="T133" s="419">
        <v>2</v>
      </c>
      <c r="U133" s="419"/>
      <c r="V133" s="419"/>
      <c r="W133" s="419">
        <v>1</v>
      </c>
      <c r="X133" s="419"/>
      <c r="Y133" s="419"/>
      <c r="Z133" s="419">
        <v>1</v>
      </c>
      <c r="AA133" s="419"/>
      <c r="AB133" s="419"/>
      <c r="AC133" s="423">
        <f>SUM(AF133:AI133)</f>
        <v>2</v>
      </c>
      <c r="AD133" s="423"/>
      <c r="AE133" s="423"/>
      <c r="AF133" s="419">
        <v>0</v>
      </c>
      <c r="AG133" s="419"/>
      <c r="AH133" s="419">
        <v>2</v>
      </c>
      <c r="AI133" s="419"/>
      <c r="AJ133" s="423">
        <f>SUM(AM133:AP133)</f>
        <v>2</v>
      </c>
      <c r="AK133" s="423"/>
      <c r="AL133" s="423"/>
      <c r="AM133" s="419">
        <v>0</v>
      </c>
      <c r="AN133" s="419"/>
      <c r="AO133" s="419">
        <v>2</v>
      </c>
      <c r="AP133" s="419"/>
      <c r="AQ133" s="419"/>
      <c r="AR133" s="419"/>
      <c r="AS133" s="419"/>
      <c r="AT133" s="419"/>
      <c r="AU133" s="419"/>
      <c r="AV133" s="419"/>
      <c r="AW133" s="419"/>
      <c r="AX133" s="419"/>
      <c r="AY133" s="419"/>
      <c r="AZ133" s="419"/>
      <c r="BA133" s="420"/>
      <c r="BB133" s="421"/>
      <c r="BC133" s="422"/>
      <c r="BD133" s="419">
        <v>11</v>
      </c>
      <c r="BE133" s="419"/>
      <c r="BF133" s="419"/>
      <c r="BG133" s="419">
        <v>52</v>
      </c>
      <c r="BH133" s="419"/>
      <c r="BI133" s="419"/>
    </row>
    <row r="134" spans="1:61" ht="27" customHeight="1">
      <c r="A134" s="3" t="s">
        <v>109</v>
      </c>
      <c r="B134" s="423">
        <f>H134+N134</f>
        <v>24</v>
      </c>
      <c r="C134" s="423"/>
      <c r="D134" s="423"/>
      <c r="E134" s="423">
        <f>K134+Q134</f>
        <v>864</v>
      </c>
      <c r="F134" s="423"/>
      <c r="G134" s="423"/>
      <c r="H134" s="419">
        <v>14</v>
      </c>
      <c r="I134" s="419"/>
      <c r="J134" s="419"/>
      <c r="K134" s="419">
        <v>504</v>
      </c>
      <c r="L134" s="419"/>
      <c r="M134" s="419"/>
      <c r="N134" s="419">
        <v>10</v>
      </c>
      <c r="O134" s="419"/>
      <c r="P134" s="419"/>
      <c r="Q134" s="419">
        <v>360</v>
      </c>
      <c r="R134" s="419"/>
      <c r="S134" s="419"/>
      <c r="T134" s="419">
        <v>1</v>
      </c>
      <c r="U134" s="419"/>
      <c r="V134" s="419"/>
      <c r="W134" s="419"/>
      <c r="X134" s="419"/>
      <c r="Y134" s="419"/>
      <c r="Z134" s="419">
        <v>1</v>
      </c>
      <c r="AA134" s="419"/>
      <c r="AB134" s="419"/>
      <c r="AC134" s="423">
        <f>SUM(AF134:AI134)</f>
        <v>2</v>
      </c>
      <c r="AD134" s="423"/>
      <c r="AE134" s="423"/>
      <c r="AF134" s="419">
        <v>1</v>
      </c>
      <c r="AG134" s="419"/>
      <c r="AH134" s="419">
        <v>1</v>
      </c>
      <c r="AI134" s="419"/>
      <c r="AJ134" s="423">
        <f>SUM(AM134:AP134)</f>
        <v>4</v>
      </c>
      <c r="AK134" s="423"/>
      <c r="AL134" s="423"/>
      <c r="AM134" s="419">
        <v>2</v>
      </c>
      <c r="AN134" s="419"/>
      <c r="AO134" s="419">
        <v>2</v>
      </c>
      <c r="AP134" s="419"/>
      <c r="AQ134" s="419">
        <v>4</v>
      </c>
      <c r="AR134" s="419"/>
      <c r="AS134" s="419"/>
      <c r="AT134" s="419"/>
      <c r="AU134" s="419"/>
      <c r="AV134" s="419">
        <v>4</v>
      </c>
      <c r="AW134" s="419"/>
      <c r="AX134" s="419">
        <v>4</v>
      </c>
      <c r="AY134" s="419"/>
      <c r="AZ134" s="419"/>
      <c r="BA134" s="420">
        <v>2</v>
      </c>
      <c r="BB134" s="421"/>
      <c r="BC134" s="422"/>
      <c r="BD134" s="419">
        <v>2</v>
      </c>
      <c r="BE134" s="419"/>
      <c r="BF134" s="419"/>
      <c r="BG134" s="419">
        <v>43</v>
      </c>
      <c r="BH134" s="419"/>
      <c r="BI134" s="419"/>
    </row>
    <row r="135" spans="1:61" ht="13.5" hidden="1" customHeight="1">
      <c r="A135" s="3" t="s">
        <v>111</v>
      </c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  <c r="Y135" s="419"/>
      <c r="Z135" s="419"/>
      <c r="AA135" s="419"/>
      <c r="AB135" s="419"/>
      <c r="AC135" s="419"/>
      <c r="AD135" s="419"/>
      <c r="AE135" s="419"/>
      <c r="AF135" s="419"/>
      <c r="AG135" s="419"/>
      <c r="AH135" s="419"/>
      <c r="AI135" s="419"/>
      <c r="AJ135" s="419"/>
      <c r="AK135" s="419"/>
      <c r="AL135" s="419"/>
      <c r="AM135" s="419"/>
      <c r="AN135" s="419"/>
      <c r="AO135" s="419"/>
      <c r="AP135" s="419"/>
      <c r="AQ135" s="419"/>
      <c r="AR135" s="419"/>
      <c r="AS135" s="419"/>
      <c r="AT135" s="419"/>
      <c r="AU135" s="419"/>
      <c r="AV135" s="419"/>
      <c r="AW135" s="419"/>
      <c r="AX135" s="419"/>
      <c r="AY135" s="419"/>
      <c r="AZ135" s="419"/>
      <c r="BA135" s="420"/>
      <c r="BB135" s="421"/>
      <c r="BC135" s="422"/>
      <c r="BD135" s="419"/>
      <c r="BE135" s="419"/>
      <c r="BF135" s="419"/>
      <c r="BG135" s="419"/>
      <c r="BH135" s="419"/>
      <c r="BI135" s="419"/>
    </row>
    <row r="136" spans="1:61" ht="13.5" hidden="1" customHeight="1">
      <c r="A136" s="3" t="s">
        <v>112</v>
      </c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  <c r="T136" s="419"/>
      <c r="U136" s="419"/>
      <c r="V136" s="419"/>
      <c r="W136" s="419"/>
      <c r="X136" s="419"/>
      <c r="Y136" s="419"/>
      <c r="Z136" s="419"/>
      <c r="AA136" s="419"/>
      <c r="AB136" s="419"/>
      <c r="AC136" s="419"/>
      <c r="AD136" s="419"/>
      <c r="AE136" s="419"/>
      <c r="AF136" s="419"/>
      <c r="AG136" s="419"/>
      <c r="AH136" s="419"/>
      <c r="AI136" s="419"/>
      <c r="AJ136" s="419"/>
      <c r="AK136" s="419"/>
      <c r="AL136" s="419"/>
      <c r="AM136" s="419"/>
      <c r="AN136" s="419"/>
      <c r="AO136" s="419"/>
      <c r="AP136" s="419"/>
      <c r="AQ136" s="419"/>
      <c r="AR136" s="419"/>
      <c r="AS136" s="419"/>
      <c r="AT136" s="419"/>
      <c r="AU136" s="419"/>
      <c r="AV136" s="419"/>
      <c r="AW136" s="419"/>
      <c r="AX136" s="419"/>
      <c r="AY136" s="419"/>
      <c r="AZ136" s="419"/>
      <c r="BA136" s="420"/>
      <c r="BB136" s="421"/>
      <c r="BC136" s="422"/>
      <c r="BD136" s="419"/>
      <c r="BE136" s="419"/>
      <c r="BF136" s="419"/>
      <c r="BG136" s="419"/>
      <c r="BH136" s="419"/>
      <c r="BI136" s="419"/>
    </row>
    <row r="137" spans="1:61" ht="13.5" hidden="1" customHeight="1">
      <c r="A137" s="3" t="s">
        <v>113</v>
      </c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  <c r="T137" s="419"/>
      <c r="U137" s="419"/>
      <c r="V137" s="419"/>
      <c r="W137" s="419"/>
      <c r="X137" s="419"/>
      <c r="Y137" s="419"/>
      <c r="Z137" s="419"/>
      <c r="AA137" s="419"/>
      <c r="AB137" s="419"/>
      <c r="AC137" s="419"/>
      <c r="AD137" s="419"/>
      <c r="AE137" s="419"/>
      <c r="AF137" s="419"/>
      <c r="AG137" s="419"/>
      <c r="AH137" s="419"/>
      <c r="AI137" s="419"/>
      <c r="AJ137" s="419"/>
      <c r="AK137" s="419"/>
      <c r="AL137" s="419"/>
      <c r="AM137" s="419"/>
      <c r="AN137" s="419"/>
      <c r="AO137" s="419"/>
      <c r="AP137" s="419"/>
      <c r="AQ137" s="419"/>
      <c r="AR137" s="419"/>
      <c r="AS137" s="419"/>
      <c r="AT137" s="419"/>
      <c r="AU137" s="419"/>
      <c r="AV137" s="419"/>
      <c r="AW137" s="419"/>
      <c r="AX137" s="419"/>
      <c r="AY137" s="419"/>
      <c r="AZ137" s="419"/>
      <c r="BA137" s="420"/>
      <c r="BB137" s="421"/>
      <c r="BC137" s="422"/>
      <c r="BD137" s="419"/>
      <c r="BE137" s="419"/>
      <c r="BF137" s="419"/>
      <c r="BG137" s="419"/>
      <c r="BH137" s="419"/>
      <c r="BI137" s="419"/>
    </row>
    <row r="138" spans="1:61" ht="12" customHeight="1">
      <c r="A138" s="12" t="s">
        <v>42</v>
      </c>
      <c r="B138" s="413">
        <f>SUM(B132:D137)</f>
        <v>98</v>
      </c>
      <c r="C138" s="413"/>
      <c r="D138" s="413"/>
      <c r="E138" s="413">
        <f>SUM(E132:G137)</f>
        <v>3528</v>
      </c>
      <c r="F138" s="413"/>
      <c r="G138" s="413"/>
      <c r="H138" s="415"/>
      <c r="I138" s="415"/>
      <c r="J138" s="415"/>
      <c r="K138" s="413">
        <f>SUM(K132:M137)</f>
        <v>1692</v>
      </c>
      <c r="L138" s="413"/>
      <c r="M138" s="413"/>
      <c r="N138" s="415"/>
      <c r="O138" s="415"/>
      <c r="P138" s="415"/>
      <c r="Q138" s="413">
        <f>SUM(Q132:S137)</f>
        <v>1836</v>
      </c>
      <c r="R138" s="413"/>
      <c r="S138" s="413"/>
      <c r="T138" s="413">
        <f>SUM(T132:V137)</f>
        <v>5</v>
      </c>
      <c r="U138" s="413"/>
      <c r="V138" s="413"/>
      <c r="W138" s="415"/>
      <c r="X138" s="415"/>
      <c r="Y138" s="415"/>
      <c r="Z138" s="415"/>
      <c r="AA138" s="415"/>
      <c r="AB138" s="415"/>
      <c r="AC138" s="413">
        <f>SUM(AC132:AE134)</f>
        <v>4</v>
      </c>
      <c r="AD138" s="413"/>
      <c r="AE138" s="413"/>
      <c r="AF138" s="415"/>
      <c r="AG138" s="415"/>
      <c r="AH138" s="415"/>
      <c r="AI138" s="415"/>
      <c r="AJ138" s="413">
        <f>SUM(AJ132:AL137)</f>
        <v>6</v>
      </c>
      <c r="AK138" s="413"/>
      <c r="AL138" s="413"/>
      <c r="AM138" s="415"/>
      <c r="AN138" s="415"/>
      <c r="AO138" s="415"/>
      <c r="AP138" s="415"/>
      <c r="AQ138" s="415">
        <v>4</v>
      </c>
      <c r="AR138" s="415"/>
      <c r="AS138" s="415"/>
      <c r="AT138" s="415"/>
      <c r="AU138" s="415"/>
      <c r="AV138" s="415"/>
      <c r="AW138" s="415"/>
      <c r="AX138" s="415">
        <v>4</v>
      </c>
      <c r="AY138" s="415"/>
      <c r="AZ138" s="415"/>
      <c r="BA138" s="416">
        <v>2</v>
      </c>
      <c r="BB138" s="417"/>
      <c r="BC138" s="418"/>
      <c r="BD138" s="413">
        <f>SUM(BD132:BF137)</f>
        <v>24</v>
      </c>
      <c r="BE138" s="413"/>
      <c r="BF138" s="413"/>
      <c r="BG138" s="413">
        <f>SUM(BG132:BI137)</f>
        <v>147</v>
      </c>
      <c r="BH138" s="413"/>
      <c r="BI138" s="413"/>
    </row>
    <row r="139" spans="1:61" ht="3" customHeight="1">
      <c r="A139" s="414"/>
      <c r="B139" s="414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  <c r="AF139" s="414"/>
      <c r="AG139" s="414"/>
      <c r="AH139" s="414"/>
      <c r="AI139" s="414"/>
      <c r="AJ139" s="414"/>
      <c r="AK139" s="414"/>
      <c r="AL139" s="414"/>
      <c r="AM139" s="414"/>
      <c r="AN139" s="414"/>
      <c r="AO139" s="414"/>
      <c r="AP139" s="414"/>
      <c r="AQ139" s="414"/>
      <c r="AR139" s="414"/>
      <c r="AS139" s="414"/>
      <c r="AT139" s="414"/>
      <c r="AU139" s="414"/>
      <c r="AV139" s="414"/>
      <c r="AW139" s="414"/>
      <c r="AX139" s="414"/>
      <c r="AY139" s="414"/>
      <c r="AZ139" s="414"/>
      <c r="BA139" s="414"/>
      <c r="BB139" s="414"/>
      <c r="BC139" s="414"/>
      <c r="BD139" s="414"/>
      <c r="BE139" s="414"/>
      <c r="BF139" s="410"/>
      <c r="BG139" s="410"/>
      <c r="BH139" s="410"/>
      <c r="BI139" s="410"/>
    </row>
    <row r="140" spans="1:61" ht="13.5" hidden="1" customHeight="1">
      <c r="A140" s="408" t="s">
        <v>62</v>
      </c>
      <c r="B140" s="408" t="s">
        <v>147</v>
      </c>
      <c r="C140" s="408"/>
      <c r="D140" s="408"/>
      <c r="E140" s="408"/>
      <c r="F140" s="408"/>
      <c r="G140" s="408"/>
      <c r="H140" s="408"/>
      <c r="I140" s="408"/>
      <c r="J140" s="408"/>
      <c r="K140" s="408"/>
      <c r="L140" s="408"/>
      <c r="M140" s="408"/>
      <c r="N140" s="408"/>
      <c r="O140" s="408"/>
      <c r="P140" s="408"/>
      <c r="Q140" s="408"/>
      <c r="R140" s="408"/>
      <c r="S140" s="408"/>
      <c r="T140" s="408" t="s">
        <v>133</v>
      </c>
      <c r="U140" s="408"/>
      <c r="V140" s="408"/>
      <c r="W140" s="408"/>
      <c r="X140" s="408"/>
      <c r="Y140" s="408"/>
      <c r="Z140" s="408"/>
      <c r="AA140" s="408"/>
      <c r="AB140" s="408"/>
      <c r="AC140" s="408" t="s">
        <v>134</v>
      </c>
      <c r="AD140" s="408"/>
      <c r="AE140" s="408"/>
      <c r="AF140" s="408"/>
      <c r="AG140" s="408"/>
      <c r="AH140" s="408"/>
      <c r="AI140" s="408"/>
      <c r="AJ140" s="408"/>
      <c r="AK140" s="408"/>
      <c r="AL140" s="408"/>
      <c r="AM140" s="408"/>
      <c r="AN140" s="408"/>
      <c r="AO140" s="408"/>
      <c r="AP140" s="408"/>
      <c r="AQ140" s="408" t="s">
        <v>135</v>
      </c>
      <c r="AR140" s="408"/>
      <c r="AS140" s="408"/>
      <c r="AT140" s="408"/>
      <c r="AU140" s="408"/>
      <c r="AV140" s="408"/>
      <c r="AW140" s="408" t="s">
        <v>136</v>
      </c>
      <c r="AX140" s="408"/>
      <c r="AY140" s="408"/>
      <c r="AZ140" s="408" t="s">
        <v>42</v>
      </c>
      <c r="BA140" s="408"/>
      <c r="BB140" s="408"/>
      <c r="BC140" s="408" t="s">
        <v>137</v>
      </c>
      <c r="BD140" s="408"/>
      <c r="BE140" s="408"/>
      <c r="BF140" s="408"/>
      <c r="BG140" s="410" t="s">
        <v>138</v>
      </c>
      <c r="BH140" s="410"/>
      <c r="BI140" s="410"/>
    </row>
    <row r="141" spans="1:61" ht="13.5" hidden="1" customHeight="1">
      <c r="A141" s="408"/>
      <c r="B141" s="408"/>
      <c r="C141" s="408"/>
      <c r="D141" s="408"/>
      <c r="E141" s="408"/>
      <c r="F141" s="408"/>
      <c r="G141" s="408"/>
      <c r="H141" s="408"/>
      <c r="I141" s="408"/>
      <c r="J141" s="408"/>
      <c r="K141" s="408"/>
      <c r="L141" s="408"/>
      <c r="M141" s="408"/>
      <c r="N141" s="408"/>
      <c r="O141" s="408"/>
      <c r="P141" s="408"/>
      <c r="Q141" s="408"/>
      <c r="R141" s="408"/>
      <c r="S141" s="408"/>
      <c r="T141" s="408"/>
      <c r="U141" s="408"/>
      <c r="V141" s="408"/>
      <c r="W141" s="408"/>
      <c r="X141" s="408"/>
      <c r="Y141" s="408"/>
      <c r="Z141" s="408"/>
      <c r="AA141" s="408"/>
      <c r="AB141" s="408"/>
      <c r="AC141" s="408" t="s">
        <v>139</v>
      </c>
      <c r="AD141" s="408"/>
      <c r="AE141" s="408"/>
      <c r="AF141" s="408"/>
      <c r="AG141" s="408"/>
      <c r="AH141" s="408"/>
      <c r="AI141" s="408"/>
      <c r="AJ141" s="408" t="s">
        <v>61</v>
      </c>
      <c r="AK141" s="408"/>
      <c r="AL141" s="408"/>
      <c r="AM141" s="408"/>
      <c r="AN141" s="408"/>
      <c r="AO141" s="408"/>
      <c r="AP141" s="408"/>
      <c r="AQ141" s="408" t="s">
        <v>140</v>
      </c>
      <c r="AR141" s="408"/>
      <c r="AS141" s="408"/>
      <c r="AT141" s="408" t="s">
        <v>141</v>
      </c>
      <c r="AU141" s="408"/>
      <c r="AV141" s="408"/>
      <c r="AW141" s="408"/>
      <c r="AX141" s="411"/>
      <c r="AY141" s="408"/>
      <c r="AZ141" s="408"/>
      <c r="BA141" s="408"/>
      <c r="BB141" s="408"/>
      <c r="BC141" s="408"/>
      <c r="BD141" s="411"/>
      <c r="BE141" s="411"/>
      <c r="BF141" s="408"/>
      <c r="BG141" s="410"/>
      <c r="BH141" s="411"/>
      <c r="BI141" s="410"/>
    </row>
    <row r="142" spans="1:61" ht="13.5" hidden="1" customHeight="1">
      <c r="A142" s="408"/>
      <c r="B142" s="408" t="s">
        <v>42</v>
      </c>
      <c r="C142" s="408"/>
      <c r="D142" s="408"/>
      <c r="E142" s="408"/>
      <c r="F142" s="408"/>
      <c r="G142" s="408"/>
      <c r="H142" s="408" t="s">
        <v>142</v>
      </c>
      <c r="I142" s="408"/>
      <c r="J142" s="408"/>
      <c r="K142" s="408"/>
      <c r="L142" s="408"/>
      <c r="M142" s="408"/>
      <c r="N142" s="408" t="s">
        <v>143</v>
      </c>
      <c r="O142" s="408"/>
      <c r="P142" s="408"/>
      <c r="Q142" s="408"/>
      <c r="R142" s="408"/>
      <c r="S142" s="408"/>
      <c r="T142" s="408" t="s">
        <v>42</v>
      </c>
      <c r="U142" s="408"/>
      <c r="V142" s="408"/>
      <c r="W142" s="408" t="s">
        <v>142</v>
      </c>
      <c r="X142" s="408"/>
      <c r="Y142" s="408"/>
      <c r="Z142" s="408" t="s">
        <v>143</v>
      </c>
      <c r="AA142" s="408"/>
      <c r="AB142" s="408"/>
      <c r="AC142" s="408" t="s">
        <v>42</v>
      </c>
      <c r="AD142" s="408"/>
      <c r="AE142" s="408"/>
      <c r="AF142" s="408" t="s">
        <v>142</v>
      </c>
      <c r="AG142" s="408"/>
      <c r="AH142" s="408" t="s">
        <v>143</v>
      </c>
      <c r="AI142" s="408"/>
      <c r="AJ142" s="408" t="s">
        <v>42</v>
      </c>
      <c r="AK142" s="408"/>
      <c r="AL142" s="408"/>
      <c r="AM142" s="408" t="s">
        <v>142</v>
      </c>
      <c r="AN142" s="408"/>
      <c r="AO142" s="408" t="s">
        <v>143</v>
      </c>
      <c r="AP142" s="408"/>
      <c r="AQ142" s="408"/>
      <c r="AR142" s="408"/>
      <c r="AS142" s="408"/>
      <c r="AT142" s="408"/>
      <c r="AU142" s="408"/>
      <c r="AV142" s="408"/>
      <c r="AW142" s="408"/>
      <c r="AX142" s="408"/>
      <c r="AY142" s="408"/>
      <c r="AZ142" s="408"/>
      <c r="BA142" s="408"/>
      <c r="BB142" s="408"/>
      <c r="BC142" s="408"/>
      <c r="BD142" s="411"/>
      <c r="BE142" s="411"/>
      <c r="BF142" s="408"/>
      <c r="BG142" s="410"/>
      <c r="BH142" s="411"/>
      <c r="BI142" s="410"/>
    </row>
    <row r="143" spans="1:61" ht="13.5" hidden="1" customHeight="1">
      <c r="A143" s="408"/>
      <c r="B143" s="412" t="s">
        <v>144</v>
      </c>
      <c r="C143" s="412"/>
      <c r="D143" s="412"/>
      <c r="E143" s="412" t="s">
        <v>145</v>
      </c>
      <c r="F143" s="412"/>
      <c r="G143" s="412"/>
      <c r="H143" s="412" t="s">
        <v>144</v>
      </c>
      <c r="I143" s="412"/>
      <c r="J143" s="412"/>
      <c r="K143" s="412" t="s">
        <v>145</v>
      </c>
      <c r="L143" s="412"/>
      <c r="M143" s="412"/>
      <c r="N143" s="412" t="s">
        <v>144</v>
      </c>
      <c r="O143" s="412"/>
      <c r="P143" s="412"/>
      <c r="Q143" s="412" t="s">
        <v>145</v>
      </c>
      <c r="R143" s="412"/>
      <c r="S143" s="412"/>
      <c r="T143" s="412" t="s">
        <v>144</v>
      </c>
      <c r="U143" s="412"/>
      <c r="V143" s="412"/>
      <c r="W143" s="412" t="s">
        <v>144</v>
      </c>
      <c r="X143" s="412"/>
      <c r="Y143" s="412"/>
      <c r="Z143" s="412" t="s">
        <v>144</v>
      </c>
      <c r="AA143" s="412"/>
      <c r="AB143" s="412"/>
      <c r="AC143" s="412" t="s">
        <v>144</v>
      </c>
      <c r="AD143" s="412"/>
      <c r="AE143" s="412"/>
      <c r="AF143" s="412" t="s">
        <v>144</v>
      </c>
      <c r="AG143" s="412"/>
      <c r="AH143" s="412" t="s">
        <v>144</v>
      </c>
      <c r="AI143" s="412"/>
      <c r="AJ143" s="412" t="s">
        <v>144</v>
      </c>
      <c r="AK143" s="412"/>
      <c r="AL143" s="412"/>
      <c r="AM143" s="412" t="s">
        <v>144</v>
      </c>
      <c r="AN143" s="412"/>
      <c r="AO143" s="412" t="s">
        <v>144</v>
      </c>
      <c r="AP143" s="412"/>
      <c r="AQ143" s="412" t="s">
        <v>144</v>
      </c>
      <c r="AR143" s="412"/>
      <c r="AS143" s="412"/>
      <c r="AT143" s="412" t="s">
        <v>144</v>
      </c>
      <c r="AU143" s="412"/>
      <c r="AV143" s="412"/>
      <c r="AW143" s="412" t="s">
        <v>144</v>
      </c>
      <c r="AX143" s="412"/>
      <c r="AY143" s="412"/>
      <c r="AZ143" s="412" t="s">
        <v>144</v>
      </c>
      <c r="BA143" s="412"/>
      <c r="BB143" s="412"/>
      <c r="BC143" s="408"/>
      <c r="BD143" s="408"/>
      <c r="BE143" s="408"/>
      <c r="BF143" s="408"/>
      <c r="BG143" s="410"/>
      <c r="BH143" s="410"/>
      <c r="BI143" s="410"/>
    </row>
    <row r="144" spans="1:61" ht="13.5" hidden="1" customHeight="1">
      <c r="A144" s="14" t="s">
        <v>107</v>
      </c>
      <c r="B144" s="399"/>
      <c r="C144" s="399"/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399"/>
      <c r="AA144" s="399"/>
      <c r="AB144" s="399"/>
      <c r="AC144" s="399"/>
      <c r="AD144" s="399"/>
      <c r="AE144" s="399"/>
      <c r="AF144" s="399"/>
      <c r="AG144" s="399"/>
      <c r="AH144" s="399"/>
      <c r="AI144" s="399"/>
      <c r="AJ144" s="399"/>
      <c r="AK144" s="399"/>
      <c r="AL144" s="399"/>
      <c r="AM144" s="399"/>
      <c r="AN144" s="399"/>
      <c r="AO144" s="399"/>
      <c r="AP144" s="399"/>
      <c r="AQ144" s="399"/>
      <c r="AR144" s="399"/>
      <c r="AS144" s="399"/>
      <c r="AT144" s="399"/>
      <c r="AU144" s="399"/>
      <c r="AV144" s="399"/>
      <c r="AW144" s="399"/>
      <c r="AX144" s="399"/>
      <c r="AY144" s="399"/>
      <c r="AZ144" s="399"/>
      <c r="BA144" s="399"/>
      <c r="BB144" s="399"/>
      <c r="BC144" s="398"/>
      <c r="BD144" s="398"/>
      <c r="BE144" s="398"/>
      <c r="BF144" s="398"/>
      <c r="BG144" s="398"/>
      <c r="BH144" s="398"/>
      <c r="BI144" s="398"/>
    </row>
    <row r="145" spans="1:61" ht="13.5" hidden="1" customHeight="1">
      <c r="A145" s="14" t="s">
        <v>108</v>
      </c>
      <c r="B145" s="399"/>
      <c r="C145" s="399"/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399"/>
      <c r="S145" s="399"/>
      <c r="T145" s="399"/>
      <c r="U145" s="399"/>
      <c r="V145" s="399"/>
      <c r="W145" s="399"/>
      <c r="X145" s="399"/>
      <c r="Y145" s="399"/>
      <c r="Z145" s="399"/>
      <c r="AA145" s="399"/>
      <c r="AB145" s="399"/>
      <c r="AC145" s="399"/>
      <c r="AD145" s="399"/>
      <c r="AE145" s="399"/>
      <c r="AF145" s="399"/>
      <c r="AG145" s="399"/>
      <c r="AH145" s="399"/>
      <c r="AI145" s="399"/>
      <c r="AJ145" s="399"/>
      <c r="AK145" s="399"/>
      <c r="AL145" s="399"/>
      <c r="AM145" s="399"/>
      <c r="AN145" s="399"/>
      <c r="AO145" s="399"/>
      <c r="AP145" s="399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399"/>
      <c r="BB145" s="399"/>
      <c r="BC145" s="398"/>
      <c r="BD145" s="398"/>
      <c r="BE145" s="398"/>
      <c r="BF145" s="398"/>
      <c r="BG145" s="398"/>
      <c r="BH145" s="398"/>
      <c r="BI145" s="398"/>
    </row>
    <row r="146" spans="1:61" ht="13.5" hidden="1" customHeight="1">
      <c r="A146" s="14" t="s">
        <v>109</v>
      </c>
      <c r="B146" s="399"/>
      <c r="C146" s="399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  <c r="AC146" s="399"/>
      <c r="AD146" s="399"/>
      <c r="AE146" s="399"/>
      <c r="AF146" s="399"/>
      <c r="AG146" s="399"/>
      <c r="AH146" s="399"/>
      <c r="AI146" s="399"/>
      <c r="AJ146" s="399"/>
      <c r="AK146" s="399"/>
      <c r="AL146" s="399"/>
      <c r="AM146" s="399"/>
      <c r="AN146" s="399"/>
      <c r="AO146" s="399"/>
      <c r="AP146" s="399"/>
      <c r="AQ146" s="399"/>
      <c r="AR146" s="399"/>
      <c r="AS146" s="399"/>
      <c r="AT146" s="399"/>
      <c r="AU146" s="399"/>
      <c r="AV146" s="399"/>
      <c r="AW146" s="399"/>
      <c r="AX146" s="399"/>
      <c r="AY146" s="399"/>
      <c r="AZ146" s="399"/>
      <c r="BA146" s="399"/>
      <c r="BB146" s="399"/>
      <c r="BC146" s="398"/>
      <c r="BD146" s="398"/>
      <c r="BE146" s="398"/>
      <c r="BF146" s="398"/>
      <c r="BG146" s="398"/>
      <c r="BH146" s="398"/>
      <c r="BI146" s="398"/>
    </row>
    <row r="147" spans="1:61" ht="13.5" hidden="1" customHeight="1">
      <c r="A147" s="14" t="s">
        <v>110</v>
      </c>
      <c r="B147" s="399"/>
      <c r="C147" s="399"/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  <c r="AC147" s="399"/>
      <c r="AD147" s="399"/>
      <c r="AE147" s="399"/>
      <c r="AF147" s="398"/>
      <c r="AG147" s="398"/>
      <c r="AH147" s="399"/>
      <c r="AI147" s="399"/>
      <c r="AJ147" s="399"/>
      <c r="AK147" s="399"/>
      <c r="AL147" s="399"/>
      <c r="AM147" s="399"/>
      <c r="AN147" s="399"/>
      <c r="AO147" s="399"/>
      <c r="AP147" s="399"/>
      <c r="AQ147" s="399"/>
      <c r="AR147" s="399"/>
      <c r="AS147" s="399"/>
      <c r="AT147" s="399"/>
      <c r="AU147" s="399"/>
      <c r="AV147" s="399"/>
      <c r="AW147" s="399"/>
      <c r="AX147" s="399"/>
      <c r="AY147" s="399"/>
      <c r="AZ147" s="399"/>
      <c r="BA147" s="399"/>
      <c r="BB147" s="399"/>
      <c r="BC147" s="398"/>
      <c r="BD147" s="398"/>
      <c r="BE147" s="398"/>
      <c r="BF147" s="398"/>
      <c r="BG147" s="398"/>
      <c r="BH147" s="398"/>
      <c r="BI147" s="398"/>
    </row>
    <row r="148" spans="1:61" ht="13.5" hidden="1" customHeight="1">
      <c r="A148" s="14" t="s">
        <v>111</v>
      </c>
      <c r="B148" s="399"/>
      <c r="C148" s="399"/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  <c r="AC148" s="399"/>
      <c r="AD148" s="399"/>
      <c r="AE148" s="399"/>
      <c r="AF148" s="399"/>
      <c r="AG148" s="399"/>
      <c r="AH148" s="399"/>
      <c r="AI148" s="399"/>
      <c r="AJ148" s="399"/>
      <c r="AK148" s="399"/>
      <c r="AL148" s="399"/>
      <c r="AM148" s="399"/>
      <c r="AN148" s="399"/>
      <c r="AO148" s="399"/>
      <c r="AP148" s="399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399"/>
      <c r="BA148" s="399"/>
      <c r="BB148" s="399"/>
      <c r="BC148" s="398"/>
      <c r="BD148" s="398"/>
      <c r="BE148" s="398"/>
      <c r="BF148" s="398"/>
      <c r="BG148" s="398"/>
      <c r="BH148" s="398"/>
      <c r="BI148" s="398"/>
    </row>
    <row r="149" spans="1:61" ht="13.5" hidden="1" customHeight="1">
      <c r="A149" s="14" t="s">
        <v>112</v>
      </c>
      <c r="B149" s="399"/>
      <c r="C149" s="399"/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Z149" s="399"/>
      <c r="AA149" s="399"/>
      <c r="AB149" s="399"/>
      <c r="AC149" s="399"/>
      <c r="AD149" s="399"/>
      <c r="AE149" s="399"/>
      <c r="AF149" s="399"/>
      <c r="AG149" s="399"/>
      <c r="AH149" s="399"/>
      <c r="AI149" s="399"/>
      <c r="AJ149" s="399"/>
      <c r="AK149" s="399"/>
      <c r="AL149" s="399"/>
      <c r="AM149" s="399"/>
      <c r="AN149" s="399"/>
      <c r="AO149" s="399"/>
      <c r="AP149" s="399"/>
      <c r="AQ149" s="399"/>
      <c r="AR149" s="399"/>
      <c r="AS149" s="399"/>
      <c r="AT149" s="399"/>
      <c r="AU149" s="399"/>
      <c r="AV149" s="399"/>
      <c r="AW149" s="399"/>
      <c r="AX149" s="399"/>
      <c r="AY149" s="399"/>
      <c r="AZ149" s="399"/>
      <c r="BA149" s="399"/>
      <c r="BB149" s="399"/>
      <c r="BC149" s="398"/>
      <c r="BD149" s="398"/>
      <c r="BE149" s="398"/>
      <c r="BF149" s="398"/>
      <c r="BG149" s="398"/>
      <c r="BH149" s="398"/>
      <c r="BI149" s="398"/>
    </row>
    <row r="150" spans="1:61" ht="13.5" hidden="1" customHeight="1">
      <c r="A150" s="14" t="s">
        <v>113</v>
      </c>
      <c r="B150" s="399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  <c r="AC150" s="399"/>
      <c r="AD150" s="399"/>
      <c r="AE150" s="399"/>
      <c r="AF150" s="399"/>
      <c r="AG150" s="399"/>
      <c r="AH150" s="399"/>
      <c r="AI150" s="399"/>
      <c r="AJ150" s="399"/>
      <c r="AK150" s="399"/>
      <c r="AL150" s="399"/>
      <c r="AM150" s="399"/>
      <c r="AN150" s="399"/>
      <c r="AO150" s="399"/>
      <c r="AP150" s="399"/>
      <c r="AQ150" s="399"/>
      <c r="AR150" s="399"/>
      <c r="AS150" s="399"/>
      <c r="AT150" s="399"/>
      <c r="AU150" s="399"/>
      <c r="AV150" s="399"/>
      <c r="AW150" s="399"/>
      <c r="AX150" s="399"/>
      <c r="AY150" s="399"/>
      <c r="AZ150" s="399"/>
      <c r="BA150" s="399"/>
      <c r="BB150" s="399"/>
      <c r="BC150" s="398"/>
      <c r="BD150" s="398"/>
      <c r="BE150" s="398"/>
      <c r="BF150" s="398"/>
      <c r="BG150" s="398"/>
      <c r="BH150" s="398"/>
      <c r="BI150" s="398"/>
    </row>
    <row r="151" spans="1:61" ht="13.5" hidden="1" customHeight="1">
      <c r="A151" s="14" t="s">
        <v>114</v>
      </c>
      <c r="B151" s="399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399"/>
      <c r="AF151" s="399"/>
      <c r="AG151" s="399"/>
      <c r="AH151" s="399"/>
      <c r="AI151" s="399"/>
      <c r="AJ151" s="399"/>
      <c r="AK151" s="399"/>
      <c r="AL151" s="399"/>
      <c r="AM151" s="399"/>
      <c r="AN151" s="399"/>
      <c r="AO151" s="399"/>
      <c r="AP151" s="399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398"/>
      <c r="BD151" s="398"/>
      <c r="BE151" s="398"/>
      <c r="BF151" s="398"/>
      <c r="BG151" s="398"/>
      <c r="BH151" s="398"/>
      <c r="BI151" s="398"/>
    </row>
    <row r="152" spans="1:61" ht="13.5" hidden="1" customHeight="1">
      <c r="A152" s="14" t="s">
        <v>115</v>
      </c>
      <c r="B152" s="399"/>
      <c r="C152" s="399"/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  <c r="AF152" s="399"/>
      <c r="AG152" s="399"/>
      <c r="AH152" s="399"/>
      <c r="AI152" s="399"/>
      <c r="AJ152" s="399"/>
      <c r="AK152" s="399"/>
      <c r="AL152" s="399"/>
      <c r="AM152" s="399"/>
      <c r="AN152" s="399"/>
      <c r="AO152" s="399"/>
      <c r="AP152" s="399"/>
      <c r="AQ152" s="399"/>
      <c r="AR152" s="399"/>
      <c r="AS152" s="399"/>
      <c r="AT152" s="399"/>
      <c r="AU152" s="399"/>
      <c r="AV152" s="399"/>
      <c r="AW152" s="399"/>
      <c r="AX152" s="399"/>
      <c r="AY152" s="399"/>
      <c r="AZ152" s="399"/>
      <c r="BA152" s="399"/>
      <c r="BB152" s="399"/>
      <c r="BC152" s="398"/>
      <c r="BD152" s="398"/>
      <c r="BE152" s="398"/>
      <c r="BF152" s="398"/>
      <c r="BG152" s="398"/>
      <c r="BH152" s="398"/>
      <c r="BI152" s="398"/>
    </row>
    <row r="153" spans="1:61" ht="13.5" hidden="1" customHeight="1">
      <c r="A153" s="14" t="s">
        <v>116</v>
      </c>
      <c r="B153" s="399"/>
      <c r="C153" s="399"/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Z153" s="399"/>
      <c r="AA153" s="399"/>
      <c r="AB153" s="399"/>
      <c r="AC153" s="399"/>
      <c r="AD153" s="399"/>
      <c r="AE153" s="399"/>
      <c r="AF153" s="399"/>
      <c r="AG153" s="399"/>
      <c r="AH153" s="399"/>
      <c r="AI153" s="399"/>
      <c r="AJ153" s="399"/>
      <c r="AK153" s="399"/>
      <c r="AL153" s="399"/>
      <c r="AM153" s="399"/>
      <c r="AN153" s="399"/>
      <c r="AO153" s="399"/>
      <c r="AP153" s="399"/>
      <c r="AQ153" s="399"/>
      <c r="AR153" s="399"/>
      <c r="AS153" s="399"/>
      <c r="AT153" s="399"/>
      <c r="AU153" s="399"/>
      <c r="AV153" s="399"/>
      <c r="AW153" s="399"/>
      <c r="AX153" s="399"/>
      <c r="AY153" s="399"/>
      <c r="AZ153" s="399"/>
      <c r="BA153" s="399"/>
      <c r="BB153" s="399"/>
      <c r="BC153" s="398"/>
      <c r="BD153" s="398"/>
      <c r="BE153" s="398"/>
      <c r="BF153" s="398"/>
      <c r="BG153" s="398"/>
      <c r="BH153" s="398"/>
      <c r="BI153" s="398"/>
    </row>
    <row r="154" spans="1:61" ht="13.5" hidden="1" customHeight="1">
      <c r="A154" s="14" t="s">
        <v>117</v>
      </c>
      <c r="B154" s="399"/>
      <c r="C154" s="399"/>
      <c r="D154" s="399"/>
      <c r="E154" s="399"/>
      <c r="F154" s="399"/>
      <c r="G154" s="399"/>
      <c r="H154" s="399"/>
      <c r="I154" s="399"/>
      <c r="J154" s="399"/>
      <c r="K154" s="399"/>
      <c r="L154" s="399"/>
      <c r="M154" s="399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Z154" s="399"/>
      <c r="AA154" s="399"/>
      <c r="AB154" s="399"/>
      <c r="AC154" s="399"/>
      <c r="AD154" s="399"/>
      <c r="AE154" s="399"/>
      <c r="AF154" s="399"/>
      <c r="AG154" s="399"/>
      <c r="AH154" s="399"/>
      <c r="AI154" s="399"/>
      <c r="AJ154" s="399"/>
      <c r="AK154" s="399"/>
      <c r="AL154" s="399"/>
      <c r="AM154" s="399"/>
      <c r="AN154" s="399"/>
      <c r="AO154" s="399"/>
      <c r="AP154" s="399"/>
      <c r="AQ154" s="399"/>
      <c r="AR154" s="399"/>
      <c r="AS154" s="399"/>
      <c r="AT154" s="399"/>
      <c r="AU154" s="399"/>
      <c r="AV154" s="399"/>
      <c r="AW154" s="399"/>
      <c r="AX154" s="399"/>
      <c r="AY154" s="399"/>
      <c r="AZ154" s="399"/>
      <c r="BA154" s="399"/>
      <c r="BB154" s="399"/>
      <c r="BC154" s="398"/>
      <c r="BD154" s="398"/>
      <c r="BE154" s="398"/>
      <c r="BF154" s="398"/>
      <c r="BG154" s="398"/>
      <c r="BH154" s="398"/>
      <c r="BI154" s="398"/>
    </row>
    <row r="155" spans="1:61" ht="13.5" hidden="1" customHeight="1">
      <c r="A155" s="15" t="s">
        <v>42</v>
      </c>
      <c r="B155" s="399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399"/>
      <c r="AI155" s="399"/>
      <c r="AJ155" s="399"/>
      <c r="AK155" s="399"/>
      <c r="AL155" s="399"/>
      <c r="AM155" s="399"/>
      <c r="AN155" s="399"/>
      <c r="AO155" s="398"/>
      <c r="AP155" s="398"/>
      <c r="AQ155" s="399"/>
      <c r="AR155" s="399"/>
      <c r="AS155" s="399"/>
      <c r="AT155" s="399"/>
      <c r="AU155" s="399"/>
      <c r="AV155" s="399"/>
      <c r="AW155" s="399"/>
      <c r="AX155" s="399"/>
      <c r="AY155" s="399"/>
      <c r="AZ155" s="399"/>
      <c r="BA155" s="399"/>
      <c r="BB155" s="399"/>
      <c r="BC155" s="398"/>
      <c r="BD155" s="398"/>
      <c r="BE155" s="398"/>
      <c r="BF155" s="398"/>
      <c r="BG155" s="398"/>
      <c r="BH155" s="398"/>
      <c r="BI155" s="398"/>
    </row>
    <row r="156" spans="1:61" ht="13.5" hidden="1" customHeight="1"/>
    <row r="157" spans="1:61" ht="13.5" hidden="1" customHeight="1">
      <c r="A157" s="410" t="s">
        <v>62</v>
      </c>
      <c r="B157" s="408" t="s">
        <v>148</v>
      </c>
      <c r="C157" s="408"/>
      <c r="D157" s="408"/>
      <c r="E157" s="408"/>
      <c r="F157" s="408"/>
      <c r="G157" s="408"/>
      <c r="H157" s="408"/>
      <c r="I157" s="408"/>
      <c r="J157" s="408"/>
      <c r="K157" s="408"/>
      <c r="L157" s="408"/>
      <c r="M157" s="408"/>
      <c r="N157" s="408"/>
      <c r="O157" s="408"/>
      <c r="P157" s="408"/>
      <c r="Q157" s="408"/>
      <c r="R157" s="408"/>
      <c r="S157" s="408"/>
      <c r="T157" s="408" t="s">
        <v>133</v>
      </c>
      <c r="U157" s="408"/>
      <c r="V157" s="408"/>
      <c r="W157" s="408"/>
      <c r="X157" s="408"/>
      <c r="Y157" s="408"/>
      <c r="Z157" s="408"/>
      <c r="AA157" s="408"/>
      <c r="AB157" s="408"/>
      <c r="AC157" s="408" t="s">
        <v>134</v>
      </c>
      <c r="AD157" s="408"/>
      <c r="AE157" s="408"/>
      <c r="AF157" s="408"/>
      <c r="AG157" s="408"/>
      <c r="AH157" s="408"/>
      <c r="AI157" s="408"/>
      <c r="AJ157" s="408"/>
      <c r="AK157" s="408"/>
      <c r="AL157" s="408"/>
      <c r="AM157" s="408"/>
      <c r="AN157" s="408"/>
      <c r="AO157" s="408"/>
      <c r="AP157" s="408"/>
      <c r="AQ157" s="410" t="s">
        <v>135</v>
      </c>
      <c r="AR157" s="410"/>
      <c r="AS157" s="410"/>
      <c r="AT157" s="410" t="s">
        <v>136</v>
      </c>
      <c r="AU157" s="410"/>
      <c r="AV157" s="410"/>
      <c r="AW157" s="408" t="s">
        <v>42</v>
      </c>
      <c r="AX157" s="408"/>
      <c r="AY157" s="408"/>
      <c r="AZ157" s="408" t="s">
        <v>137</v>
      </c>
      <c r="BA157" s="408"/>
      <c r="BB157" s="408"/>
      <c r="BC157" s="408"/>
      <c r="BD157" s="410" t="s">
        <v>138</v>
      </c>
      <c r="BE157" s="410"/>
      <c r="BF157" s="410"/>
    </row>
    <row r="158" spans="1:61" ht="13.5" hidden="1" customHeight="1">
      <c r="A158" s="410"/>
      <c r="B158" s="408"/>
      <c r="C158" s="408"/>
      <c r="D158" s="408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  <c r="Z158" s="408"/>
      <c r="AA158" s="408"/>
      <c r="AB158" s="408"/>
      <c r="AC158" s="408" t="s">
        <v>149</v>
      </c>
      <c r="AD158" s="408"/>
      <c r="AE158" s="408"/>
      <c r="AF158" s="408"/>
      <c r="AG158" s="408"/>
      <c r="AH158" s="408"/>
      <c r="AI158" s="408"/>
      <c r="AJ158" s="408" t="s">
        <v>25</v>
      </c>
      <c r="AK158" s="408"/>
      <c r="AL158" s="408"/>
      <c r="AM158" s="408"/>
      <c r="AN158" s="408"/>
      <c r="AO158" s="408"/>
      <c r="AP158" s="408"/>
      <c r="AQ158" s="408" t="s">
        <v>141</v>
      </c>
      <c r="AR158" s="408"/>
      <c r="AS158" s="408"/>
      <c r="AT158" s="410"/>
      <c r="AU158" s="411"/>
      <c r="AV158" s="410"/>
      <c r="AW158" s="408"/>
      <c r="AX158" s="411"/>
      <c r="AY158" s="408"/>
      <c r="AZ158" s="408"/>
      <c r="BA158" s="408"/>
      <c r="BB158" s="408"/>
      <c r="BC158" s="408"/>
      <c r="BD158" s="410"/>
      <c r="BE158" s="411"/>
      <c r="BF158" s="410"/>
    </row>
    <row r="159" spans="1:61" ht="13.5" hidden="1" customHeight="1">
      <c r="A159" s="410"/>
      <c r="B159" s="408" t="s">
        <v>42</v>
      </c>
      <c r="C159" s="408"/>
      <c r="D159" s="408"/>
      <c r="E159" s="408"/>
      <c r="F159" s="408"/>
      <c r="G159" s="408"/>
      <c r="H159" s="408" t="s">
        <v>142</v>
      </c>
      <c r="I159" s="408"/>
      <c r="J159" s="408"/>
      <c r="K159" s="408"/>
      <c r="L159" s="408"/>
      <c r="M159" s="408"/>
      <c r="N159" s="408" t="s">
        <v>143</v>
      </c>
      <c r="O159" s="408"/>
      <c r="P159" s="408"/>
      <c r="Q159" s="408"/>
      <c r="R159" s="408"/>
      <c r="S159" s="408"/>
      <c r="T159" s="408" t="s">
        <v>42</v>
      </c>
      <c r="U159" s="408"/>
      <c r="V159" s="408"/>
      <c r="W159" s="408" t="s">
        <v>142</v>
      </c>
      <c r="X159" s="408"/>
      <c r="Y159" s="408"/>
      <c r="Z159" s="408" t="s">
        <v>143</v>
      </c>
      <c r="AA159" s="408"/>
      <c r="AB159" s="408"/>
      <c r="AC159" s="408" t="s">
        <v>42</v>
      </c>
      <c r="AD159" s="408"/>
      <c r="AE159" s="408"/>
      <c r="AF159" s="408" t="s">
        <v>142</v>
      </c>
      <c r="AG159" s="408"/>
      <c r="AH159" s="408" t="s">
        <v>143</v>
      </c>
      <c r="AI159" s="408"/>
      <c r="AJ159" s="408" t="s">
        <v>42</v>
      </c>
      <c r="AK159" s="408"/>
      <c r="AL159" s="408"/>
      <c r="AM159" s="408" t="s">
        <v>142</v>
      </c>
      <c r="AN159" s="408"/>
      <c r="AO159" s="408" t="s">
        <v>143</v>
      </c>
      <c r="AP159" s="408"/>
      <c r="AQ159" s="408"/>
      <c r="AR159" s="408"/>
      <c r="AS159" s="408"/>
      <c r="AT159" s="410"/>
      <c r="AU159" s="410"/>
      <c r="AV159" s="410"/>
      <c r="AW159" s="408"/>
      <c r="AX159" s="408"/>
      <c r="AY159" s="408"/>
      <c r="AZ159" s="408"/>
      <c r="BA159" s="408"/>
      <c r="BB159" s="408"/>
      <c r="BC159" s="408"/>
      <c r="BD159" s="410"/>
      <c r="BE159" s="411"/>
      <c r="BF159" s="410"/>
    </row>
    <row r="160" spans="1:61" ht="13.5" hidden="1" customHeight="1">
      <c r="A160" s="410"/>
      <c r="B160" s="407" t="s">
        <v>144</v>
      </c>
      <c r="C160" s="407"/>
      <c r="D160" s="407"/>
      <c r="E160" s="409" t="s">
        <v>150</v>
      </c>
      <c r="F160" s="409"/>
      <c r="G160" s="409"/>
      <c r="H160" s="407" t="s">
        <v>144</v>
      </c>
      <c r="I160" s="407"/>
      <c r="J160" s="407"/>
      <c r="K160" s="409" t="s">
        <v>150</v>
      </c>
      <c r="L160" s="409"/>
      <c r="M160" s="409"/>
      <c r="N160" s="407" t="s">
        <v>144</v>
      </c>
      <c r="O160" s="407"/>
      <c r="P160" s="407"/>
      <c r="Q160" s="409" t="s">
        <v>150</v>
      </c>
      <c r="R160" s="409"/>
      <c r="S160" s="409"/>
      <c r="T160" s="407" t="s">
        <v>144</v>
      </c>
      <c r="U160" s="407"/>
      <c r="V160" s="407"/>
      <c r="W160" s="407" t="s">
        <v>144</v>
      </c>
      <c r="X160" s="407"/>
      <c r="Y160" s="407"/>
      <c r="Z160" s="407" t="s">
        <v>144</v>
      </c>
      <c r="AA160" s="407"/>
      <c r="AB160" s="407"/>
      <c r="AC160" s="407" t="s">
        <v>144</v>
      </c>
      <c r="AD160" s="407"/>
      <c r="AE160" s="407"/>
      <c r="AF160" s="407" t="s">
        <v>144</v>
      </c>
      <c r="AG160" s="407"/>
      <c r="AH160" s="407" t="s">
        <v>144</v>
      </c>
      <c r="AI160" s="407"/>
      <c r="AJ160" s="407" t="s">
        <v>144</v>
      </c>
      <c r="AK160" s="407"/>
      <c r="AL160" s="407"/>
      <c r="AM160" s="407" t="s">
        <v>144</v>
      </c>
      <c r="AN160" s="407"/>
      <c r="AO160" s="407" t="s">
        <v>144</v>
      </c>
      <c r="AP160" s="407"/>
      <c r="AQ160" s="407" t="s">
        <v>144</v>
      </c>
      <c r="AR160" s="407"/>
      <c r="AS160" s="407"/>
      <c r="AT160" s="407" t="s">
        <v>144</v>
      </c>
      <c r="AU160" s="407"/>
      <c r="AV160" s="407"/>
      <c r="AW160" s="407" t="s">
        <v>144</v>
      </c>
      <c r="AX160" s="407"/>
      <c r="AY160" s="407"/>
      <c r="AZ160" s="408"/>
      <c r="BA160" s="408"/>
      <c r="BB160" s="408"/>
      <c r="BC160" s="408"/>
      <c r="BD160" s="410"/>
      <c r="BE160" s="410"/>
      <c r="BF160" s="410"/>
    </row>
    <row r="161" spans="1:59" ht="13.5" hidden="1" customHeight="1">
      <c r="A161" s="5" t="s">
        <v>107</v>
      </c>
      <c r="B161" s="398"/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  <c r="Z161" s="398"/>
      <c r="AA161" s="398"/>
      <c r="AB161" s="398"/>
      <c r="AC161" s="398"/>
      <c r="AD161" s="398"/>
      <c r="AE161" s="398"/>
      <c r="AF161" s="398"/>
      <c r="AG161" s="398"/>
      <c r="AH161" s="398"/>
      <c r="AI161" s="398"/>
      <c r="AJ161" s="398"/>
      <c r="AK161" s="398"/>
      <c r="AL161" s="398"/>
      <c r="AM161" s="398"/>
      <c r="AN161" s="398"/>
      <c r="AO161" s="398"/>
      <c r="AP161" s="398"/>
      <c r="AQ161" s="398"/>
      <c r="AR161" s="398"/>
      <c r="AS161" s="398"/>
      <c r="AT161" s="398"/>
      <c r="AU161" s="398"/>
      <c r="AV161" s="398"/>
      <c r="AW161" s="398"/>
      <c r="AX161" s="398"/>
      <c r="AY161" s="398"/>
      <c r="AZ161" s="398"/>
      <c r="BA161" s="398"/>
      <c r="BB161" s="398"/>
      <c r="BC161" s="398"/>
      <c r="BD161" s="398"/>
      <c r="BE161" s="398"/>
      <c r="BF161" s="398"/>
    </row>
    <row r="162" spans="1:59" ht="13.5" hidden="1" customHeight="1">
      <c r="A162" s="5" t="s">
        <v>108</v>
      </c>
      <c r="B162" s="398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  <c r="P162" s="398"/>
      <c r="Q162" s="398"/>
      <c r="R162" s="398"/>
      <c r="S162" s="398"/>
      <c r="T162" s="398"/>
      <c r="U162" s="398"/>
      <c r="V162" s="398"/>
      <c r="W162" s="398"/>
      <c r="X162" s="398"/>
      <c r="Y162" s="398"/>
      <c r="Z162" s="398"/>
      <c r="AA162" s="398"/>
      <c r="AB162" s="398"/>
      <c r="AC162" s="398"/>
      <c r="AD162" s="398"/>
      <c r="AE162" s="398"/>
      <c r="AF162" s="398"/>
      <c r="AG162" s="398"/>
      <c r="AH162" s="398"/>
      <c r="AI162" s="398"/>
      <c r="AJ162" s="398"/>
      <c r="AK162" s="398"/>
      <c r="AL162" s="398"/>
      <c r="AM162" s="398"/>
      <c r="AN162" s="398"/>
      <c r="AO162" s="398"/>
      <c r="AP162" s="398"/>
      <c r="AQ162" s="398"/>
      <c r="AR162" s="398"/>
      <c r="AS162" s="398"/>
      <c r="AT162" s="398"/>
      <c r="AU162" s="398"/>
      <c r="AV162" s="398"/>
      <c r="AW162" s="398"/>
      <c r="AX162" s="398"/>
      <c r="AY162" s="398"/>
      <c r="AZ162" s="398"/>
      <c r="BA162" s="398"/>
      <c r="BB162" s="398"/>
      <c r="BC162" s="398"/>
      <c r="BD162" s="398"/>
      <c r="BE162" s="398"/>
      <c r="BF162" s="398"/>
    </row>
    <row r="163" spans="1:59" ht="13.5" hidden="1" customHeight="1">
      <c r="A163" s="5" t="s">
        <v>109</v>
      </c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98"/>
      <c r="AL163" s="398"/>
      <c r="AM163" s="398"/>
      <c r="AN163" s="398"/>
      <c r="AO163" s="398"/>
      <c r="AP163" s="398"/>
      <c r="AQ163" s="398"/>
      <c r="AR163" s="398"/>
      <c r="AS163" s="398"/>
      <c r="AT163" s="398"/>
      <c r="AU163" s="398"/>
      <c r="AV163" s="398"/>
      <c r="AW163" s="398"/>
      <c r="AX163" s="398"/>
      <c r="AY163" s="398"/>
      <c r="AZ163" s="398"/>
      <c r="BA163" s="398"/>
      <c r="BB163" s="398"/>
      <c r="BC163" s="398"/>
      <c r="BD163" s="398"/>
      <c r="BE163" s="398"/>
      <c r="BF163" s="398"/>
    </row>
    <row r="164" spans="1:59" ht="13.5" hidden="1" customHeight="1">
      <c r="A164" s="5" t="s">
        <v>110</v>
      </c>
      <c r="B164" s="398"/>
      <c r="C164" s="398"/>
      <c r="D164" s="398"/>
      <c r="E164" s="398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8"/>
      <c r="S164" s="398"/>
      <c r="T164" s="398"/>
      <c r="U164" s="398"/>
      <c r="V164" s="398"/>
      <c r="W164" s="398"/>
      <c r="X164" s="398"/>
      <c r="Y164" s="398"/>
      <c r="Z164" s="398"/>
      <c r="AA164" s="398"/>
      <c r="AB164" s="398"/>
      <c r="AC164" s="398"/>
      <c r="AD164" s="398"/>
      <c r="AE164" s="398"/>
      <c r="AF164" s="398"/>
      <c r="AG164" s="398"/>
      <c r="AH164" s="398"/>
      <c r="AI164" s="398"/>
      <c r="AJ164" s="398"/>
      <c r="AK164" s="398"/>
      <c r="AL164" s="398"/>
      <c r="AM164" s="398"/>
      <c r="AN164" s="398"/>
      <c r="AO164" s="398"/>
      <c r="AP164" s="398"/>
      <c r="AQ164" s="398"/>
      <c r="AR164" s="398"/>
      <c r="AS164" s="398"/>
      <c r="AT164" s="398"/>
      <c r="AU164" s="398"/>
      <c r="AV164" s="398"/>
      <c r="AW164" s="398"/>
      <c r="AX164" s="398"/>
      <c r="AY164" s="398"/>
      <c r="AZ164" s="398"/>
      <c r="BA164" s="398"/>
      <c r="BB164" s="398"/>
      <c r="BC164" s="398"/>
      <c r="BD164" s="398"/>
      <c r="BE164" s="398"/>
      <c r="BF164" s="398"/>
    </row>
    <row r="165" spans="1:59" ht="13.5" hidden="1" customHeight="1">
      <c r="A165" s="5" t="s">
        <v>111</v>
      </c>
      <c r="B165" s="398"/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98"/>
      <c r="V165" s="398"/>
      <c r="W165" s="398"/>
      <c r="X165" s="398"/>
      <c r="Y165" s="398"/>
      <c r="Z165" s="398"/>
      <c r="AA165" s="398"/>
      <c r="AB165" s="398"/>
      <c r="AC165" s="398"/>
      <c r="AD165" s="398"/>
      <c r="AE165" s="398"/>
      <c r="AF165" s="398"/>
      <c r="AG165" s="398"/>
      <c r="AH165" s="398"/>
      <c r="AI165" s="398"/>
      <c r="AJ165" s="398"/>
      <c r="AK165" s="398"/>
      <c r="AL165" s="398"/>
      <c r="AM165" s="398"/>
      <c r="AN165" s="398"/>
      <c r="AO165" s="398"/>
      <c r="AP165" s="398"/>
      <c r="AQ165" s="398"/>
      <c r="AR165" s="398"/>
      <c r="AS165" s="398"/>
      <c r="AT165" s="398"/>
      <c r="AU165" s="398"/>
      <c r="AV165" s="398"/>
      <c r="AW165" s="398"/>
      <c r="AX165" s="398"/>
      <c r="AY165" s="398"/>
      <c r="AZ165" s="398"/>
      <c r="BA165" s="398"/>
      <c r="BB165" s="398"/>
      <c r="BC165" s="398"/>
      <c r="BD165" s="398"/>
      <c r="BE165" s="398"/>
      <c r="BF165" s="398"/>
    </row>
    <row r="166" spans="1:59" ht="13.5" hidden="1" customHeight="1">
      <c r="A166" s="13" t="s">
        <v>42</v>
      </c>
      <c r="B166" s="406"/>
      <c r="C166" s="406"/>
      <c r="D166" s="406"/>
      <c r="E166" s="406"/>
      <c r="F166" s="406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406"/>
      <c r="S166" s="406"/>
      <c r="T166" s="406"/>
      <c r="U166" s="406"/>
      <c r="V166" s="406"/>
      <c r="W166" s="406"/>
      <c r="X166" s="406"/>
      <c r="Y166" s="406"/>
      <c r="Z166" s="406"/>
      <c r="AA166" s="406"/>
      <c r="AB166" s="406"/>
      <c r="AC166" s="406"/>
      <c r="AD166" s="406"/>
      <c r="AE166" s="406"/>
      <c r="AF166" s="406"/>
      <c r="AG166" s="406"/>
      <c r="AH166" s="406"/>
      <c r="AI166" s="406"/>
      <c r="AJ166" s="406"/>
      <c r="AK166" s="406"/>
      <c r="AL166" s="406"/>
      <c r="AM166" s="406"/>
      <c r="AN166" s="406"/>
      <c r="AO166" s="406"/>
      <c r="AP166" s="406"/>
      <c r="AQ166" s="406"/>
      <c r="AR166" s="406"/>
      <c r="AS166" s="406"/>
      <c r="AT166" s="406"/>
      <c r="AU166" s="406"/>
      <c r="AV166" s="406"/>
      <c r="AW166" s="398"/>
      <c r="AX166" s="398"/>
      <c r="AY166" s="398"/>
      <c r="AZ166" s="398"/>
      <c r="BA166" s="398"/>
      <c r="BB166" s="398"/>
      <c r="BC166" s="398"/>
      <c r="BD166" s="398"/>
      <c r="BE166" s="398"/>
      <c r="BF166" s="398"/>
    </row>
    <row r="167" spans="1:59" ht="13.5" hidden="1" customHeight="1"/>
    <row r="168" spans="1:59" ht="13.5" hidden="1" customHeight="1">
      <c r="A168" s="410" t="s">
        <v>62</v>
      </c>
      <c r="B168" s="408" t="s">
        <v>151</v>
      </c>
      <c r="C168" s="408"/>
      <c r="D168" s="408"/>
      <c r="E168" s="408"/>
      <c r="F168" s="408"/>
      <c r="G168" s="408"/>
      <c r="H168" s="408"/>
      <c r="I168" s="408"/>
      <c r="J168" s="408"/>
      <c r="K168" s="408"/>
      <c r="L168" s="408"/>
      <c r="M168" s="408"/>
      <c r="N168" s="408"/>
      <c r="O168" s="408"/>
      <c r="P168" s="408"/>
      <c r="Q168" s="408"/>
      <c r="R168" s="408"/>
      <c r="S168" s="408"/>
      <c r="T168" s="408" t="s">
        <v>133</v>
      </c>
      <c r="U168" s="408"/>
      <c r="V168" s="408"/>
      <c r="W168" s="408"/>
      <c r="X168" s="408"/>
      <c r="Y168" s="408"/>
      <c r="Z168" s="408"/>
      <c r="AA168" s="408"/>
      <c r="AB168" s="408"/>
      <c r="AC168" s="408" t="s">
        <v>134</v>
      </c>
      <c r="AD168" s="408"/>
      <c r="AE168" s="408"/>
      <c r="AF168" s="408"/>
      <c r="AG168" s="408"/>
      <c r="AH168" s="408"/>
      <c r="AI168" s="408"/>
      <c r="AJ168" s="410" t="s">
        <v>135</v>
      </c>
      <c r="AK168" s="410"/>
      <c r="AL168" s="410"/>
      <c r="AM168" s="410" t="s">
        <v>136</v>
      </c>
      <c r="AN168" s="410"/>
      <c r="AO168" s="410"/>
      <c r="AP168" s="408" t="s">
        <v>42</v>
      </c>
      <c r="AQ168" s="408"/>
      <c r="AR168" s="408"/>
      <c r="AS168" s="408" t="s">
        <v>137</v>
      </c>
      <c r="AT168" s="408"/>
      <c r="AU168" s="408"/>
      <c r="AV168" s="408"/>
      <c r="AW168" s="410" t="s">
        <v>138</v>
      </c>
      <c r="AX168" s="410"/>
      <c r="AY168" s="410"/>
      <c r="AZ168" s="7"/>
      <c r="BA168" s="2"/>
      <c r="BB168" s="2"/>
      <c r="BC168" s="6"/>
      <c r="BD168" s="6"/>
      <c r="BE168" s="2"/>
      <c r="BF168" s="6"/>
      <c r="BG168" s="2"/>
    </row>
    <row r="169" spans="1:59" ht="13.5" hidden="1" customHeight="1">
      <c r="A169" s="410"/>
      <c r="B169" s="408"/>
      <c r="C169" s="408"/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8"/>
      <c r="R169" s="408"/>
      <c r="S169" s="408"/>
      <c r="T169" s="408"/>
      <c r="U169" s="408"/>
      <c r="V169" s="408"/>
      <c r="W169" s="408"/>
      <c r="X169" s="408"/>
      <c r="Y169" s="408"/>
      <c r="Z169" s="408"/>
      <c r="AA169" s="408"/>
      <c r="AB169" s="408"/>
      <c r="AC169" s="408" t="s">
        <v>25</v>
      </c>
      <c r="AD169" s="408"/>
      <c r="AE169" s="408"/>
      <c r="AF169" s="408"/>
      <c r="AG169" s="408"/>
      <c r="AH169" s="408"/>
      <c r="AI169" s="408"/>
      <c r="AJ169" s="408" t="s">
        <v>141</v>
      </c>
      <c r="AK169" s="408"/>
      <c r="AL169" s="408"/>
      <c r="AM169" s="410"/>
      <c r="AN169" s="411"/>
      <c r="AO169" s="410"/>
      <c r="AP169" s="408"/>
      <c r="AQ169" s="411"/>
      <c r="AR169" s="408"/>
      <c r="AS169" s="408"/>
      <c r="AT169" s="411"/>
      <c r="AU169" s="411"/>
      <c r="AV169" s="408"/>
      <c r="AW169" s="410"/>
      <c r="AX169" s="411"/>
      <c r="AY169" s="410"/>
      <c r="AZ169" s="6"/>
      <c r="BA169" s="2"/>
      <c r="BB169" s="2"/>
      <c r="BC169" s="6"/>
      <c r="BD169" s="2"/>
      <c r="BE169" s="2"/>
      <c r="BF169" s="6"/>
      <c r="BG169" s="2"/>
    </row>
    <row r="170" spans="1:59" ht="13.5" hidden="1" customHeight="1">
      <c r="A170" s="410"/>
      <c r="B170" s="408" t="s">
        <v>42</v>
      </c>
      <c r="C170" s="408"/>
      <c r="D170" s="408"/>
      <c r="E170" s="408"/>
      <c r="F170" s="408"/>
      <c r="G170" s="408"/>
      <c r="H170" s="408" t="s">
        <v>142</v>
      </c>
      <c r="I170" s="408"/>
      <c r="J170" s="408"/>
      <c r="K170" s="408"/>
      <c r="L170" s="408"/>
      <c r="M170" s="408"/>
      <c r="N170" s="408" t="s">
        <v>143</v>
      </c>
      <c r="O170" s="408"/>
      <c r="P170" s="408"/>
      <c r="Q170" s="408"/>
      <c r="R170" s="408"/>
      <c r="S170" s="408"/>
      <c r="T170" s="408" t="s">
        <v>42</v>
      </c>
      <c r="U170" s="408"/>
      <c r="V170" s="408"/>
      <c r="W170" s="408" t="s">
        <v>142</v>
      </c>
      <c r="X170" s="408"/>
      <c r="Y170" s="408"/>
      <c r="Z170" s="408" t="s">
        <v>143</v>
      </c>
      <c r="AA170" s="408"/>
      <c r="AB170" s="408"/>
      <c r="AC170" s="408" t="s">
        <v>42</v>
      </c>
      <c r="AD170" s="408"/>
      <c r="AE170" s="408"/>
      <c r="AF170" s="408" t="s">
        <v>142</v>
      </c>
      <c r="AG170" s="408"/>
      <c r="AH170" s="408" t="s">
        <v>143</v>
      </c>
      <c r="AI170" s="408"/>
      <c r="AJ170" s="408"/>
      <c r="AK170" s="408"/>
      <c r="AL170" s="408"/>
      <c r="AM170" s="410"/>
      <c r="AN170" s="410"/>
      <c r="AO170" s="410"/>
      <c r="AP170" s="408"/>
      <c r="AQ170" s="408"/>
      <c r="AR170" s="408"/>
      <c r="AS170" s="408"/>
      <c r="AT170" s="411"/>
      <c r="AU170" s="411"/>
      <c r="AV170" s="408"/>
      <c r="AW170" s="410"/>
      <c r="AX170" s="411"/>
      <c r="AY170" s="410"/>
      <c r="AZ170" s="6"/>
      <c r="BA170" s="2"/>
      <c r="BB170" s="2"/>
      <c r="BC170" s="6"/>
      <c r="BD170" s="2"/>
      <c r="BE170" s="2"/>
      <c r="BF170" s="6"/>
      <c r="BG170" s="2"/>
    </row>
    <row r="171" spans="1:59" ht="13.5" hidden="1" customHeight="1">
      <c r="A171" s="410"/>
      <c r="B171" s="407" t="s">
        <v>144</v>
      </c>
      <c r="C171" s="407"/>
      <c r="D171" s="407"/>
      <c r="E171" s="409" t="s">
        <v>150</v>
      </c>
      <c r="F171" s="409"/>
      <c r="G171" s="409"/>
      <c r="H171" s="407" t="s">
        <v>144</v>
      </c>
      <c r="I171" s="407"/>
      <c r="J171" s="407"/>
      <c r="K171" s="409" t="s">
        <v>150</v>
      </c>
      <c r="L171" s="409"/>
      <c r="M171" s="409"/>
      <c r="N171" s="407" t="s">
        <v>144</v>
      </c>
      <c r="O171" s="407"/>
      <c r="P171" s="407"/>
      <c r="Q171" s="409" t="s">
        <v>150</v>
      </c>
      <c r="R171" s="409"/>
      <c r="S171" s="409"/>
      <c r="T171" s="407" t="s">
        <v>144</v>
      </c>
      <c r="U171" s="407"/>
      <c r="V171" s="407"/>
      <c r="W171" s="407" t="s">
        <v>144</v>
      </c>
      <c r="X171" s="407"/>
      <c r="Y171" s="407"/>
      <c r="Z171" s="407" t="s">
        <v>144</v>
      </c>
      <c r="AA171" s="407"/>
      <c r="AB171" s="407"/>
      <c r="AC171" s="407" t="s">
        <v>144</v>
      </c>
      <c r="AD171" s="407"/>
      <c r="AE171" s="407"/>
      <c r="AF171" s="407" t="s">
        <v>144</v>
      </c>
      <c r="AG171" s="407"/>
      <c r="AH171" s="407" t="s">
        <v>144</v>
      </c>
      <c r="AI171" s="407"/>
      <c r="AJ171" s="407" t="s">
        <v>144</v>
      </c>
      <c r="AK171" s="407"/>
      <c r="AL171" s="407"/>
      <c r="AM171" s="407" t="s">
        <v>144</v>
      </c>
      <c r="AN171" s="407"/>
      <c r="AO171" s="407"/>
      <c r="AP171" s="407" t="s">
        <v>144</v>
      </c>
      <c r="AQ171" s="407"/>
      <c r="AR171" s="407"/>
      <c r="AS171" s="408"/>
      <c r="AT171" s="408"/>
      <c r="AU171" s="408"/>
      <c r="AV171" s="408"/>
      <c r="AW171" s="410"/>
      <c r="AX171" s="410"/>
      <c r="AY171" s="410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5" t="s">
        <v>107</v>
      </c>
      <c r="B172" s="398"/>
      <c r="C172" s="398"/>
      <c r="D172" s="398"/>
      <c r="E172" s="398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  <c r="Q172" s="398"/>
      <c r="R172" s="398"/>
      <c r="S172" s="398"/>
      <c r="T172" s="398"/>
      <c r="U172" s="398"/>
      <c r="V172" s="398"/>
      <c r="W172" s="398"/>
      <c r="X172" s="398"/>
      <c r="Y172" s="398"/>
      <c r="Z172" s="398"/>
      <c r="AA172" s="398"/>
      <c r="AB172" s="398"/>
      <c r="AC172" s="398"/>
      <c r="AD172" s="398"/>
      <c r="AE172" s="398"/>
      <c r="AF172" s="398"/>
      <c r="AG172" s="398"/>
      <c r="AH172" s="398"/>
      <c r="AI172" s="398"/>
      <c r="AJ172" s="398"/>
      <c r="AK172" s="398"/>
      <c r="AL172" s="398"/>
      <c r="AM172" s="398"/>
      <c r="AN172" s="398"/>
      <c r="AO172" s="398"/>
      <c r="AP172" s="398"/>
      <c r="AQ172" s="398"/>
      <c r="AR172" s="398"/>
      <c r="AS172" s="398"/>
      <c r="AT172" s="398"/>
      <c r="AU172" s="398"/>
      <c r="AV172" s="398"/>
      <c r="AW172" s="398"/>
      <c r="AX172" s="398"/>
      <c r="AY172" s="398"/>
      <c r="AZ172" s="6"/>
      <c r="BA172" s="2"/>
      <c r="BB172" s="2"/>
      <c r="BC172" s="6"/>
      <c r="BD172" s="6"/>
      <c r="BE172" s="2"/>
      <c r="BF172" s="6"/>
      <c r="BG172" s="2"/>
    </row>
    <row r="173" spans="1:59" ht="13.5" hidden="1" customHeight="1">
      <c r="A173" s="5" t="s">
        <v>108</v>
      </c>
      <c r="B173" s="398"/>
      <c r="C173" s="398"/>
      <c r="D173" s="398"/>
      <c r="E173" s="398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398"/>
      <c r="T173" s="398"/>
      <c r="U173" s="398"/>
      <c r="V173" s="398"/>
      <c r="W173" s="398"/>
      <c r="X173" s="398"/>
      <c r="Y173" s="398"/>
      <c r="Z173" s="398"/>
      <c r="AA173" s="398"/>
      <c r="AB173" s="398"/>
      <c r="AC173" s="398"/>
      <c r="AD173" s="398"/>
      <c r="AE173" s="398"/>
      <c r="AF173" s="398"/>
      <c r="AG173" s="398"/>
      <c r="AH173" s="398"/>
      <c r="AI173" s="398"/>
      <c r="AJ173" s="398"/>
      <c r="AK173" s="398"/>
      <c r="AL173" s="398"/>
      <c r="AM173" s="398"/>
      <c r="AN173" s="398"/>
      <c r="AO173" s="398"/>
      <c r="AP173" s="398"/>
      <c r="AQ173" s="398"/>
      <c r="AR173" s="398"/>
      <c r="AS173" s="398"/>
      <c r="AT173" s="398"/>
      <c r="AU173" s="398"/>
      <c r="AV173" s="398"/>
      <c r="AW173" s="398"/>
      <c r="AX173" s="398"/>
      <c r="AY173" s="398"/>
      <c r="AZ173" s="6"/>
      <c r="BA173" s="2"/>
      <c r="BB173" s="2"/>
      <c r="BC173" s="6"/>
      <c r="BD173" s="6"/>
      <c r="BE173" s="2"/>
      <c r="BF173" s="6"/>
      <c r="BG173" s="2"/>
    </row>
    <row r="174" spans="1:59" ht="13.5" hidden="1" customHeight="1">
      <c r="A174" s="5" t="s">
        <v>109</v>
      </c>
      <c r="B174" s="398"/>
      <c r="C174" s="398"/>
      <c r="D174" s="398"/>
      <c r="E174" s="398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8"/>
      <c r="T174" s="398"/>
      <c r="U174" s="398"/>
      <c r="V174" s="398"/>
      <c r="W174" s="398"/>
      <c r="X174" s="398"/>
      <c r="Y174" s="398"/>
      <c r="Z174" s="398"/>
      <c r="AA174" s="398"/>
      <c r="AB174" s="398"/>
      <c r="AC174" s="398"/>
      <c r="AD174" s="398"/>
      <c r="AE174" s="398"/>
      <c r="AF174" s="398"/>
      <c r="AG174" s="398"/>
      <c r="AH174" s="398"/>
      <c r="AI174" s="398"/>
      <c r="AJ174" s="398"/>
      <c r="AK174" s="398"/>
      <c r="AL174" s="398"/>
      <c r="AM174" s="398"/>
      <c r="AN174" s="398"/>
      <c r="AO174" s="398"/>
      <c r="AP174" s="398"/>
      <c r="AQ174" s="398"/>
      <c r="AR174" s="398"/>
      <c r="AS174" s="398"/>
      <c r="AT174" s="398"/>
      <c r="AU174" s="398"/>
      <c r="AV174" s="398"/>
      <c r="AW174" s="398"/>
      <c r="AX174" s="398"/>
      <c r="AY174" s="398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110</v>
      </c>
      <c r="B175" s="398"/>
      <c r="C175" s="398"/>
      <c r="D175" s="398"/>
      <c r="E175" s="398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  <c r="AA175" s="398"/>
      <c r="AB175" s="398"/>
      <c r="AC175" s="398"/>
      <c r="AD175" s="398"/>
      <c r="AE175" s="398"/>
      <c r="AF175" s="398"/>
      <c r="AG175" s="398"/>
      <c r="AH175" s="398"/>
      <c r="AI175" s="398"/>
      <c r="AJ175" s="398"/>
      <c r="AK175" s="398"/>
      <c r="AL175" s="398"/>
      <c r="AM175" s="398"/>
      <c r="AN175" s="398"/>
      <c r="AO175" s="398"/>
      <c r="AP175" s="398"/>
      <c r="AQ175" s="398"/>
      <c r="AR175" s="398"/>
      <c r="AS175" s="398"/>
      <c r="AT175" s="398"/>
      <c r="AU175" s="398"/>
      <c r="AV175" s="398"/>
      <c r="AW175" s="398"/>
      <c r="AX175" s="398"/>
      <c r="AY175" s="398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111</v>
      </c>
      <c r="B176" s="398"/>
      <c r="C176" s="398"/>
      <c r="D176" s="398"/>
      <c r="E176" s="398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398"/>
      <c r="R176" s="398"/>
      <c r="S176" s="398"/>
      <c r="T176" s="398"/>
      <c r="U176" s="398"/>
      <c r="V176" s="398"/>
      <c r="W176" s="398"/>
      <c r="X176" s="398"/>
      <c r="Y176" s="398"/>
      <c r="Z176" s="398"/>
      <c r="AA176" s="398"/>
      <c r="AB176" s="398"/>
      <c r="AC176" s="398"/>
      <c r="AD176" s="398"/>
      <c r="AE176" s="398"/>
      <c r="AF176" s="398"/>
      <c r="AG176" s="398"/>
      <c r="AH176" s="398"/>
      <c r="AI176" s="398"/>
      <c r="AJ176" s="398"/>
      <c r="AK176" s="398"/>
      <c r="AL176" s="398"/>
      <c r="AM176" s="398"/>
      <c r="AN176" s="398"/>
      <c r="AO176" s="398"/>
      <c r="AP176" s="398"/>
      <c r="AQ176" s="398"/>
      <c r="AR176" s="398"/>
      <c r="AS176" s="398"/>
      <c r="AT176" s="398"/>
      <c r="AU176" s="398"/>
      <c r="AV176" s="398"/>
      <c r="AW176" s="398"/>
      <c r="AX176" s="398"/>
      <c r="AY176" s="398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13" t="s">
        <v>42</v>
      </c>
      <c r="B177" s="406"/>
      <c r="C177" s="406"/>
      <c r="D177" s="406"/>
      <c r="E177" s="406"/>
      <c r="F177" s="406"/>
      <c r="G177" s="406"/>
      <c r="H177" s="406"/>
      <c r="I177" s="406"/>
      <c r="J177" s="406"/>
      <c r="K177" s="406"/>
      <c r="L177" s="406"/>
      <c r="M177" s="406"/>
      <c r="N177" s="406"/>
      <c r="O177" s="406"/>
      <c r="P177" s="406"/>
      <c r="Q177" s="406"/>
      <c r="R177" s="406"/>
      <c r="S177" s="406"/>
      <c r="T177" s="406"/>
      <c r="U177" s="406"/>
      <c r="V177" s="406"/>
      <c r="W177" s="406"/>
      <c r="X177" s="406"/>
      <c r="Y177" s="406"/>
      <c r="Z177" s="406"/>
      <c r="AA177" s="406"/>
      <c r="AB177" s="406"/>
      <c r="AC177" s="406"/>
      <c r="AD177" s="406"/>
      <c r="AE177" s="406"/>
      <c r="AF177" s="406"/>
      <c r="AG177" s="406"/>
      <c r="AH177" s="406"/>
      <c r="AI177" s="406"/>
      <c r="AJ177" s="406"/>
      <c r="AK177" s="406"/>
      <c r="AL177" s="406"/>
      <c r="AM177" s="406"/>
      <c r="AN177" s="406"/>
      <c r="AO177" s="406"/>
      <c r="AP177" s="398"/>
      <c r="AQ177" s="398"/>
      <c r="AR177" s="398"/>
      <c r="AS177" s="398"/>
      <c r="AT177" s="398"/>
      <c r="AU177" s="398"/>
      <c r="AV177" s="398"/>
      <c r="AW177" s="398"/>
      <c r="AX177" s="398"/>
      <c r="AY177" s="398"/>
      <c r="AZ177" s="6"/>
      <c r="BA177" s="2"/>
      <c r="BB177" s="2"/>
      <c r="BC177" s="6"/>
      <c r="BD177" s="6"/>
      <c r="BE177" s="2"/>
      <c r="BF177" s="6"/>
      <c r="BG177" s="2"/>
    </row>
  </sheetData>
  <mergeCells count="2017">
    <mergeCell ref="A5:Q5"/>
    <mergeCell ref="A6:A8"/>
    <mergeCell ref="B6:E6"/>
    <mergeCell ref="F6:F7"/>
    <mergeCell ref="G6:I6"/>
    <mergeCell ref="J6:J7"/>
    <mergeCell ref="K6:M6"/>
    <mergeCell ref="O6:R6"/>
    <mergeCell ref="AT6:AV6"/>
    <mergeCell ref="AW6:AW7"/>
    <mergeCell ref="AX6:BA6"/>
    <mergeCell ref="B9:BA9"/>
    <mergeCell ref="A10:A11"/>
    <mergeCell ref="B10:B11"/>
    <mergeCell ref="C10:C11"/>
    <mergeCell ref="D10:D11"/>
    <mergeCell ref="E10:E11"/>
    <mergeCell ref="F10:F11"/>
    <mergeCell ref="AF6:AF7"/>
    <mergeCell ref="AG6:AI6"/>
    <mergeCell ref="AJ6:AJ7"/>
    <mergeCell ref="AK6:AN6"/>
    <mergeCell ref="AO6:AR6"/>
    <mergeCell ref="AS6:AS7"/>
    <mergeCell ref="S6:S7"/>
    <mergeCell ref="T6:V6"/>
    <mergeCell ref="W6:W7"/>
    <mergeCell ref="X6:Z6"/>
    <mergeCell ref="AA6:AA7"/>
    <mergeCell ref="AB6:AE6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22:A23"/>
    <mergeCell ref="B22:B23"/>
    <mergeCell ref="C22:C23"/>
    <mergeCell ref="D22:D23"/>
    <mergeCell ref="E22:E23"/>
    <mergeCell ref="F22:F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W40:AW41"/>
    <mergeCell ref="AX40:AX41"/>
    <mergeCell ref="AY40:AY41"/>
    <mergeCell ref="AZ40:AZ41"/>
    <mergeCell ref="BA40:BA41"/>
    <mergeCell ref="B42:BA42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H122:Q122"/>
    <mergeCell ref="Z122:AP122"/>
    <mergeCell ref="H124:Q124"/>
    <mergeCell ref="Z124:AP124"/>
    <mergeCell ref="AW113:AW118"/>
    <mergeCell ref="AX113:AX118"/>
    <mergeCell ref="AT113:AT118"/>
    <mergeCell ref="AU113:AU118"/>
    <mergeCell ref="AV113:AV118"/>
    <mergeCell ref="AK113:AK118"/>
    <mergeCell ref="AY113:AY118"/>
    <mergeCell ref="AZ113:AZ118"/>
    <mergeCell ref="BA113:BA118"/>
    <mergeCell ref="A120:F120"/>
    <mergeCell ref="H120:W120"/>
    <mergeCell ref="Z120:AF120"/>
    <mergeCell ref="AS120:BI120"/>
    <mergeCell ref="AQ113:AQ118"/>
    <mergeCell ref="AR113:AR118"/>
    <mergeCell ref="AS113:AS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AX129:AZ130"/>
    <mergeCell ref="B130:G130"/>
    <mergeCell ref="H130:M130"/>
    <mergeCell ref="N130:S130"/>
    <mergeCell ref="T130:V130"/>
    <mergeCell ref="W130:Y130"/>
    <mergeCell ref="Z130:AB130"/>
    <mergeCell ref="AC130:AE130"/>
    <mergeCell ref="A126:BA126"/>
    <mergeCell ref="A127:BI127"/>
    <mergeCell ref="A128:A131"/>
    <mergeCell ref="B128:S129"/>
    <mergeCell ref="T128:AB129"/>
    <mergeCell ref="AC128:AW128"/>
    <mergeCell ref="AX128:BC128"/>
    <mergeCell ref="BD128:BF130"/>
    <mergeCell ref="BG128:BI130"/>
    <mergeCell ref="AC129:AI129"/>
    <mergeCell ref="AT130:AU130"/>
    <mergeCell ref="AV130:AW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F130:AG130"/>
    <mergeCell ref="AH130:AI130"/>
    <mergeCell ref="AJ130:AL130"/>
    <mergeCell ref="AM130:AN130"/>
    <mergeCell ref="AO130:AP130"/>
    <mergeCell ref="AQ130:AS130"/>
    <mergeCell ref="AJ129:AP129"/>
    <mergeCell ref="AQ129:AW129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AX131:AZ131"/>
    <mergeCell ref="BA131:BC131"/>
    <mergeCell ref="Z131:AB131"/>
    <mergeCell ref="AC131:AE131"/>
    <mergeCell ref="AF131:AG131"/>
    <mergeCell ref="AH131:AI131"/>
    <mergeCell ref="AJ131:AL131"/>
    <mergeCell ref="AM131:AN131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AX132:AZ132"/>
    <mergeCell ref="BA132:BC132"/>
    <mergeCell ref="Z132:AB132"/>
    <mergeCell ref="AC132:AE132"/>
    <mergeCell ref="AF132:AG132"/>
    <mergeCell ref="AH132:AI132"/>
    <mergeCell ref="AJ132:AL132"/>
    <mergeCell ref="AM132:AN132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A134:BC134"/>
    <mergeCell ref="BD134:BF134"/>
    <mergeCell ref="BG134:BI134"/>
    <mergeCell ref="AM134:AN134"/>
    <mergeCell ref="AO134:AP134"/>
    <mergeCell ref="AQ134:AS134"/>
    <mergeCell ref="AT134:AU134"/>
    <mergeCell ref="AV134:AW134"/>
    <mergeCell ref="AX134:AZ134"/>
    <mergeCell ref="Z134:AB134"/>
    <mergeCell ref="AC134:AE134"/>
    <mergeCell ref="AF134:AG134"/>
    <mergeCell ref="AH134:AI134"/>
    <mergeCell ref="AJ134:AL134"/>
    <mergeCell ref="T135:V135"/>
    <mergeCell ref="W135:Y135"/>
    <mergeCell ref="Z135:AB135"/>
    <mergeCell ref="AC135:AE135"/>
    <mergeCell ref="AF135:AG135"/>
    <mergeCell ref="AV135:AW135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AH135:AI135"/>
    <mergeCell ref="AJ135:AL135"/>
    <mergeCell ref="AM135:AN135"/>
    <mergeCell ref="AO135:AP135"/>
    <mergeCell ref="AQ135:AS135"/>
    <mergeCell ref="AT135:AU135"/>
    <mergeCell ref="B135:D135"/>
    <mergeCell ref="E135:G135"/>
    <mergeCell ref="H135:J135"/>
    <mergeCell ref="K135:M135"/>
    <mergeCell ref="N135:P135"/>
    <mergeCell ref="Q135:S135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AH136:AI136"/>
    <mergeCell ref="AJ136:AL136"/>
    <mergeCell ref="AM136:AN136"/>
    <mergeCell ref="AO136:AP136"/>
    <mergeCell ref="AQ136:AS136"/>
    <mergeCell ref="AT136:AU136"/>
    <mergeCell ref="Q136:S136"/>
    <mergeCell ref="T136:V136"/>
    <mergeCell ref="W136:Y136"/>
    <mergeCell ref="Z136:AB136"/>
    <mergeCell ref="AC136:AE136"/>
    <mergeCell ref="AF136:AG136"/>
    <mergeCell ref="AV137:AW137"/>
    <mergeCell ref="AX137:AZ137"/>
    <mergeCell ref="B138:D138"/>
    <mergeCell ref="E138:G138"/>
    <mergeCell ref="H138:J138"/>
    <mergeCell ref="K138:M138"/>
    <mergeCell ref="N138:P138"/>
    <mergeCell ref="Q138:S138"/>
    <mergeCell ref="W138:Y138"/>
    <mergeCell ref="Z138:AB138"/>
    <mergeCell ref="AH137:AI137"/>
    <mergeCell ref="AJ137:AL137"/>
    <mergeCell ref="T138:V138"/>
    <mergeCell ref="BA137:BC137"/>
    <mergeCell ref="BD137:BF137"/>
    <mergeCell ref="BG137:BI137"/>
    <mergeCell ref="AM137:AN137"/>
    <mergeCell ref="AO137:AP137"/>
    <mergeCell ref="AQ137:AS137"/>
    <mergeCell ref="AT137:AU137"/>
    <mergeCell ref="Q137:S137"/>
    <mergeCell ref="T137:V137"/>
    <mergeCell ref="W137:Y137"/>
    <mergeCell ref="Z137:AB137"/>
    <mergeCell ref="AC137:AE137"/>
    <mergeCell ref="AF137:AG137"/>
    <mergeCell ref="BC140:BF143"/>
    <mergeCell ref="BG140:BI143"/>
    <mergeCell ref="AC141:AI141"/>
    <mergeCell ref="AJ141:AP141"/>
    <mergeCell ref="AQ141:AS142"/>
    <mergeCell ref="AT141:AV142"/>
    <mergeCell ref="AC142:AE142"/>
    <mergeCell ref="AF142:AG142"/>
    <mergeCell ref="AH142:AI142"/>
    <mergeCell ref="AJ142:AL142"/>
    <mergeCell ref="BG138:BI138"/>
    <mergeCell ref="A139:BE139"/>
    <mergeCell ref="BF139:BI139"/>
    <mergeCell ref="A140:A143"/>
    <mergeCell ref="B140:S141"/>
    <mergeCell ref="T140:AB141"/>
    <mergeCell ref="AC140:AP140"/>
    <mergeCell ref="AQ140:AV140"/>
    <mergeCell ref="AW140:AY142"/>
    <mergeCell ref="AZ140:BB142"/>
    <mergeCell ref="AQ138:AS138"/>
    <mergeCell ref="AT138:AU138"/>
    <mergeCell ref="AV138:AW138"/>
    <mergeCell ref="AX138:AZ138"/>
    <mergeCell ref="BA138:BC138"/>
    <mergeCell ref="BD138:BF138"/>
    <mergeCell ref="AC138:AE138"/>
    <mergeCell ref="AF138:AG138"/>
    <mergeCell ref="AH138:AI138"/>
    <mergeCell ref="AJ138:AL138"/>
    <mergeCell ref="AM138:AN138"/>
    <mergeCell ref="AO138:AP138"/>
    <mergeCell ref="AO143:AP143"/>
    <mergeCell ref="AQ143:AS143"/>
    <mergeCell ref="AT143:AV143"/>
    <mergeCell ref="AW143:AY143"/>
    <mergeCell ref="AZ143:BB143"/>
    <mergeCell ref="B144:D144"/>
    <mergeCell ref="E144:G144"/>
    <mergeCell ref="H144:J144"/>
    <mergeCell ref="K144:M144"/>
    <mergeCell ref="N144:P144"/>
    <mergeCell ref="Z143:AB143"/>
    <mergeCell ref="AC143:AE143"/>
    <mergeCell ref="AF143:AG143"/>
    <mergeCell ref="AH143:AI143"/>
    <mergeCell ref="AJ143:AL143"/>
    <mergeCell ref="AM143:AN143"/>
    <mergeCell ref="AM142:AN142"/>
    <mergeCell ref="AO142:A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B142:G142"/>
    <mergeCell ref="H142:M142"/>
    <mergeCell ref="N142:S142"/>
    <mergeCell ref="T142:V142"/>
    <mergeCell ref="W142:Y142"/>
    <mergeCell ref="Z142:AB142"/>
    <mergeCell ref="AW144:AY144"/>
    <mergeCell ref="AZ144:BB144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AH144:AI144"/>
    <mergeCell ref="AJ144:AL144"/>
    <mergeCell ref="AM144:AN144"/>
    <mergeCell ref="AO144:AP144"/>
    <mergeCell ref="AQ144:AS144"/>
    <mergeCell ref="AT144:AV144"/>
    <mergeCell ref="Q144:S144"/>
    <mergeCell ref="T144:V144"/>
    <mergeCell ref="W144:Y144"/>
    <mergeCell ref="Z144:AB144"/>
    <mergeCell ref="AC144:AE144"/>
    <mergeCell ref="AF144:AG144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AM146:AN146"/>
    <mergeCell ref="T146:V146"/>
    <mergeCell ref="AJ145:AL145"/>
    <mergeCell ref="AM145:AN145"/>
    <mergeCell ref="AO145:AP145"/>
    <mergeCell ref="AQ145:AS145"/>
    <mergeCell ref="AT145:AV145"/>
    <mergeCell ref="AJ146:AL146"/>
    <mergeCell ref="AO146:AP146"/>
    <mergeCell ref="AQ146:AS146"/>
    <mergeCell ref="AT146:AV146"/>
    <mergeCell ref="AW145:AY145"/>
    <mergeCell ref="T145:V145"/>
    <mergeCell ref="W145:Y145"/>
    <mergeCell ref="Z145:AB145"/>
    <mergeCell ref="AC145:AE145"/>
    <mergeCell ref="AF145:AG145"/>
    <mergeCell ref="AH145:AI145"/>
    <mergeCell ref="AH147:AI147"/>
    <mergeCell ref="AJ147:AL147"/>
    <mergeCell ref="AM147:AN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AW146:AY146"/>
    <mergeCell ref="W146:Y146"/>
    <mergeCell ref="Z146:AB146"/>
    <mergeCell ref="AC146:AE146"/>
    <mergeCell ref="AF146:AG146"/>
    <mergeCell ref="AH146:AI146"/>
    <mergeCell ref="Q149:S149"/>
    <mergeCell ref="AQ148:AS148"/>
    <mergeCell ref="AT148:AV148"/>
    <mergeCell ref="AW148:AY148"/>
    <mergeCell ref="AZ148:BB148"/>
    <mergeCell ref="BC148:BF148"/>
    <mergeCell ref="BG148:BI148"/>
    <mergeCell ref="AC148:AE148"/>
    <mergeCell ref="AF148:AG148"/>
    <mergeCell ref="AH148:AI148"/>
    <mergeCell ref="AJ148:AL148"/>
    <mergeCell ref="AM148:AN148"/>
    <mergeCell ref="AO148:AP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O147:AP147"/>
    <mergeCell ref="AQ147:AS147"/>
    <mergeCell ref="AT147:AV147"/>
    <mergeCell ref="AW147:AY147"/>
    <mergeCell ref="AZ147:BB147"/>
    <mergeCell ref="BC147:BF147"/>
    <mergeCell ref="Z147:AB147"/>
    <mergeCell ref="AC147:AE147"/>
    <mergeCell ref="AF147:AG147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AM150:AN150"/>
    <mergeCell ref="T150:V150"/>
    <mergeCell ref="AJ149:AL149"/>
    <mergeCell ref="AM149:AN149"/>
    <mergeCell ref="AO149:AP149"/>
    <mergeCell ref="AQ149:AS149"/>
    <mergeCell ref="AT149:AV149"/>
    <mergeCell ref="AJ150:AL150"/>
    <mergeCell ref="AO150:AP150"/>
    <mergeCell ref="AQ150:AS150"/>
    <mergeCell ref="AT150:AV150"/>
    <mergeCell ref="AW149:AY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AJ151:AL151"/>
    <mergeCell ref="AM151:AN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W150:AY150"/>
    <mergeCell ref="W150:Y150"/>
    <mergeCell ref="Z150:AB150"/>
    <mergeCell ref="AC150:AE150"/>
    <mergeCell ref="AF150:AG150"/>
    <mergeCell ref="AH150:AI150"/>
    <mergeCell ref="AQ152:AS152"/>
    <mergeCell ref="AT152:AV152"/>
    <mergeCell ref="AW152:AY152"/>
    <mergeCell ref="AZ152:BB152"/>
    <mergeCell ref="BC152:BF152"/>
    <mergeCell ref="BG152:BI152"/>
    <mergeCell ref="AC152:AE152"/>
    <mergeCell ref="AF152:AG152"/>
    <mergeCell ref="AH152:AI152"/>
    <mergeCell ref="AJ152:AL152"/>
    <mergeCell ref="AM152:AN152"/>
    <mergeCell ref="AO152:AP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O151:AP151"/>
    <mergeCell ref="AQ151:AS151"/>
    <mergeCell ref="AT151:AV151"/>
    <mergeCell ref="AW151:AY151"/>
    <mergeCell ref="AZ151:BB151"/>
    <mergeCell ref="BC151:BF151"/>
    <mergeCell ref="Z151:AB151"/>
    <mergeCell ref="AC151:AE151"/>
    <mergeCell ref="AF151:AG151"/>
    <mergeCell ref="AH151:AI151"/>
    <mergeCell ref="AJ154:AL154"/>
    <mergeCell ref="AO154:AP154"/>
    <mergeCell ref="AQ154:AS154"/>
    <mergeCell ref="AT154:AV154"/>
    <mergeCell ref="AW153:AY153"/>
    <mergeCell ref="T153:V153"/>
    <mergeCell ref="W153:Y153"/>
    <mergeCell ref="Z153:AB153"/>
    <mergeCell ref="AC153:AE153"/>
    <mergeCell ref="AF153:AG153"/>
    <mergeCell ref="AH153:AI153"/>
    <mergeCell ref="B153:D153"/>
    <mergeCell ref="E153:G153"/>
    <mergeCell ref="H153:J153"/>
    <mergeCell ref="K153:M153"/>
    <mergeCell ref="N153:P153"/>
    <mergeCell ref="Q153:S153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W154:AY154"/>
    <mergeCell ref="W154:Y154"/>
    <mergeCell ref="Z154:AB154"/>
    <mergeCell ref="AC154:AE154"/>
    <mergeCell ref="AF154:AG154"/>
    <mergeCell ref="AH154:AI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AM154:AN154"/>
    <mergeCell ref="T154:V154"/>
    <mergeCell ref="AJ153:AL153"/>
    <mergeCell ref="AM153:AN153"/>
    <mergeCell ref="AO153:AP153"/>
    <mergeCell ref="AQ153:AS153"/>
    <mergeCell ref="AT153:AV153"/>
    <mergeCell ref="BG155:BI155"/>
    <mergeCell ref="A157:A160"/>
    <mergeCell ref="B157:S158"/>
    <mergeCell ref="T157:AB158"/>
    <mergeCell ref="AC157:AP157"/>
    <mergeCell ref="AQ157:AS157"/>
    <mergeCell ref="AT157:AV159"/>
    <mergeCell ref="AW157:AY159"/>
    <mergeCell ref="AZ157:BC160"/>
    <mergeCell ref="BD157:BF160"/>
    <mergeCell ref="AO155:AP155"/>
    <mergeCell ref="AQ155:AS155"/>
    <mergeCell ref="AT155:AV155"/>
    <mergeCell ref="AW155:AY155"/>
    <mergeCell ref="AZ155:BB155"/>
    <mergeCell ref="BC155:BF155"/>
    <mergeCell ref="Z155:AB155"/>
    <mergeCell ref="AC155:AE155"/>
    <mergeCell ref="AF155:AG155"/>
    <mergeCell ref="AH155:AI155"/>
    <mergeCell ref="AJ155:AL155"/>
    <mergeCell ref="AM155:AN155"/>
    <mergeCell ref="AF159:AG159"/>
    <mergeCell ref="AH159:AI159"/>
    <mergeCell ref="AJ159:AL159"/>
    <mergeCell ref="AM159:AN159"/>
    <mergeCell ref="AO159:AP159"/>
    <mergeCell ref="B160:D160"/>
    <mergeCell ref="E160:G160"/>
    <mergeCell ref="H160:J160"/>
    <mergeCell ref="K160:M160"/>
    <mergeCell ref="N160:P160"/>
    <mergeCell ref="AC158:AI158"/>
    <mergeCell ref="AJ158:AP158"/>
    <mergeCell ref="AQ158:AS159"/>
    <mergeCell ref="B159:G159"/>
    <mergeCell ref="H159:M159"/>
    <mergeCell ref="N159:S159"/>
    <mergeCell ref="T159:V159"/>
    <mergeCell ref="W159:Y159"/>
    <mergeCell ref="Z159:AB159"/>
    <mergeCell ref="AC159:AE159"/>
    <mergeCell ref="AW160:AY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H160:AI160"/>
    <mergeCell ref="AJ160:AL160"/>
    <mergeCell ref="AM160:AN160"/>
    <mergeCell ref="AO160:AP160"/>
    <mergeCell ref="AQ160:AS160"/>
    <mergeCell ref="AT160:AV160"/>
    <mergeCell ref="Q160:S160"/>
    <mergeCell ref="T160:V160"/>
    <mergeCell ref="W160:Y160"/>
    <mergeCell ref="Z160:AB160"/>
    <mergeCell ref="AC160:AE160"/>
    <mergeCell ref="AF160:AG160"/>
    <mergeCell ref="AJ163:AL163"/>
    <mergeCell ref="AO163:AP163"/>
    <mergeCell ref="AQ163:AS163"/>
    <mergeCell ref="AT162:AV162"/>
    <mergeCell ref="Q162:S162"/>
    <mergeCell ref="T162:V162"/>
    <mergeCell ref="W162:Y162"/>
    <mergeCell ref="Z162:AB162"/>
    <mergeCell ref="AC162:AE162"/>
    <mergeCell ref="AF162:AG162"/>
    <mergeCell ref="AQ161:AS161"/>
    <mergeCell ref="AT161:AV161"/>
    <mergeCell ref="AW161:AY161"/>
    <mergeCell ref="AZ161:BC161"/>
    <mergeCell ref="BD161:BF161"/>
    <mergeCell ref="B162:D162"/>
    <mergeCell ref="E162:G162"/>
    <mergeCell ref="H162:J162"/>
    <mergeCell ref="K162:M162"/>
    <mergeCell ref="N162:P162"/>
    <mergeCell ref="AC161:AE161"/>
    <mergeCell ref="AF161:AG161"/>
    <mergeCell ref="AH161:AI161"/>
    <mergeCell ref="AJ161:AL161"/>
    <mergeCell ref="AM161:AN161"/>
    <mergeCell ref="AO161:AP161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T163:AV163"/>
    <mergeCell ref="AW163:AY163"/>
    <mergeCell ref="W163:Y163"/>
    <mergeCell ref="Z163:AB163"/>
    <mergeCell ref="AC163:AE163"/>
    <mergeCell ref="AF163:AG163"/>
    <mergeCell ref="AH163:AI163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AM163:AN163"/>
    <mergeCell ref="T163:V163"/>
    <mergeCell ref="AH162:AI162"/>
    <mergeCell ref="AJ162:AL162"/>
    <mergeCell ref="AM162:AN162"/>
    <mergeCell ref="AO162:AP162"/>
    <mergeCell ref="AQ162:AS162"/>
    <mergeCell ref="AQ164:AS164"/>
    <mergeCell ref="AT164:AV164"/>
    <mergeCell ref="AW164:AY164"/>
    <mergeCell ref="AZ164:BC164"/>
    <mergeCell ref="BD164:BF164"/>
    <mergeCell ref="AF164:AG164"/>
    <mergeCell ref="AH164:AI164"/>
    <mergeCell ref="AJ164:AL164"/>
    <mergeCell ref="AM164:AN164"/>
    <mergeCell ref="B165:D165"/>
    <mergeCell ref="E165:G165"/>
    <mergeCell ref="H165:J165"/>
    <mergeCell ref="K165:M165"/>
    <mergeCell ref="N165:P165"/>
    <mergeCell ref="AC164:AE164"/>
    <mergeCell ref="Z164:AB164"/>
    <mergeCell ref="AO164:AP164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AH165:AI165"/>
    <mergeCell ref="AJ165:AL165"/>
    <mergeCell ref="AM165:AN165"/>
    <mergeCell ref="AO165:AP165"/>
    <mergeCell ref="AQ165:AS165"/>
    <mergeCell ref="AT165:AV165"/>
    <mergeCell ref="Q165:S165"/>
    <mergeCell ref="T165:V165"/>
    <mergeCell ref="W165:Y165"/>
    <mergeCell ref="Z165:AB165"/>
    <mergeCell ref="AC165:AE165"/>
    <mergeCell ref="AF165:AG165"/>
    <mergeCell ref="A168:A171"/>
    <mergeCell ref="B168:S169"/>
    <mergeCell ref="T168:AB169"/>
    <mergeCell ref="AC168:AI168"/>
    <mergeCell ref="AJ168:AL168"/>
    <mergeCell ref="AM168:AO170"/>
    <mergeCell ref="AC169:AI169"/>
    <mergeCell ref="AJ169:AL170"/>
    <mergeCell ref="B170:G170"/>
    <mergeCell ref="H170:M170"/>
    <mergeCell ref="AP168:AR170"/>
    <mergeCell ref="AS168:AV171"/>
    <mergeCell ref="AW168:AY171"/>
    <mergeCell ref="AM166:AN166"/>
    <mergeCell ref="AO166:AP166"/>
    <mergeCell ref="AQ166:AS166"/>
    <mergeCell ref="AT166:AV166"/>
    <mergeCell ref="AW166:AY166"/>
    <mergeCell ref="W166:Y166"/>
    <mergeCell ref="Z166:AB166"/>
    <mergeCell ref="AC166:AE166"/>
    <mergeCell ref="AF166:AG166"/>
    <mergeCell ref="AH166:AI166"/>
    <mergeCell ref="AJ166:AL166"/>
    <mergeCell ref="AC171:AE171"/>
    <mergeCell ref="AF171:AG171"/>
    <mergeCell ref="AH171:AI171"/>
    <mergeCell ref="AJ171:AL171"/>
    <mergeCell ref="AM171:AO171"/>
    <mergeCell ref="AP171:AR171"/>
    <mergeCell ref="AH170:AI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N170:S170"/>
    <mergeCell ref="T170:V170"/>
    <mergeCell ref="W170:Y170"/>
    <mergeCell ref="Z170:AB170"/>
    <mergeCell ref="AC170:AE170"/>
    <mergeCell ref="AF170:AG170"/>
    <mergeCell ref="B173:D173"/>
    <mergeCell ref="E173:G173"/>
    <mergeCell ref="H173:J173"/>
    <mergeCell ref="K173:M173"/>
    <mergeCell ref="N173:P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H173:AI173"/>
    <mergeCell ref="AJ173:AL173"/>
    <mergeCell ref="AM173:AO173"/>
    <mergeCell ref="AP173:AR173"/>
    <mergeCell ref="AS173:AV173"/>
    <mergeCell ref="AW173:AY173"/>
    <mergeCell ref="Q173:S173"/>
    <mergeCell ref="T173:V173"/>
    <mergeCell ref="W173:Y173"/>
    <mergeCell ref="Z173:AB173"/>
    <mergeCell ref="AC173:AE173"/>
    <mergeCell ref="AF173:AG173"/>
    <mergeCell ref="AJ172:AL172"/>
    <mergeCell ref="AM172:AO172"/>
    <mergeCell ref="AP172:AR172"/>
    <mergeCell ref="AS172:AV172"/>
    <mergeCell ref="AW172:AY172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B174:D174"/>
    <mergeCell ref="E174:G174"/>
    <mergeCell ref="H174:J174"/>
    <mergeCell ref="K174:M174"/>
    <mergeCell ref="N174:P174"/>
    <mergeCell ref="Q174:S174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S124:BB124"/>
    <mergeCell ref="AS122:BF122"/>
    <mergeCell ref="AZ166:BC166"/>
    <mergeCell ref="AZ163:BC163"/>
    <mergeCell ref="AZ154:BB154"/>
    <mergeCell ref="AZ150:BB150"/>
    <mergeCell ref="AZ146:BB146"/>
    <mergeCell ref="BA129:BC130"/>
    <mergeCell ref="BD166:BF166"/>
    <mergeCell ref="AW165:AY165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AH175:AI175"/>
    <mergeCell ref="AJ175:AL175"/>
    <mergeCell ref="AM175:AO175"/>
    <mergeCell ref="AP175:AR175"/>
    <mergeCell ref="AS175:AV175"/>
  </mergeCells>
  <pageMargins left="0.74803149606299213" right="0.74803149606299213" top="0.98425196850393704" bottom="0.98425196850393704" header="0" footer="0"/>
  <pageSetup paperSize="9" scale="60" orientation="landscape" verticalDpi="0" r:id="rId1"/>
  <headerFooter alignWithMargins="0"/>
  <ignoredErrors>
    <ignoredError sqref="AN50" numberStoredAsText="1"/>
    <ignoredError sqref="AJ1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90"/>
  <sheetViews>
    <sheetView tabSelected="1" view="pageBreakPreview" topLeftCell="A49" zoomScale="80" zoomScaleNormal="115" zoomScaleSheetLayoutView="80" workbookViewId="0">
      <selection activeCell="H18" sqref="H18"/>
    </sheetView>
  </sheetViews>
  <sheetFormatPr defaultColWidth="9.1640625" defaultRowHeight="15"/>
  <cols>
    <col min="1" max="1" width="15.5" style="19" customWidth="1"/>
    <col min="2" max="2" width="52.33203125" style="19" customWidth="1"/>
    <col min="3" max="3" width="6.83203125" style="19" customWidth="1"/>
    <col min="4" max="4" width="6.33203125" style="19" customWidth="1"/>
    <col min="5" max="6" width="8.1640625" style="19" customWidth="1"/>
    <col min="7" max="7" width="6.83203125" style="19" customWidth="1"/>
    <col min="8" max="16384" width="9.1640625" style="19"/>
  </cols>
  <sheetData>
    <row r="1" spans="1:22">
      <c r="A1" s="493" t="s">
        <v>159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22" ht="15.75" thickBo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3"/>
      <c r="R2" s="493"/>
      <c r="S2" s="493"/>
      <c r="T2" s="493"/>
      <c r="U2" s="493"/>
      <c r="V2" s="493"/>
    </row>
    <row r="3" spans="1:22" ht="19.5" customHeight="1" thickBot="1">
      <c r="A3" s="495" t="s">
        <v>40</v>
      </c>
      <c r="B3" s="498" t="s">
        <v>180</v>
      </c>
      <c r="C3" s="501" t="s">
        <v>184</v>
      </c>
      <c r="D3" s="472"/>
      <c r="E3" s="472"/>
      <c r="F3" s="472"/>
      <c r="G3" s="502"/>
      <c r="H3" s="483" t="s">
        <v>160</v>
      </c>
      <c r="I3" s="472" t="s">
        <v>152</v>
      </c>
      <c r="J3" s="472"/>
      <c r="K3" s="472"/>
      <c r="L3" s="472"/>
      <c r="M3" s="472"/>
      <c r="N3" s="472"/>
      <c r="O3" s="472"/>
      <c r="P3" s="472"/>
      <c r="Q3" s="501" t="s">
        <v>161</v>
      </c>
      <c r="R3" s="472"/>
      <c r="S3" s="472"/>
      <c r="T3" s="472"/>
      <c r="U3" s="472"/>
      <c r="V3" s="502"/>
    </row>
    <row r="4" spans="1:22" ht="39.75" customHeight="1" thickBot="1">
      <c r="A4" s="496"/>
      <c r="B4" s="499"/>
      <c r="C4" s="505"/>
      <c r="D4" s="506"/>
      <c r="E4" s="506"/>
      <c r="F4" s="506"/>
      <c r="G4" s="507"/>
      <c r="H4" s="484"/>
      <c r="I4" s="469" t="s">
        <v>182</v>
      </c>
      <c r="J4" s="480" t="s">
        <v>158</v>
      </c>
      <c r="K4" s="481"/>
      <c r="L4" s="481"/>
      <c r="M4" s="481"/>
      <c r="N4" s="481"/>
      <c r="O4" s="482"/>
      <c r="P4" s="483" t="s">
        <v>135</v>
      </c>
      <c r="Q4" s="500"/>
      <c r="R4" s="503"/>
      <c r="S4" s="503"/>
      <c r="T4" s="503"/>
      <c r="U4" s="503"/>
      <c r="V4" s="504"/>
    </row>
    <row r="5" spans="1:22" ht="21" customHeight="1" thickBot="1">
      <c r="A5" s="496"/>
      <c r="B5" s="499"/>
      <c r="C5" s="500"/>
      <c r="D5" s="503"/>
      <c r="E5" s="503"/>
      <c r="F5" s="503"/>
      <c r="G5" s="504"/>
      <c r="H5" s="484"/>
      <c r="I5" s="470"/>
      <c r="J5" s="473" t="s">
        <v>188</v>
      </c>
      <c r="K5" s="475" t="s">
        <v>183</v>
      </c>
      <c r="L5" s="476"/>
      <c r="M5" s="477"/>
      <c r="N5" s="478" t="s">
        <v>185</v>
      </c>
      <c r="O5" s="479"/>
      <c r="P5" s="484"/>
      <c r="Q5" s="491" t="s">
        <v>162</v>
      </c>
      <c r="R5" s="492"/>
      <c r="S5" s="491" t="s">
        <v>163</v>
      </c>
      <c r="T5" s="492"/>
      <c r="U5" s="457" t="s">
        <v>164</v>
      </c>
      <c r="V5" s="458"/>
    </row>
    <row r="6" spans="1:22" ht="129.75" thickBot="1">
      <c r="A6" s="497"/>
      <c r="B6" s="500"/>
      <c r="C6" s="21" t="s">
        <v>165</v>
      </c>
      <c r="D6" s="22" t="s">
        <v>166</v>
      </c>
      <c r="E6" s="23" t="s">
        <v>181</v>
      </c>
      <c r="F6" s="23" t="s">
        <v>173</v>
      </c>
      <c r="G6" s="24" t="s">
        <v>190</v>
      </c>
      <c r="H6" s="474"/>
      <c r="I6" s="471"/>
      <c r="J6" s="474"/>
      <c r="K6" s="25" t="s">
        <v>153</v>
      </c>
      <c r="L6" s="26" t="s">
        <v>154</v>
      </c>
      <c r="M6" s="26" t="s">
        <v>155</v>
      </c>
      <c r="N6" s="27" t="s">
        <v>156</v>
      </c>
      <c r="O6" s="28" t="s">
        <v>157</v>
      </c>
      <c r="P6" s="485"/>
      <c r="Q6" s="29" t="s">
        <v>186</v>
      </c>
      <c r="R6" s="30" t="s">
        <v>189</v>
      </c>
      <c r="S6" s="29" t="s">
        <v>282</v>
      </c>
      <c r="T6" s="30" t="s">
        <v>283</v>
      </c>
      <c r="U6" s="31" t="s">
        <v>284</v>
      </c>
      <c r="V6" s="30" t="s">
        <v>285</v>
      </c>
    </row>
    <row r="7" spans="1:22" ht="15.75" thickBot="1">
      <c r="A7" s="32">
        <v>1</v>
      </c>
      <c r="B7" s="33">
        <v>2</v>
      </c>
      <c r="C7" s="34">
        <v>3</v>
      </c>
      <c r="D7" s="35">
        <v>4</v>
      </c>
      <c r="E7" s="36">
        <v>5</v>
      </c>
      <c r="F7" s="36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17</v>
      </c>
      <c r="Q7" s="34">
        <v>18</v>
      </c>
      <c r="R7" s="37">
        <v>19</v>
      </c>
      <c r="S7" s="289">
        <v>20</v>
      </c>
      <c r="T7" s="37">
        <v>21</v>
      </c>
      <c r="U7" s="38">
        <v>22</v>
      </c>
      <c r="V7" s="37">
        <v>23</v>
      </c>
    </row>
    <row r="8" spans="1:22" ht="15.75" thickBot="1">
      <c r="A8" s="290" t="s">
        <v>298</v>
      </c>
      <c r="B8" s="291" t="s">
        <v>299</v>
      </c>
      <c r="C8" s="292">
        <v>4</v>
      </c>
      <c r="D8" s="293">
        <v>0</v>
      </c>
      <c r="E8" s="294">
        <v>6</v>
      </c>
      <c r="F8" s="294">
        <v>4</v>
      </c>
      <c r="G8" s="295">
        <v>7</v>
      </c>
      <c r="H8" s="296">
        <v>2106</v>
      </c>
      <c r="I8" s="296">
        <v>702</v>
      </c>
      <c r="J8" s="296">
        <v>1404</v>
      </c>
      <c r="K8" s="296">
        <v>728</v>
      </c>
      <c r="L8" s="296">
        <v>622</v>
      </c>
      <c r="M8" s="296">
        <v>54</v>
      </c>
      <c r="N8" s="297"/>
      <c r="O8" s="297"/>
      <c r="P8" s="297"/>
      <c r="Q8" s="298">
        <v>612</v>
      </c>
      <c r="R8" s="299">
        <v>792</v>
      </c>
      <c r="S8" s="300"/>
      <c r="T8" s="301"/>
      <c r="U8" s="302"/>
      <c r="V8" s="295"/>
    </row>
    <row r="9" spans="1:22" s="41" customFormat="1" ht="15.75" thickBot="1">
      <c r="A9" s="290"/>
      <c r="B9" s="291" t="s">
        <v>196</v>
      </c>
      <c r="C9" s="292"/>
      <c r="D9" s="293"/>
      <c r="E9" s="294"/>
      <c r="F9" s="294"/>
      <c r="G9" s="295"/>
      <c r="H9" s="296">
        <v>1263</v>
      </c>
      <c r="I9" s="303">
        <v>421</v>
      </c>
      <c r="J9" s="303">
        <v>842</v>
      </c>
      <c r="K9" s="303">
        <v>444</v>
      </c>
      <c r="L9" s="303">
        <v>398</v>
      </c>
      <c r="M9" s="303"/>
      <c r="N9" s="304"/>
      <c r="O9" s="304"/>
      <c r="P9" s="304"/>
      <c r="Q9" s="305">
        <v>374</v>
      </c>
      <c r="R9" s="306">
        <v>468</v>
      </c>
      <c r="S9" s="307">
        <f>S10+S11+S12+S13+S14+S15+S17</f>
        <v>0</v>
      </c>
      <c r="T9" s="308">
        <f>T10+T11+T12+T13+T14+T15+T17</f>
        <v>0</v>
      </c>
      <c r="U9" s="309">
        <f>U10+U11+U12+U13+U14+U15+U17</f>
        <v>0</v>
      </c>
      <c r="V9" s="308">
        <f>V10+V11+V12+V13+V14+V15+V17</f>
        <v>0</v>
      </c>
    </row>
    <row r="10" spans="1:22" s="41" customFormat="1">
      <c r="A10" s="310" t="s">
        <v>300</v>
      </c>
      <c r="B10" s="310" t="s">
        <v>167</v>
      </c>
      <c r="C10" s="459" t="s">
        <v>168</v>
      </c>
      <c r="D10" s="311"/>
      <c r="E10" s="312"/>
      <c r="F10" s="313"/>
      <c r="G10" s="486">
        <v>1</v>
      </c>
      <c r="H10" s="314">
        <v>116</v>
      </c>
      <c r="I10" s="315">
        <v>38</v>
      </c>
      <c r="J10" s="316">
        <v>78</v>
      </c>
      <c r="K10" s="317">
        <v>58</v>
      </c>
      <c r="L10" s="317">
        <v>20</v>
      </c>
      <c r="M10" s="318"/>
      <c r="N10" s="319"/>
      <c r="O10" s="319"/>
      <c r="P10" s="319"/>
      <c r="Q10" s="320">
        <v>34</v>
      </c>
      <c r="R10" s="321">
        <v>44</v>
      </c>
      <c r="S10" s="322"/>
      <c r="T10" s="323"/>
      <c r="U10" s="324"/>
      <c r="V10" s="323"/>
    </row>
    <row r="11" spans="1:22" s="41" customFormat="1">
      <c r="A11" s="325" t="s">
        <v>301</v>
      </c>
      <c r="B11" s="325" t="s">
        <v>169</v>
      </c>
      <c r="C11" s="460"/>
      <c r="D11" s="326"/>
      <c r="E11" s="327"/>
      <c r="F11" s="327"/>
      <c r="G11" s="487"/>
      <c r="H11" s="328">
        <v>105</v>
      </c>
      <c r="I11" s="329">
        <v>32</v>
      </c>
      <c r="J11" s="330">
        <v>73</v>
      </c>
      <c r="K11" s="331">
        <v>63</v>
      </c>
      <c r="L11" s="331">
        <v>10</v>
      </c>
      <c r="M11" s="332"/>
      <c r="N11" s="319"/>
      <c r="O11" s="319"/>
      <c r="P11" s="319"/>
      <c r="Q11" s="333">
        <v>51</v>
      </c>
      <c r="R11" s="334">
        <v>22</v>
      </c>
      <c r="S11" s="335"/>
      <c r="T11" s="336"/>
      <c r="U11" s="337"/>
      <c r="V11" s="336"/>
    </row>
    <row r="12" spans="1:22" s="41" customFormat="1">
      <c r="A12" s="325" t="s">
        <v>302</v>
      </c>
      <c r="B12" s="325" t="s">
        <v>170</v>
      </c>
      <c r="C12" s="335"/>
      <c r="D12" s="338"/>
      <c r="E12" s="393">
        <v>2</v>
      </c>
      <c r="F12" s="327"/>
      <c r="G12" s="319">
        <v>1</v>
      </c>
      <c r="H12" s="328">
        <v>165</v>
      </c>
      <c r="I12" s="329">
        <v>48</v>
      </c>
      <c r="J12" s="330">
        <v>117</v>
      </c>
      <c r="K12" s="331"/>
      <c r="L12" s="331">
        <v>117</v>
      </c>
      <c r="M12" s="332"/>
      <c r="N12" s="319"/>
      <c r="O12" s="319"/>
      <c r="P12" s="319"/>
      <c r="Q12" s="333">
        <v>51</v>
      </c>
      <c r="R12" s="334">
        <v>66</v>
      </c>
      <c r="S12" s="335"/>
      <c r="T12" s="336"/>
      <c r="U12" s="337"/>
      <c r="V12" s="336"/>
    </row>
    <row r="13" spans="1:22" s="41" customFormat="1">
      <c r="A13" s="325" t="s">
        <v>303</v>
      </c>
      <c r="B13" s="339" t="s">
        <v>10</v>
      </c>
      <c r="C13" s="335">
        <v>2</v>
      </c>
      <c r="D13" s="338"/>
      <c r="E13" s="327"/>
      <c r="F13" s="327"/>
      <c r="G13" s="319">
        <v>1</v>
      </c>
      <c r="H13" s="328">
        <v>334</v>
      </c>
      <c r="I13" s="329">
        <v>100</v>
      </c>
      <c r="J13" s="330">
        <v>234</v>
      </c>
      <c r="K13" s="331">
        <v>100</v>
      </c>
      <c r="L13" s="331">
        <v>134</v>
      </c>
      <c r="M13" s="329"/>
      <c r="N13" s="319"/>
      <c r="O13" s="319"/>
      <c r="P13" s="319"/>
      <c r="Q13" s="333">
        <v>102</v>
      </c>
      <c r="R13" s="334">
        <v>132</v>
      </c>
      <c r="S13" s="335"/>
      <c r="T13" s="336"/>
      <c r="U13" s="337"/>
      <c r="V13" s="336"/>
    </row>
    <row r="14" spans="1:22" s="41" customFormat="1">
      <c r="A14" s="325" t="s">
        <v>304</v>
      </c>
      <c r="B14" s="325" t="s">
        <v>3</v>
      </c>
      <c r="C14" s="335"/>
      <c r="D14" s="338"/>
      <c r="E14" s="327">
        <v>2</v>
      </c>
      <c r="F14" s="327"/>
      <c r="G14" s="319">
        <v>1</v>
      </c>
      <c r="H14" s="328">
        <v>167</v>
      </c>
      <c r="I14" s="329">
        <v>50</v>
      </c>
      <c r="J14" s="330">
        <v>117</v>
      </c>
      <c r="K14" s="331">
        <v>117</v>
      </c>
      <c r="L14" s="331"/>
      <c r="M14" s="329"/>
      <c r="N14" s="319"/>
      <c r="O14" s="319"/>
      <c r="P14" s="319"/>
      <c r="Q14" s="333">
        <v>51</v>
      </c>
      <c r="R14" s="334">
        <v>66</v>
      </c>
      <c r="S14" s="335"/>
      <c r="T14" s="336"/>
      <c r="U14" s="337"/>
      <c r="V14" s="336"/>
    </row>
    <row r="15" spans="1:22" s="41" customFormat="1">
      <c r="A15" s="325" t="s">
        <v>305</v>
      </c>
      <c r="B15" s="325" t="s">
        <v>6</v>
      </c>
      <c r="C15" s="335"/>
      <c r="D15" s="338"/>
      <c r="E15" s="340">
        <v>1.2</v>
      </c>
      <c r="F15" s="327"/>
      <c r="G15" s="319"/>
      <c r="H15" s="328">
        <v>234</v>
      </c>
      <c r="I15" s="329">
        <v>117</v>
      </c>
      <c r="J15" s="330">
        <v>117</v>
      </c>
      <c r="K15" s="331">
        <v>8</v>
      </c>
      <c r="L15" s="331">
        <v>109</v>
      </c>
      <c r="M15" s="329"/>
      <c r="N15" s="319"/>
      <c r="O15" s="319"/>
      <c r="P15" s="319"/>
      <c r="Q15" s="333">
        <v>51</v>
      </c>
      <c r="R15" s="334">
        <v>66</v>
      </c>
      <c r="S15" s="335"/>
      <c r="T15" s="336"/>
      <c r="U15" s="337"/>
      <c r="V15" s="336"/>
    </row>
    <row r="16" spans="1:22" s="41" customFormat="1">
      <c r="A16" s="325" t="s">
        <v>306</v>
      </c>
      <c r="B16" s="341" t="s">
        <v>171</v>
      </c>
      <c r="C16" s="335"/>
      <c r="D16" s="338"/>
      <c r="E16" s="327">
        <v>2</v>
      </c>
      <c r="F16" s="327"/>
      <c r="G16" s="319">
        <v>1</v>
      </c>
      <c r="H16" s="328">
        <v>98</v>
      </c>
      <c r="I16" s="329">
        <v>28</v>
      </c>
      <c r="J16" s="330">
        <v>70</v>
      </c>
      <c r="K16" s="331">
        <v>62</v>
      </c>
      <c r="L16" s="331">
        <v>8</v>
      </c>
      <c r="M16" s="329"/>
      <c r="N16" s="319"/>
      <c r="O16" s="319"/>
      <c r="P16" s="319"/>
      <c r="Q16" s="333">
        <v>34</v>
      </c>
      <c r="R16" s="334">
        <v>36</v>
      </c>
      <c r="S16" s="335"/>
      <c r="T16" s="336"/>
      <c r="U16" s="337"/>
      <c r="V16" s="336"/>
    </row>
    <row r="17" spans="1:25" s="41" customFormat="1" ht="14.25" customHeight="1" thickBot="1">
      <c r="A17" s="342" t="s">
        <v>307</v>
      </c>
      <c r="B17" s="342" t="s">
        <v>197</v>
      </c>
      <c r="C17" s="343"/>
      <c r="D17" s="344"/>
      <c r="E17" s="345">
        <v>2</v>
      </c>
      <c r="F17" s="345"/>
      <c r="G17" s="346"/>
      <c r="H17" s="347">
        <v>44</v>
      </c>
      <c r="I17" s="348">
        <v>8</v>
      </c>
      <c r="J17" s="349">
        <v>36</v>
      </c>
      <c r="K17" s="350">
        <v>36</v>
      </c>
      <c r="L17" s="350"/>
      <c r="M17" s="348"/>
      <c r="N17" s="346"/>
      <c r="O17" s="346"/>
      <c r="P17" s="346"/>
      <c r="Q17" s="351"/>
      <c r="R17" s="352">
        <v>36</v>
      </c>
      <c r="S17" s="343"/>
      <c r="T17" s="353"/>
      <c r="U17" s="354"/>
      <c r="V17" s="353"/>
    </row>
    <row r="18" spans="1:25" s="41" customFormat="1" ht="29.25" thickBot="1">
      <c r="A18" s="290"/>
      <c r="B18" s="355" t="s">
        <v>308</v>
      </c>
      <c r="C18" s="292"/>
      <c r="D18" s="293"/>
      <c r="E18" s="294"/>
      <c r="F18" s="294"/>
      <c r="G18" s="295"/>
      <c r="H18" s="296">
        <v>609</v>
      </c>
      <c r="I18" s="296">
        <v>203</v>
      </c>
      <c r="J18" s="296">
        <v>406</v>
      </c>
      <c r="K18" s="296">
        <v>182</v>
      </c>
      <c r="L18" s="296">
        <v>170</v>
      </c>
      <c r="M18" s="296">
        <v>54</v>
      </c>
      <c r="N18" s="304"/>
      <c r="O18" s="304"/>
      <c r="P18" s="304"/>
      <c r="Q18" s="298">
        <v>170</v>
      </c>
      <c r="R18" s="299">
        <v>236</v>
      </c>
      <c r="S18" s="307">
        <f>S20+S21+S22+S23+S24</f>
        <v>0</v>
      </c>
      <c r="T18" s="304">
        <f>T20+T21+T22+T23+T24</f>
        <v>0</v>
      </c>
      <c r="U18" s="307">
        <f>U20+U21+U22+U23+U24</f>
        <v>0</v>
      </c>
      <c r="V18" s="304">
        <f>V20+V21+V22+V23+V24</f>
        <v>0</v>
      </c>
    </row>
    <row r="19" spans="1:25" s="41" customFormat="1">
      <c r="A19" s="310" t="s">
        <v>309</v>
      </c>
      <c r="B19" s="310" t="s">
        <v>310</v>
      </c>
      <c r="C19" s="322"/>
      <c r="D19" s="326"/>
      <c r="E19" s="313">
        <v>2</v>
      </c>
      <c r="F19" s="313"/>
      <c r="G19" s="319"/>
      <c r="H19" s="314">
        <v>66</v>
      </c>
      <c r="I19" s="315">
        <v>22</v>
      </c>
      <c r="J19" s="316">
        <v>44</v>
      </c>
      <c r="K19" s="314">
        <v>34</v>
      </c>
      <c r="L19" s="314">
        <v>10</v>
      </c>
      <c r="M19" s="315"/>
      <c r="N19" s="356"/>
      <c r="O19" s="356"/>
      <c r="P19" s="356"/>
      <c r="Q19" s="357" t="s">
        <v>272</v>
      </c>
      <c r="R19" s="358">
        <v>44</v>
      </c>
      <c r="S19" s="322"/>
      <c r="T19" s="323"/>
      <c r="U19" s="324"/>
      <c r="V19" s="323"/>
      <c r="Y19" s="52"/>
    </row>
    <row r="20" spans="1:25" s="41" customFormat="1">
      <c r="A20" s="325" t="s">
        <v>311</v>
      </c>
      <c r="B20" s="325" t="s">
        <v>193</v>
      </c>
      <c r="C20" s="335">
        <v>2</v>
      </c>
      <c r="D20" s="338"/>
      <c r="E20" s="327"/>
      <c r="F20" s="327" t="s">
        <v>41</v>
      </c>
      <c r="G20" s="319">
        <v>1</v>
      </c>
      <c r="H20" s="328">
        <v>300</v>
      </c>
      <c r="I20" s="329">
        <v>100</v>
      </c>
      <c r="J20" s="330">
        <v>200</v>
      </c>
      <c r="K20" s="331">
        <v>128</v>
      </c>
      <c r="L20" s="331">
        <v>46</v>
      </c>
      <c r="M20" s="329" t="s">
        <v>296</v>
      </c>
      <c r="N20" s="319"/>
      <c r="O20" s="319"/>
      <c r="P20" s="319"/>
      <c r="Q20" s="359">
        <v>100</v>
      </c>
      <c r="R20" s="360">
        <v>100</v>
      </c>
      <c r="S20" s="335"/>
      <c r="T20" s="336"/>
      <c r="U20" s="337"/>
      <c r="V20" s="336"/>
      <c r="Y20" s="52"/>
    </row>
    <row r="21" spans="1:25" s="41" customFormat="1" ht="15.75" thickBot="1">
      <c r="A21" s="342" t="s">
        <v>312</v>
      </c>
      <c r="B21" s="342" t="s">
        <v>172</v>
      </c>
      <c r="C21" s="343"/>
      <c r="D21" s="344"/>
      <c r="E21" s="345">
        <v>2</v>
      </c>
      <c r="F21" s="345" t="s">
        <v>41</v>
      </c>
      <c r="G21" s="346">
        <v>1</v>
      </c>
      <c r="H21" s="347">
        <v>243</v>
      </c>
      <c r="I21" s="348">
        <v>81</v>
      </c>
      <c r="J21" s="349">
        <v>162</v>
      </c>
      <c r="K21" s="350">
        <v>20</v>
      </c>
      <c r="L21" s="350">
        <v>114</v>
      </c>
      <c r="M21" s="348" t="s">
        <v>297</v>
      </c>
      <c r="N21" s="346"/>
      <c r="O21" s="346"/>
      <c r="P21" s="346"/>
      <c r="Q21" s="361">
        <v>70</v>
      </c>
      <c r="R21" s="362">
        <v>92</v>
      </c>
      <c r="S21" s="343"/>
      <c r="T21" s="353"/>
      <c r="U21" s="354"/>
      <c r="V21" s="353"/>
      <c r="Y21" s="52"/>
    </row>
    <row r="22" spans="1:25" s="41" customFormat="1" ht="29.25" thickBot="1">
      <c r="A22" s="290"/>
      <c r="B22" s="355" t="s">
        <v>313</v>
      </c>
      <c r="C22" s="363"/>
      <c r="D22" s="364"/>
      <c r="E22" s="365"/>
      <c r="F22" s="365"/>
      <c r="G22" s="366"/>
      <c r="H22" s="296">
        <v>234</v>
      </c>
      <c r="I22" s="303">
        <v>78</v>
      </c>
      <c r="J22" s="303">
        <v>156</v>
      </c>
      <c r="K22" s="303">
        <v>102</v>
      </c>
      <c r="L22" s="303">
        <v>54</v>
      </c>
      <c r="M22" s="303"/>
      <c r="N22" s="366"/>
      <c r="O22" s="366"/>
      <c r="P22" s="366"/>
      <c r="Q22" s="305">
        <v>68</v>
      </c>
      <c r="R22" s="306">
        <v>88</v>
      </c>
      <c r="S22" s="363"/>
      <c r="T22" s="367"/>
      <c r="U22" s="368"/>
      <c r="V22" s="367"/>
      <c r="Y22" s="52"/>
    </row>
    <row r="23" spans="1:25" s="41" customFormat="1" ht="29.25" thickBot="1">
      <c r="A23" s="369" t="s">
        <v>314</v>
      </c>
      <c r="B23" s="355" t="s">
        <v>315</v>
      </c>
      <c r="C23" s="363"/>
      <c r="D23" s="364"/>
      <c r="E23" s="365">
        <v>2</v>
      </c>
      <c r="F23" s="365"/>
      <c r="G23" s="366">
        <v>1</v>
      </c>
      <c r="H23" s="370">
        <v>234</v>
      </c>
      <c r="I23" s="371">
        <v>78</v>
      </c>
      <c r="J23" s="370">
        <v>156</v>
      </c>
      <c r="K23" s="371">
        <v>102</v>
      </c>
      <c r="L23" s="371">
        <v>54</v>
      </c>
      <c r="M23" s="371"/>
      <c r="N23" s="366"/>
      <c r="O23" s="366"/>
      <c r="P23" s="366"/>
      <c r="Q23" s="372">
        <v>68</v>
      </c>
      <c r="R23" s="373">
        <v>88</v>
      </c>
      <c r="S23" s="363"/>
      <c r="T23" s="367"/>
      <c r="U23" s="368"/>
      <c r="V23" s="367"/>
    </row>
    <row r="24" spans="1:25" s="41" customFormat="1">
      <c r="A24" s="374"/>
      <c r="B24" s="375" t="s">
        <v>194</v>
      </c>
      <c r="C24" s="322"/>
      <c r="D24" s="326"/>
      <c r="E24" s="313"/>
      <c r="F24" s="313"/>
      <c r="G24" s="319"/>
      <c r="H24" s="376">
        <v>117</v>
      </c>
      <c r="I24" s="377">
        <v>39</v>
      </c>
      <c r="J24" s="376">
        <v>78</v>
      </c>
      <c r="K24" s="378">
        <v>40</v>
      </c>
      <c r="L24" s="378">
        <v>38</v>
      </c>
      <c r="M24" s="379"/>
      <c r="N24" s="319"/>
      <c r="O24" s="319"/>
      <c r="P24" s="319"/>
      <c r="Q24" s="380">
        <v>34</v>
      </c>
      <c r="R24" s="381">
        <v>44</v>
      </c>
      <c r="S24" s="322"/>
      <c r="T24" s="323"/>
      <c r="U24" s="324"/>
      <c r="V24" s="323"/>
    </row>
    <row r="25" spans="1:25" s="41" customFormat="1" ht="15.75" thickBot="1">
      <c r="A25" s="382"/>
      <c r="B25" s="383" t="s">
        <v>195</v>
      </c>
      <c r="C25" s="384"/>
      <c r="D25" s="385"/>
      <c r="E25" s="386"/>
      <c r="F25" s="386"/>
      <c r="G25" s="387"/>
      <c r="H25" s="376">
        <v>117</v>
      </c>
      <c r="I25" s="377">
        <v>39</v>
      </c>
      <c r="J25" s="376">
        <v>78</v>
      </c>
      <c r="K25" s="388">
        <v>62</v>
      </c>
      <c r="L25" s="388">
        <v>16</v>
      </c>
      <c r="M25" s="389"/>
      <c r="N25" s="387"/>
      <c r="O25" s="387"/>
      <c r="P25" s="387"/>
      <c r="Q25" s="390">
        <v>34</v>
      </c>
      <c r="R25" s="391">
        <v>44</v>
      </c>
      <c r="S25" s="392"/>
      <c r="T25" s="387"/>
      <c r="U25" s="392"/>
      <c r="V25" s="387"/>
    </row>
    <row r="26" spans="1:25" s="18" customFormat="1" ht="15.75" thickBot="1">
      <c r="A26" s="53"/>
      <c r="B26" s="54" t="s">
        <v>198</v>
      </c>
      <c r="C26" s="55"/>
      <c r="D26" s="39"/>
      <c r="E26" s="56"/>
      <c r="F26" s="39"/>
      <c r="G26" s="57"/>
      <c r="H26" s="58">
        <f>H37+H33+H27</f>
        <v>3186</v>
      </c>
      <c r="I26" s="58">
        <f>I37+I33+I27</f>
        <v>1062</v>
      </c>
      <c r="J26" s="59">
        <f>SUM(J27,J33,J37)</f>
        <v>2124</v>
      </c>
      <c r="K26" s="59">
        <f>SUM(K27,K33,K37)</f>
        <v>1119</v>
      </c>
      <c r="L26" s="59">
        <f>SUM(L27,L33,L37)</f>
        <v>778</v>
      </c>
      <c r="M26" s="59">
        <f>SUM(M27,M33,M37)</f>
        <v>35</v>
      </c>
      <c r="N26" s="40"/>
      <c r="O26" s="40"/>
      <c r="P26" s="40"/>
      <c r="Q26" s="282">
        <f t="shared" ref="Q26:V26" si="0">SUM(Q27,Q33,Q37)</f>
        <v>0</v>
      </c>
      <c r="R26" s="61">
        <f t="shared" si="0"/>
        <v>0</v>
      </c>
      <c r="S26" s="60">
        <f t="shared" si="0"/>
        <v>576</v>
      </c>
      <c r="T26" s="61">
        <f t="shared" si="0"/>
        <v>684</v>
      </c>
      <c r="U26" s="60">
        <f t="shared" si="0"/>
        <v>504</v>
      </c>
      <c r="V26" s="61">
        <f t="shared" si="0"/>
        <v>360</v>
      </c>
    </row>
    <row r="27" spans="1:25" s="41" customFormat="1" ht="27" customHeight="1" thickBot="1">
      <c r="A27" s="62" t="s">
        <v>199</v>
      </c>
      <c r="B27" s="63" t="s">
        <v>200</v>
      </c>
      <c r="C27" s="64"/>
      <c r="D27" s="65"/>
      <c r="E27" s="66"/>
      <c r="F27" s="65"/>
      <c r="G27" s="67"/>
      <c r="H27" s="68">
        <f t="shared" ref="H27:M27" si="1">SUM(H28:H32)</f>
        <v>579</v>
      </c>
      <c r="I27" s="68">
        <f t="shared" si="1"/>
        <v>193</v>
      </c>
      <c r="J27" s="69">
        <f t="shared" si="1"/>
        <v>386</v>
      </c>
      <c r="K27" s="69">
        <f t="shared" si="1"/>
        <v>132</v>
      </c>
      <c r="L27" s="69">
        <f t="shared" si="1"/>
        <v>254</v>
      </c>
      <c r="M27" s="69">
        <f t="shared" si="1"/>
        <v>0</v>
      </c>
      <c r="N27" s="70"/>
      <c r="O27" s="70"/>
      <c r="P27" s="70"/>
      <c r="Q27" s="283">
        <f t="shared" ref="Q27:V27" si="2">SUM(Q28:Q32)</f>
        <v>0</v>
      </c>
      <c r="R27" s="72">
        <f t="shared" si="2"/>
        <v>0</v>
      </c>
      <c r="S27" s="71">
        <f t="shared" si="2"/>
        <v>112</v>
      </c>
      <c r="T27" s="72">
        <f t="shared" si="2"/>
        <v>178</v>
      </c>
      <c r="U27" s="71">
        <f t="shared" si="2"/>
        <v>56</v>
      </c>
      <c r="V27" s="72">
        <f t="shared" si="2"/>
        <v>40</v>
      </c>
    </row>
    <row r="28" spans="1:25" s="41" customFormat="1" ht="15.75" customHeight="1">
      <c r="A28" s="73" t="s">
        <v>201</v>
      </c>
      <c r="B28" s="74" t="s">
        <v>202</v>
      </c>
      <c r="C28" s="44"/>
      <c r="D28" s="42"/>
      <c r="E28" s="75">
        <v>4</v>
      </c>
      <c r="F28" s="42"/>
      <c r="G28" s="76"/>
      <c r="H28" s="77">
        <f t="shared" ref="H28:H39" si="3">J28+I28</f>
        <v>72</v>
      </c>
      <c r="I28" s="78">
        <f t="shared" ref="I28:I36" si="4">J28*0.5</f>
        <v>24</v>
      </c>
      <c r="J28" s="79">
        <v>48</v>
      </c>
      <c r="K28" s="79">
        <f>J28-L28-M28</f>
        <v>42</v>
      </c>
      <c r="L28" s="79">
        <v>6</v>
      </c>
      <c r="M28" s="79"/>
      <c r="N28" s="43"/>
      <c r="O28" s="43"/>
      <c r="P28" s="43"/>
      <c r="Q28" s="284"/>
      <c r="R28" s="81"/>
      <c r="S28" s="80"/>
      <c r="T28" s="81">
        <v>48</v>
      </c>
      <c r="U28" s="80"/>
      <c r="V28" s="81"/>
    </row>
    <row r="29" spans="1:25" s="41" customFormat="1">
      <c r="A29" s="82" t="s">
        <v>203</v>
      </c>
      <c r="B29" s="83" t="s">
        <v>3</v>
      </c>
      <c r="C29" s="49">
        <v>3</v>
      </c>
      <c r="D29" s="46"/>
      <c r="E29" s="84"/>
      <c r="F29" s="46"/>
      <c r="G29" s="85"/>
      <c r="H29" s="77">
        <f t="shared" si="3"/>
        <v>72</v>
      </c>
      <c r="I29" s="78">
        <f t="shared" si="4"/>
        <v>24</v>
      </c>
      <c r="J29" s="86">
        <v>48</v>
      </c>
      <c r="K29" s="86">
        <f>J29-L29-M29</f>
        <v>42</v>
      </c>
      <c r="L29" s="87">
        <v>6</v>
      </c>
      <c r="M29" s="87"/>
      <c r="N29" s="88"/>
      <c r="O29" s="88"/>
      <c r="P29" s="88"/>
      <c r="Q29" s="285"/>
      <c r="R29" s="90"/>
      <c r="S29" s="91">
        <v>48</v>
      </c>
      <c r="T29" s="90"/>
      <c r="U29" s="89"/>
      <c r="V29" s="90"/>
    </row>
    <row r="30" spans="1:25" s="41" customFormat="1">
      <c r="A30" s="82" t="s">
        <v>204</v>
      </c>
      <c r="B30" s="83" t="s">
        <v>295</v>
      </c>
      <c r="C30" s="49">
        <v>6</v>
      </c>
      <c r="D30" s="92"/>
      <c r="E30" s="84"/>
      <c r="F30" s="46"/>
      <c r="G30" s="85" t="s">
        <v>281</v>
      </c>
      <c r="H30" s="77">
        <f t="shared" si="3"/>
        <v>177</v>
      </c>
      <c r="I30" s="78">
        <f t="shared" si="4"/>
        <v>59</v>
      </c>
      <c r="J30" s="86">
        <v>118</v>
      </c>
      <c r="K30" s="86">
        <f>J30-L30-M30</f>
        <v>0</v>
      </c>
      <c r="L30" s="87">
        <v>118</v>
      </c>
      <c r="M30" s="87"/>
      <c r="N30" s="88"/>
      <c r="O30" s="88"/>
      <c r="P30" s="88"/>
      <c r="Q30" s="285"/>
      <c r="R30" s="90"/>
      <c r="S30" s="91">
        <v>32</v>
      </c>
      <c r="T30" s="93">
        <v>38</v>
      </c>
      <c r="U30" s="91">
        <v>28</v>
      </c>
      <c r="V30" s="93">
        <v>20</v>
      </c>
    </row>
    <row r="31" spans="1:25" s="41" customFormat="1" ht="14.25" customHeight="1">
      <c r="A31" s="82" t="s">
        <v>205</v>
      </c>
      <c r="B31" s="83" t="s">
        <v>6</v>
      </c>
      <c r="C31" s="49"/>
      <c r="D31" s="46" t="s">
        <v>281</v>
      </c>
      <c r="E31" s="84">
        <v>6</v>
      </c>
      <c r="F31" s="46"/>
      <c r="G31" s="85"/>
      <c r="H31" s="77">
        <f t="shared" si="3"/>
        <v>177</v>
      </c>
      <c r="I31" s="78">
        <f t="shared" si="4"/>
        <v>59</v>
      </c>
      <c r="J31" s="86">
        <v>118</v>
      </c>
      <c r="K31" s="86">
        <f>J31-L31-M31</f>
        <v>0</v>
      </c>
      <c r="L31" s="87">
        <v>118</v>
      </c>
      <c r="M31" s="87"/>
      <c r="N31" s="88"/>
      <c r="O31" s="88"/>
      <c r="P31" s="88"/>
      <c r="Q31" s="285"/>
      <c r="R31" s="90"/>
      <c r="S31" s="91">
        <v>32</v>
      </c>
      <c r="T31" s="93">
        <v>38</v>
      </c>
      <c r="U31" s="91">
        <v>28</v>
      </c>
      <c r="V31" s="93">
        <v>20</v>
      </c>
    </row>
    <row r="32" spans="1:25" s="110" customFormat="1" ht="15.75" thickBot="1">
      <c r="A32" s="94" t="s">
        <v>206</v>
      </c>
      <c r="B32" s="95" t="s">
        <v>207</v>
      </c>
      <c r="C32" s="96"/>
      <c r="D32" s="97"/>
      <c r="E32" s="98">
        <v>4</v>
      </c>
      <c r="F32" s="99"/>
      <c r="G32" s="100"/>
      <c r="H32" s="101">
        <f t="shared" si="3"/>
        <v>81</v>
      </c>
      <c r="I32" s="102">
        <f t="shared" si="4"/>
        <v>27</v>
      </c>
      <c r="J32" s="103">
        <v>54</v>
      </c>
      <c r="K32" s="103">
        <f>J32-L32-M32</f>
        <v>48</v>
      </c>
      <c r="L32" s="104">
        <v>6</v>
      </c>
      <c r="M32" s="104"/>
      <c r="N32" s="105"/>
      <c r="O32" s="105"/>
      <c r="P32" s="105"/>
      <c r="Q32" s="286"/>
      <c r="R32" s="107"/>
      <c r="S32" s="108"/>
      <c r="T32" s="109">
        <v>54</v>
      </c>
      <c r="U32" s="108"/>
      <c r="V32" s="109"/>
    </row>
    <row r="33" spans="1:22" s="41" customFormat="1" ht="28.9" customHeight="1" thickBot="1">
      <c r="A33" s="111" t="s">
        <v>208</v>
      </c>
      <c r="B33" s="63" t="s">
        <v>209</v>
      </c>
      <c r="C33" s="112"/>
      <c r="D33" s="66"/>
      <c r="E33" s="66"/>
      <c r="F33" s="65"/>
      <c r="G33" s="67"/>
      <c r="H33" s="68">
        <f t="shared" si="3"/>
        <v>195</v>
      </c>
      <c r="I33" s="113">
        <f t="shared" si="4"/>
        <v>65</v>
      </c>
      <c r="J33" s="114">
        <f>SUM(J34:J36)</f>
        <v>130</v>
      </c>
      <c r="K33" s="114">
        <f>SUM(K34:K36)</f>
        <v>90</v>
      </c>
      <c r="L33" s="114">
        <f>SUM(L34:L36)</f>
        <v>40</v>
      </c>
      <c r="M33" s="114">
        <f>SUM(M34:M36)</f>
        <v>0</v>
      </c>
      <c r="N33" s="70"/>
      <c r="O33" s="70"/>
      <c r="P33" s="70"/>
      <c r="Q33" s="287">
        <f t="shared" ref="Q33:V33" si="5">SUM(Q34:Q36)</f>
        <v>0</v>
      </c>
      <c r="R33" s="116">
        <f t="shared" si="5"/>
        <v>0</v>
      </c>
      <c r="S33" s="115">
        <f t="shared" si="5"/>
        <v>34</v>
      </c>
      <c r="T33" s="116">
        <f t="shared" si="5"/>
        <v>48</v>
      </c>
      <c r="U33" s="115">
        <f t="shared" si="5"/>
        <v>48</v>
      </c>
      <c r="V33" s="116">
        <f t="shared" si="5"/>
        <v>0</v>
      </c>
    </row>
    <row r="34" spans="1:22" s="41" customFormat="1">
      <c r="A34" s="117" t="s">
        <v>210</v>
      </c>
      <c r="B34" s="118" t="s">
        <v>10</v>
      </c>
      <c r="C34" s="119">
        <v>4</v>
      </c>
      <c r="D34" s="75"/>
      <c r="E34" s="75"/>
      <c r="F34" s="42"/>
      <c r="G34" s="76"/>
      <c r="H34" s="77">
        <f t="shared" si="3"/>
        <v>72</v>
      </c>
      <c r="I34" s="78">
        <f t="shared" si="4"/>
        <v>24</v>
      </c>
      <c r="J34" s="120">
        <v>48</v>
      </c>
      <c r="K34" s="120">
        <f>J34-L34-M34</f>
        <v>38</v>
      </c>
      <c r="L34" s="120">
        <v>10</v>
      </c>
      <c r="M34" s="120"/>
      <c r="N34" s="43"/>
      <c r="O34" s="43"/>
      <c r="P34" s="43"/>
      <c r="Q34" s="284"/>
      <c r="R34" s="81"/>
      <c r="S34" s="121"/>
      <c r="T34" s="122">
        <v>48</v>
      </c>
      <c r="U34" s="121"/>
      <c r="V34" s="122"/>
    </row>
    <row r="35" spans="1:22" s="41" customFormat="1" ht="30">
      <c r="A35" s="82" t="s">
        <v>211</v>
      </c>
      <c r="B35" s="83" t="s">
        <v>212</v>
      </c>
      <c r="C35" s="123"/>
      <c r="D35" s="84"/>
      <c r="E35" s="84">
        <v>5</v>
      </c>
      <c r="F35" s="46"/>
      <c r="G35" s="85"/>
      <c r="H35" s="77">
        <f t="shared" si="3"/>
        <v>72</v>
      </c>
      <c r="I35" s="78">
        <f t="shared" si="4"/>
        <v>24</v>
      </c>
      <c r="J35" s="87">
        <v>48</v>
      </c>
      <c r="K35" s="87">
        <f>J35-L35-M35</f>
        <v>18</v>
      </c>
      <c r="L35" s="87">
        <v>30</v>
      </c>
      <c r="M35" s="87"/>
      <c r="N35" s="88"/>
      <c r="O35" s="88"/>
      <c r="P35" s="88"/>
      <c r="Q35" s="288"/>
      <c r="R35" s="124"/>
      <c r="S35" s="91"/>
      <c r="T35" s="93"/>
      <c r="U35" s="91">
        <v>48</v>
      </c>
      <c r="V35" s="93"/>
    </row>
    <row r="36" spans="1:22" s="110" customFormat="1" ht="18" customHeight="1" thickBot="1">
      <c r="A36" s="94" t="s">
        <v>213</v>
      </c>
      <c r="B36" s="95" t="s">
        <v>214</v>
      </c>
      <c r="C36" s="96"/>
      <c r="D36" s="99"/>
      <c r="E36" s="98">
        <v>3</v>
      </c>
      <c r="F36" s="99"/>
      <c r="G36" s="100"/>
      <c r="H36" s="77">
        <f t="shared" si="3"/>
        <v>51</v>
      </c>
      <c r="I36" s="78">
        <f t="shared" si="4"/>
        <v>17</v>
      </c>
      <c r="J36" s="125">
        <v>34</v>
      </c>
      <c r="K36" s="125">
        <f>J36-L36-M36</f>
        <v>34</v>
      </c>
      <c r="L36" s="125">
        <v>0</v>
      </c>
      <c r="M36" s="125"/>
      <c r="N36" s="126"/>
      <c r="O36" s="126"/>
      <c r="P36" s="126"/>
      <c r="Q36" s="286" t="s">
        <v>272</v>
      </c>
      <c r="R36" s="127"/>
      <c r="S36" s="108">
        <v>34</v>
      </c>
      <c r="T36" s="109"/>
      <c r="U36" s="108"/>
      <c r="V36" s="109"/>
    </row>
    <row r="37" spans="1:22" s="41" customFormat="1" ht="15.75" thickBot="1">
      <c r="A37" s="111" t="s">
        <v>215</v>
      </c>
      <c r="B37" s="63" t="s">
        <v>216</v>
      </c>
      <c r="C37" s="112"/>
      <c r="D37" s="65"/>
      <c r="E37" s="66"/>
      <c r="F37" s="65"/>
      <c r="G37" s="67"/>
      <c r="H37" s="128">
        <f t="shared" si="3"/>
        <v>2412</v>
      </c>
      <c r="I37" s="68">
        <f>I38+I54+I58+I62+I66</f>
        <v>804</v>
      </c>
      <c r="J37" s="129">
        <f>SUM(J38,J53)</f>
        <v>1608</v>
      </c>
      <c r="K37" s="129">
        <f>SUM(K38,K53)</f>
        <v>897</v>
      </c>
      <c r="L37" s="129">
        <f>SUM(L38,L53)</f>
        <v>484</v>
      </c>
      <c r="M37" s="129">
        <f>SUM(M38,M53)</f>
        <v>35</v>
      </c>
      <c r="N37" s="70"/>
      <c r="O37" s="70"/>
      <c r="P37" s="70"/>
      <c r="Q37" s="130">
        <f t="shared" ref="Q37:V37" si="6">SUM(Q38,Q53)</f>
        <v>0</v>
      </c>
      <c r="R37" s="131">
        <f t="shared" si="6"/>
        <v>0</v>
      </c>
      <c r="S37" s="130">
        <f t="shared" si="6"/>
        <v>430</v>
      </c>
      <c r="T37" s="131">
        <f t="shared" si="6"/>
        <v>458</v>
      </c>
      <c r="U37" s="130">
        <f t="shared" si="6"/>
        <v>400</v>
      </c>
      <c r="V37" s="131">
        <f t="shared" si="6"/>
        <v>320</v>
      </c>
    </row>
    <row r="38" spans="1:22" s="41" customFormat="1" ht="15.75" thickBot="1">
      <c r="A38" s="111" t="s">
        <v>217</v>
      </c>
      <c r="B38" s="63" t="s">
        <v>218</v>
      </c>
      <c r="C38" s="112"/>
      <c r="D38" s="65"/>
      <c r="E38" s="66"/>
      <c r="F38" s="65"/>
      <c r="G38" s="67"/>
      <c r="H38" s="132">
        <f t="shared" si="3"/>
        <v>1212</v>
      </c>
      <c r="I38" s="133">
        <f>SUM(I39:I52)</f>
        <v>404</v>
      </c>
      <c r="J38" s="129">
        <f>SUM(J39:J52)</f>
        <v>808</v>
      </c>
      <c r="K38" s="129">
        <f>SUM(K39:K52)</f>
        <v>475</v>
      </c>
      <c r="L38" s="129">
        <f>SUM(L39:L52)</f>
        <v>318</v>
      </c>
      <c r="M38" s="129">
        <f>SUM(M39:M49)</f>
        <v>15</v>
      </c>
      <c r="N38" s="70"/>
      <c r="O38" s="70"/>
      <c r="P38" s="70"/>
      <c r="Q38" s="130">
        <f>SUM(Q39:Q49)</f>
        <v>0</v>
      </c>
      <c r="R38" s="131">
        <f>SUM(R39:R49)</f>
        <v>0</v>
      </c>
      <c r="S38" s="130">
        <f>SUM(S39:S49)</f>
        <v>246</v>
      </c>
      <c r="T38" s="131">
        <f>SUM(T39:T49)</f>
        <v>234</v>
      </c>
      <c r="U38" s="130">
        <f>SUM(U39:U52)</f>
        <v>168</v>
      </c>
      <c r="V38" s="131">
        <f>SUM(V39:V52)</f>
        <v>160</v>
      </c>
    </row>
    <row r="39" spans="1:22" s="41" customFormat="1">
      <c r="A39" s="117" t="s">
        <v>219</v>
      </c>
      <c r="B39" s="134" t="s">
        <v>220</v>
      </c>
      <c r="C39" s="135">
        <v>3</v>
      </c>
      <c r="D39" s="136"/>
      <c r="E39" s="137"/>
      <c r="F39" s="136"/>
      <c r="G39" s="138"/>
      <c r="H39" s="139">
        <f t="shared" si="3"/>
        <v>120</v>
      </c>
      <c r="I39" s="140">
        <f>J39*0.5</f>
        <v>40</v>
      </c>
      <c r="J39" s="141">
        <v>80</v>
      </c>
      <c r="K39" s="141">
        <f>J39-L39-M39</f>
        <v>60</v>
      </c>
      <c r="L39" s="141">
        <v>20</v>
      </c>
      <c r="M39" s="141"/>
      <c r="N39" s="142"/>
      <c r="O39" s="142"/>
      <c r="P39" s="142"/>
      <c r="Q39" s="143"/>
      <c r="R39" s="144"/>
      <c r="S39" s="145">
        <v>80</v>
      </c>
      <c r="T39" s="146"/>
      <c r="U39" s="145"/>
      <c r="V39" s="146"/>
    </row>
    <row r="40" spans="1:22" s="41" customFormat="1">
      <c r="A40" s="82" t="s">
        <v>221</v>
      </c>
      <c r="B40" s="147" t="s">
        <v>222</v>
      </c>
      <c r="C40" s="123">
        <v>4</v>
      </c>
      <c r="D40" s="46"/>
      <c r="E40" s="84"/>
      <c r="F40" s="46"/>
      <c r="G40" s="85">
        <v>3</v>
      </c>
      <c r="H40" s="77">
        <f t="shared" ref="H40:H52" si="7">J40+I40</f>
        <v>114</v>
      </c>
      <c r="I40" s="78">
        <f t="shared" ref="I40:I52" si="8">J40*0.5</f>
        <v>38</v>
      </c>
      <c r="J40" s="87">
        <v>76</v>
      </c>
      <c r="K40" s="87">
        <f t="shared" ref="K40:K49" si="9">J40-L40-M40</f>
        <v>41</v>
      </c>
      <c r="L40" s="87">
        <v>20</v>
      </c>
      <c r="M40" s="87">
        <v>15</v>
      </c>
      <c r="N40" s="88"/>
      <c r="O40" s="88"/>
      <c r="P40" s="88"/>
      <c r="Q40" s="89"/>
      <c r="R40" s="90"/>
      <c r="S40" s="91">
        <v>32</v>
      </c>
      <c r="T40" s="93">
        <v>44</v>
      </c>
      <c r="U40" s="91"/>
      <c r="V40" s="93"/>
    </row>
    <row r="41" spans="1:22" s="41" customFormat="1">
      <c r="A41" s="82" t="s">
        <v>223</v>
      </c>
      <c r="B41" s="147" t="s">
        <v>224</v>
      </c>
      <c r="C41" s="123"/>
      <c r="D41" s="46"/>
      <c r="E41" s="84">
        <v>4</v>
      </c>
      <c r="F41" s="46"/>
      <c r="G41" s="85"/>
      <c r="H41" s="77">
        <f t="shared" si="7"/>
        <v>72</v>
      </c>
      <c r="I41" s="78">
        <f t="shared" si="8"/>
        <v>24</v>
      </c>
      <c r="J41" s="87">
        <v>48</v>
      </c>
      <c r="K41" s="87">
        <f t="shared" si="9"/>
        <v>32</v>
      </c>
      <c r="L41" s="87">
        <v>16</v>
      </c>
      <c r="M41" s="87"/>
      <c r="N41" s="88"/>
      <c r="O41" s="88"/>
      <c r="P41" s="88"/>
      <c r="Q41" s="89"/>
      <c r="R41" s="124"/>
      <c r="S41" s="91"/>
      <c r="T41" s="93">
        <v>48</v>
      </c>
      <c r="U41" s="91"/>
      <c r="V41" s="93"/>
    </row>
    <row r="42" spans="1:22" s="41" customFormat="1">
      <c r="A42" s="82" t="s">
        <v>225</v>
      </c>
      <c r="B42" s="147" t="s">
        <v>226</v>
      </c>
      <c r="C42" s="123"/>
      <c r="D42" s="46"/>
      <c r="E42" s="84">
        <v>6</v>
      </c>
      <c r="F42" s="46"/>
      <c r="G42" s="85">
        <v>5</v>
      </c>
      <c r="H42" s="77">
        <f t="shared" si="7"/>
        <v>90</v>
      </c>
      <c r="I42" s="78">
        <f t="shared" si="8"/>
        <v>30</v>
      </c>
      <c r="J42" s="87">
        <v>60</v>
      </c>
      <c r="K42" s="87">
        <f t="shared" si="9"/>
        <v>36</v>
      </c>
      <c r="L42" s="87">
        <v>24</v>
      </c>
      <c r="M42" s="87"/>
      <c r="N42" s="88"/>
      <c r="O42" s="88"/>
      <c r="P42" s="88"/>
      <c r="Q42" s="89"/>
      <c r="R42" s="90"/>
      <c r="S42" s="91"/>
      <c r="T42" s="93"/>
      <c r="U42" s="91">
        <v>28</v>
      </c>
      <c r="V42" s="93">
        <v>32</v>
      </c>
    </row>
    <row r="43" spans="1:22" s="41" customFormat="1" ht="16.899999999999999" customHeight="1">
      <c r="A43" s="82" t="s">
        <v>227</v>
      </c>
      <c r="B43" s="147" t="s">
        <v>228</v>
      </c>
      <c r="C43" s="148"/>
      <c r="D43" s="46"/>
      <c r="E43" s="84">
        <v>3</v>
      </c>
      <c r="F43" s="46"/>
      <c r="G43" s="149"/>
      <c r="H43" s="77">
        <f t="shared" si="7"/>
        <v>102</v>
      </c>
      <c r="I43" s="78">
        <f t="shared" si="8"/>
        <v>34</v>
      </c>
      <c r="J43" s="87">
        <v>68</v>
      </c>
      <c r="K43" s="87">
        <f t="shared" si="9"/>
        <v>52</v>
      </c>
      <c r="L43" s="87">
        <v>16</v>
      </c>
      <c r="M43" s="87"/>
      <c r="N43" s="88"/>
      <c r="O43" s="88"/>
      <c r="P43" s="88"/>
      <c r="Q43" s="89" t="s">
        <v>272</v>
      </c>
      <c r="R43" s="90"/>
      <c r="S43" s="91">
        <v>68</v>
      </c>
      <c r="T43" s="93"/>
      <c r="U43" s="91"/>
      <c r="V43" s="93"/>
    </row>
    <row r="44" spans="1:22" s="41" customFormat="1" ht="14.25" customHeight="1">
      <c r="A44" s="82" t="s">
        <v>229</v>
      </c>
      <c r="B44" s="147" t="s">
        <v>230</v>
      </c>
      <c r="C44" s="123"/>
      <c r="D44" s="46"/>
      <c r="E44" s="84">
        <v>5</v>
      </c>
      <c r="F44" s="46"/>
      <c r="G44" s="85"/>
      <c r="H44" s="77">
        <f t="shared" si="7"/>
        <v>78</v>
      </c>
      <c r="I44" s="78">
        <f t="shared" si="8"/>
        <v>26</v>
      </c>
      <c r="J44" s="87">
        <v>52</v>
      </c>
      <c r="K44" s="87">
        <f t="shared" si="9"/>
        <v>38</v>
      </c>
      <c r="L44" s="87">
        <v>14</v>
      </c>
      <c r="M44" s="87"/>
      <c r="N44" s="88"/>
      <c r="O44" s="88"/>
      <c r="P44" s="88"/>
      <c r="Q44" s="89"/>
      <c r="R44" s="90"/>
      <c r="S44" s="91"/>
      <c r="T44" s="93"/>
      <c r="U44" s="91">
        <v>52</v>
      </c>
      <c r="V44" s="93"/>
    </row>
    <row r="45" spans="1:22" s="41" customFormat="1">
      <c r="A45" s="82" t="s">
        <v>231</v>
      </c>
      <c r="B45" s="147" t="s">
        <v>232</v>
      </c>
      <c r="C45" s="123"/>
      <c r="D45" s="46"/>
      <c r="E45" s="84">
        <v>4</v>
      </c>
      <c r="F45" s="46"/>
      <c r="G45" s="85">
        <v>3</v>
      </c>
      <c r="H45" s="77">
        <f t="shared" si="7"/>
        <v>132</v>
      </c>
      <c r="I45" s="78">
        <f t="shared" si="8"/>
        <v>44</v>
      </c>
      <c r="J45" s="87">
        <v>88</v>
      </c>
      <c r="K45" s="87">
        <f t="shared" si="9"/>
        <v>52</v>
      </c>
      <c r="L45" s="87">
        <v>36</v>
      </c>
      <c r="M45" s="87"/>
      <c r="N45" s="88"/>
      <c r="O45" s="88"/>
      <c r="P45" s="88"/>
      <c r="Q45" s="89"/>
      <c r="R45" s="90"/>
      <c r="S45" s="91">
        <v>46</v>
      </c>
      <c r="T45" s="93">
        <v>42</v>
      </c>
      <c r="U45" s="91"/>
      <c r="V45" s="93"/>
    </row>
    <row r="46" spans="1:22" s="41" customFormat="1">
      <c r="A46" s="82" t="s">
        <v>233</v>
      </c>
      <c r="B46" s="147" t="s">
        <v>234</v>
      </c>
      <c r="C46" s="123"/>
      <c r="D46" s="46"/>
      <c r="E46" s="84">
        <v>4</v>
      </c>
      <c r="F46" s="46"/>
      <c r="G46" s="85"/>
      <c r="H46" s="77">
        <f t="shared" si="7"/>
        <v>78</v>
      </c>
      <c r="I46" s="78">
        <f t="shared" si="8"/>
        <v>26</v>
      </c>
      <c r="J46" s="87">
        <v>52</v>
      </c>
      <c r="K46" s="87">
        <f t="shared" si="9"/>
        <v>32</v>
      </c>
      <c r="L46" s="87">
        <v>20</v>
      </c>
      <c r="M46" s="87"/>
      <c r="N46" s="88"/>
      <c r="O46" s="88"/>
      <c r="P46" s="88"/>
      <c r="Q46" s="89"/>
      <c r="R46" s="90"/>
      <c r="S46" s="91"/>
      <c r="T46" s="93">
        <v>52</v>
      </c>
      <c r="U46" s="91"/>
      <c r="V46" s="93"/>
    </row>
    <row r="47" spans="1:22" s="41" customFormat="1">
      <c r="A47" s="82" t="s">
        <v>235</v>
      </c>
      <c r="B47" s="147" t="s">
        <v>236</v>
      </c>
      <c r="C47" s="123"/>
      <c r="D47" s="46"/>
      <c r="E47" s="84">
        <v>5</v>
      </c>
      <c r="F47" s="46"/>
      <c r="G47" s="85"/>
      <c r="H47" s="77">
        <f t="shared" si="7"/>
        <v>84</v>
      </c>
      <c r="I47" s="78">
        <f t="shared" si="8"/>
        <v>28</v>
      </c>
      <c r="J47" s="87">
        <v>56</v>
      </c>
      <c r="K47" s="87">
        <f t="shared" si="9"/>
        <v>38</v>
      </c>
      <c r="L47" s="87">
        <v>18</v>
      </c>
      <c r="M47" s="87"/>
      <c r="N47" s="88"/>
      <c r="O47" s="88"/>
      <c r="P47" s="88"/>
      <c r="Q47" s="89"/>
      <c r="R47" s="90"/>
      <c r="S47" s="91"/>
      <c r="T47" s="93"/>
      <c r="U47" s="91">
        <v>56</v>
      </c>
      <c r="V47" s="93"/>
    </row>
    <row r="48" spans="1:22" s="41" customFormat="1">
      <c r="A48" s="82" t="s">
        <v>237</v>
      </c>
      <c r="B48" s="147" t="s">
        <v>238</v>
      </c>
      <c r="C48" s="123"/>
      <c r="D48" s="46"/>
      <c r="E48" s="84">
        <v>4</v>
      </c>
      <c r="F48" s="46"/>
      <c r="G48" s="85">
        <v>3</v>
      </c>
      <c r="H48" s="77">
        <f t="shared" si="7"/>
        <v>102</v>
      </c>
      <c r="I48" s="78">
        <f t="shared" si="8"/>
        <v>34</v>
      </c>
      <c r="J48" s="87">
        <v>68</v>
      </c>
      <c r="K48" s="87">
        <f t="shared" si="9"/>
        <v>20</v>
      </c>
      <c r="L48" s="87">
        <v>48</v>
      </c>
      <c r="M48" s="87"/>
      <c r="N48" s="88"/>
      <c r="O48" s="88"/>
      <c r="P48" s="88"/>
      <c r="Q48" s="89"/>
      <c r="R48" s="90"/>
      <c r="S48" s="91">
        <v>20</v>
      </c>
      <c r="T48" s="93">
        <v>48</v>
      </c>
      <c r="U48" s="91"/>
      <c r="V48" s="93"/>
    </row>
    <row r="49" spans="1:22" s="162" customFormat="1">
      <c r="A49" s="150" t="s">
        <v>239</v>
      </c>
      <c r="B49" s="151" t="s">
        <v>240</v>
      </c>
      <c r="C49" s="152">
        <v>6</v>
      </c>
      <c r="D49" s="153"/>
      <c r="E49" s="154"/>
      <c r="F49" s="153"/>
      <c r="G49" s="155"/>
      <c r="H49" s="77">
        <f t="shared" si="7"/>
        <v>72</v>
      </c>
      <c r="I49" s="78">
        <f t="shared" si="8"/>
        <v>24</v>
      </c>
      <c r="J49" s="156">
        <v>48</v>
      </c>
      <c r="K49" s="156">
        <f t="shared" si="9"/>
        <v>8</v>
      </c>
      <c r="L49" s="156">
        <v>40</v>
      </c>
      <c r="M49" s="156"/>
      <c r="N49" s="157"/>
      <c r="O49" s="157"/>
      <c r="P49" s="157"/>
      <c r="Q49" s="158"/>
      <c r="R49" s="159"/>
      <c r="S49" s="160"/>
      <c r="T49" s="161"/>
      <c r="U49" s="160"/>
      <c r="V49" s="161">
        <v>48</v>
      </c>
    </row>
    <row r="50" spans="1:22" s="162" customFormat="1">
      <c r="A50" s="163" t="s">
        <v>289</v>
      </c>
      <c r="B50" s="164" t="s">
        <v>242</v>
      </c>
      <c r="C50" s="152"/>
      <c r="D50" s="153"/>
      <c r="E50" s="154">
        <v>5</v>
      </c>
      <c r="F50" s="153"/>
      <c r="G50" s="155"/>
      <c r="H50" s="165">
        <f t="shared" si="7"/>
        <v>48</v>
      </c>
      <c r="I50" s="166">
        <f t="shared" si="8"/>
        <v>16</v>
      </c>
      <c r="J50" s="156">
        <v>32</v>
      </c>
      <c r="K50" s="156">
        <v>26</v>
      </c>
      <c r="L50" s="156">
        <v>6</v>
      </c>
      <c r="M50" s="156"/>
      <c r="N50" s="157"/>
      <c r="O50" s="157"/>
      <c r="P50" s="157"/>
      <c r="Q50" s="158"/>
      <c r="R50" s="159"/>
      <c r="S50" s="160"/>
      <c r="T50" s="161"/>
      <c r="U50" s="160">
        <v>32</v>
      </c>
      <c r="V50" s="161"/>
    </row>
    <row r="51" spans="1:22" s="162" customFormat="1" ht="19.899999999999999" customHeight="1">
      <c r="A51" s="163" t="s">
        <v>241</v>
      </c>
      <c r="B51" s="167" t="s">
        <v>291</v>
      </c>
      <c r="C51" s="168"/>
      <c r="D51" s="169"/>
      <c r="E51" s="170">
        <v>6</v>
      </c>
      <c r="F51" s="169"/>
      <c r="G51" s="171"/>
      <c r="H51" s="77">
        <f t="shared" si="7"/>
        <v>60</v>
      </c>
      <c r="I51" s="78">
        <f t="shared" si="8"/>
        <v>20</v>
      </c>
      <c r="J51" s="172">
        <v>40</v>
      </c>
      <c r="K51" s="172">
        <v>20</v>
      </c>
      <c r="L51" s="172">
        <v>20</v>
      </c>
      <c r="M51" s="172"/>
      <c r="N51" s="173"/>
      <c r="O51" s="173"/>
      <c r="P51" s="173"/>
      <c r="Q51" s="174"/>
      <c r="R51" s="175"/>
      <c r="S51" s="176"/>
      <c r="T51" s="177"/>
      <c r="U51" s="176"/>
      <c r="V51" s="177">
        <v>40</v>
      </c>
    </row>
    <row r="52" spans="1:22" s="162" customFormat="1" ht="15.75" thickBot="1">
      <c r="A52" s="178" t="s">
        <v>290</v>
      </c>
      <c r="B52" s="179" t="s">
        <v>271</v>
      </c>
      <c r="C52" s="180"/>
      <c r="D52" s="181"/>
      <c r="E52" s="182">
        <v>6</v>
      </c>
      <c r="F52" s="181"/>
      <c r="G52" s="183"/>
      <c r="H52" s="184">
        <f t="shared" si="7"/>
        <v>60</v>
      </c>
      <c r="I52" s="185">
        <f t="shared" si="8"/>
        <v>20</v>
      </c>
      <c r="J52" s="186">
        <v>40</v>
      </c>
      <c r="K52" s="186">
        <v>20</v>
      </c>
      <c r="L52" s="186">
        <v>20</v>
      </c>
      <c r="M52" s="186"/>
      <c r="N52" s="187"/>
      <c r="O52" s="187"/>
      <c r="P52" s="187"/>
      <c r="Q52" s="188"/>
      <c r="R52" s="189"/>
      <c r="S52" s="190"/>
      <c r="T52" s="191"/>
      <c r="U52" s="190"/>
      <c r="V52" s="191">
        <v>40</v>
      </c>
    </row>
    <row r="53" spans="1:22" s="41" customFormat="1" ht="16.5" customHeight="1" thickBot="1">
      <c r="A53" s="111" t="s">
        <v>243</v>
      </c>
      <c r="B53" s="63" t="s">
        <v>244</v>
      </c>
      <c r="C53" s="112"/>
      <c r="D53" s="65"/>
      <c r="E53" s="66"/>
      <c r="F53" s="65"/>
      <c r="G53" s="67"/>
      <c r="H53" s="192">
        <f>H54+H58+H66+H62</f>
        <v>1200</v>
      </c>
      <c r="I53" s="192">
        <f>I54+I58+I66+I62</f>
        <v>400</v>
      </c>
      <c r="J53" s="192">
        <f>J54+J58+J66+J62</f>
        <v>800</v>
      </c>
      <c r="K53" s="192">
        <f>K54+K58+K66</f>
        <v>422</v>
      </c>
      <c r="L53" s="192">
        <f>L54+L58+L66</f>
        <v>166</v>
      </c>
      <c r="M53" s="192">
        <f>M54+M58+M66</f>
        <v>20</v>
      </c>
      <c r="N53" s="193">
        <f>N54+N58+N62+N66</f>
        <v>144</v>
      </c>
      <c r="O53" s="193">
        <f>O54+O58+O62+O66</f>
        <v>216</v>
      </c>
      <c r="P53" s="70"/>
      <c r="Q53" s="115">
        <f>SUM(Q54,Q58,Q62,Q66,)</f>
        <v>0</v>
      </c>
      <c r="R53" s="115">
        <f>SUM(R54,R58,R62,R66,)</f>
        <v>0</v>
      </c>
      <c r="S53" s="115">
        <f>SUM(S54,S58,S62,S66,)</f>
        <v>184</v>
      </c>
      <c r="T53" s="115">
        <f>SUM(T54,T58,T62,T66,)</f>
        <v>224</v>
      </c>
      <c r="U53" s="115">
        <f>SUM(U54,U58,U62,U66,)</f>
        <v>232</v>
      </c>
      <c r="V53" s="116">
        <f>SUM(V54,V58,V62,V66)</f>
        <v>160</v>
      </c>
    </row>
    <row r="54" spans="1:22" s="41" customFormat="1" ht="27.6" customHeight="1" thickBot="1">
      <c r="A54" s="111" t="s">
        <v>245</v>
      </c>
      <c r="B54" s="194" t="s">
        <v>246</v>
      </c>
      <c r="C54" s="195">
        <v>4</v>
      </c>
      <c r="D54" s="65"/>
      <c r="E54" s="66"/>
      <c r="F54" s="65"/>
      <c r="G54" s="67"/>
      <c r="H54" s="192">
        <f>H55</f>
        <v>324</v>
      </c>
      <c r="I54" s="192">
        <f>I55</f>
        <v>108</v>
      </c>
      <c r="J54" s="196">
        <v>216</v>
      </c>
      <c r="K54" s="196">
        <f>K55</f>
        <v>170</v>
      </c>
      <c r="L54" s="196">
        <f>L55</f>
        <v>46</v>
      </c>
      <c r="M54" s="196">
        <f>M55</f>
        <v>0</v>
      </c>
      <c r="N54" s="193">
        <f>SUM(N55:N57)</f>
        <v>36</v>
      </c>
      <c r="O54" s="193">
        <f>SUM(O55:O57)</f>
        <v>36</v>
      </c>
      <c r="P54" s="70"/>
      <c r="Q54" s="115">
        <f t="shared" ref="Q54:V54" si="10">Q55</f>
        <v>0</v>
      </c>
      <c r="R54" s="116">
        <v>0</v>
      </c>
      <c r="S54" s="115">
        <f t="shared" si="10"/>
        <v>98</v>
      </c>
      <c r="T54" s="116">
        <f t="shared" si="10"/>
        <v>118</v>
      </c>
      <c r="U54" s="115">
        <f t="shared" si="10"/>
        <v>0</v>
      </c>
      <c r="V54" s="116">
        <f t="shared" si="10"/>
        <v>0</v>
      </c>
    </row>
    <row r="55" spans="1:22" s="41" customFormat="1" ht="18" customHeight="1">
      <c r="A55" s="117" t="s">
        <v>247</v>
      </c>
      <c r="B55" s="197" t="s">
        <v>248</v>
      </c>
      <c r="C55" s="198"/>
      <c r="D55" s="42"/>
      <c r="E55" s="75">
        <v>4</v>
      </c>
      <c r="F55" s="42"/>
      <c r="G55" s="76">
        <v>3</v>
      </c>
      <c r="H55" s="77">
        <f>J55+I55</f>
        <v>324</v>
      </c>
      <c r="I55" s="199">
        <f>J55*0.5</f>
        <v>108</v>
      </c>
      <c r="J55" s="120">
        <v>216</v>
      </c>
      <c r="K55" s="120">
        <f>J55-L55-M55</f>
        <v>170</v>
      </c>
      <c r="L55" s="120">
        <v>46</v>
      </c>
      <c r="M55" s="120"/>
      <c r="N55" s="43"/>
      <c r="O55" s="43"/>
      <c r="P55" s="43"/>
      <c r="Q55" s="80"/>
      <c r="R55" s="81" t="s">
        <v>272</v>
      </c>
      <c r="S55" s="121">
        <v>98</v>
      </c>
      <c r="T55" s="122">
        <v>118</v>
      </c>
      <c r="U55" s="121"/>
      <c r="V55" s="122"/>
    </row>
    <row r="56" spans="1:22" s="41" customFormat="1" ht="16.5" customHeight="1">
      <c r="A56" s="82" t="s">
        <v>249</v>
      </c>
      <c r="B56" s="200" t="s">
        <v>23</v>
      </c>
      <c r="C56" s="201"/>
      <c r="D56" s="46"/>
      <c r="E56" s="84" t="s">
        <v>292</v>
      </c>
      <c r="F56" s="46"/>
      <c r="G56" s="85"/>
      <c r="H56" s="77">
        <f>J56+I56</f>
        <v>36</v>
      </c>
      <c r="I56" s="202"/>
      <c r="J56" s="87">
        <v>36</v>
      </c>
      <c r="K56" s="87"/>
      <c r="L56" s="87"/>
      <c r="M56" s="87"/>
      <c r="N56" s="88">
        <v>36</v>
      </c>
      <c r="O56" s="88"/>
      <c r="P56" s="88"/>
      <c r="Q56" s="89"/>
      <c r="R56" s="90"/>
      <c r="S56" s="91"/>
      <c r="T56" s="93">
        <v>36</v>
      </c>
      <c r="U56" s="91"/>
      <c r="V56" s="93"/>
    </row>
    <row r="57" spans="1:22" s="41" customFormat="1" ht="27" customHeight="1" thickBot="1">
      <c r="A57" s="94" t="s">
        <v>250</v>
      </c>
      <c r="B57" s="95" t="s">
        <v>251</v>
      </c>
      <c r="C57" s="96"/>
      <c r="D57" s="97"/>
      <c r="E57" s="98" t="s">
        <v>292</v>
      </c>
      <c r="F57" s="99"/>
      <c r="G57" s="100"/>
      <c r="H57" s="77">
        <f>J57+I57</f>
        <v>36</v>
      </c>
      <c r="I57" s="203"/>
      <c r="J57" s="125">
        <v>36</v>
      </c>
      <c r="K57" s="125"/>
      <c r="L57" s="125"/>
      <c r="M57" s="125"/>
      <c r="N57" s="204"/>
      <c r="O57" s="204">
        <v>36</v>
      </c>
      <c r="P57" s="105"/>
      <c r="Q57" s="106"/>
      <c r="R57" s="107"/>
      <c r="S57" s="108"/>
      <c r="T57" s="109">
        <v>36</v>
      </c>
      <c r="U57" s="108"/>
      <c r="V57" s="109"/>
    </row>
    <row r="58" spans="1:22" s="41" customFormat="1" ht="24.6" customHeight="1" thickBot="1">
      <c r="A58" s="111" t="s">
        <v>252</v>
      </c>
      <c r="B58" s="194" t="s">
        <v>253</v>
      </c>
      <c r="C58" s="195">
        <v>6</v>
      </c>
      <c r="D58" s="205"/>
      <c r="E58" s="205"/>
      <c r="F58" s="206"/>
      <c r="G58" s="207"/>
      <c r="H58" s="68">
        <f t="shared" ref="H58:M58" si="11">H59</f>
        <v>243</v>
      </c>
      <c r="I58" s="68">
        <f t="shared" si="11"/>
        <v>81</v>
      </c>
      <c r="J58" s="208">
        <f t="shared" si="11"/>
        <v>162</v>
      </c>
      <c r="K58" s="208">
        <f t="shared" si="11"/>
        <v>116</v>
      </c>
      <c r="L58" s="208">
        <f t="shared" si="11"/>
        <v>46</v>
      </c>
      <c r="M58" s="208">
        <f t="shared" si="11"/>
        <v>0</v>
      </c>
      <c r="N58" s="133">
        <f>SUM(N60:N61)</f>
        <v>36</v>
      </c>
      <c r="O58" s="133">
        <f>SUM(O59:O61)</f>
        <v>72</v>
      </c>
      <c r="P58" s="193"/>
      <c r="Q58" s="209">
        <f t="shared" ref="Q58:V58" si="12">Q59</f>
        <v>0</v>
      </c>
      <c r="R58" s="210">
        <f t="shared" si="12"/>
        <v>0</v>
      </c>
      <c r="S58" s="209">
        <f t="shared" si="12"/>
        <v>0</v>
      </c>
      <c r="T58" s="210">
        <f t="shared" si="12"/>
        <v>0</v>
      </c>
      <c r="U58" s="209">
        <f t="shared" si="12"/>
        <v>122</v>
      </c>
      <c r="V58" s="210">
        <f t="shared" si="12"/>
        <v>40</v>
      </c>
    </row>
    <row r="59" spans="1:22" s="41" customFormat="1" ht="16.5" customHeight="1">
      <c r="A59" s="117" t="s">
        <v>254</v>
      </c>
      <c r="B59" s="197" t="s">
        <v>255</v>
      </c>
      <c r="C59" s="198"/>
      <c r="D59" s="211"/>
      <c r="E59" s="75">
        <v>6</v>
      </c>
      <c r="F59" s="211"/>
      <c r="G59" s="212">
        <v>5</v>
      </c>
      <c r="H59" s="77">
        <f>J59+I59</f>
        <v>243</v>
      </c>
      <c r="I59" s="43">
        <f>J59*0.5</f>
        <v>81</v>
      </c>
      <c r="J59" s="120">
        <v>162</v>
      </c>
      <c r="K59" s="120">
        <f>J59-L59-M59</f>
        <v>116</v>
      </c>
      <c r="L59" s="120">
        <v>46</v>
      </c>
      <c r="M59" s="120"/>
      <c r="N59" s="43"/>
      <c r="O59" s="43"/>
      <c r="P59" s="51"/>
      <c r="Q59" s="80"/>
      <c r="R59" s="81"/>
      <c r="S59" s="121"/>
      <c r="T59" s="122"/>
      <c r="U59" s="121">
        <v>122</v>
      </c>
      <c r="V59" s="122">
        <v>40</v>
      </c>
    </row>
    <row r="60" spans="1:22" s="41" customFormat="1" ht="16.5" customHeight="1">
      <c r="A60" s="82" t="s">
        <v>256</v>
      </c>
      <c r="B60" s="200" t="s">
        <v>23</v>
      </c>
      <c r="C60" s="201"/>
      <c r="D60" s="50" t="s">
        <v>294</v>
      </c>
      <c r="E60" s="84"/>
      <c r="F60" s="213"/>
      <c r="G60" s="214"/>
      <c r="H60" s="77">
        <f>J60</f>
        <v>36</v>
      </c>
      <c r="I60" s="202"/>
      <c r="J60" s="87">
        <v>36</v>
      </c>
      <c r="K60" s="215"/>
      <c r="L60" s="87"/>
      <c r="M60" s="87"/>
      <c r="N60" s="88">
        <v>36</v>
      </c>
      <c r="O60" s="88"/>
      <c r="P60" s="88"/>
      <c r="Q60" s="89"/>
      <c r="R60" s="90"/>
      <c r="S60" s="91"/>
      <c r="T60" s="93"/>
      <c r="U60" s="91">
        <v>36</v>
      </c>
      <c r="V60" s="93"/>
    </row>
    <row r="61" spans="1:22" s="41" customFormat="1" ht="27.75" customHeight="1" thickBot="1">
      <c r="A61" s="94" t="s">
        <v>257</v>
      </c>
      <c r="B61" s="95" t="s">
        <v>258</v>
      </c>
      <c r="C61" s="96"/>
      <c r="D61" s="216"/>
      <c r="E61" s="98" t="s">
        <v>293</v>
      </c>
      <c r="F61" s="216"/>
      <c r="G61" s="217"/>
      <c r="H61" s="77">
        <f>J61</f>
        <v>72</v>
      </c>
      <c r="I61" s="204"/>
      <c r="J61" s="125">
        <v>72</v>
      </c>
      <c r="K61" s="218"/>
      <c r="L61" s="125"/>
      <c r="M61" s="125"/>
      <c r="N61" s="219"/>
      <c r="O61" s="219">
        <v>72</v>
      </c>
      <c r="P61" s="219"/>
      <c r="Q61" s="106"/>
      <c r="R61" s="107"/>
      <c r="S61" s="108"/>
      <c r="T61" s="109"/>
      <c r="U61" s="108">
        <v>36</v>
      </c>
      <c r="V61" s="109">
        <v>36</v>
      </c>
    </row>
    <row r="62" spans="1:22" s="41" customFormat="1" ht="27" customHeight="1" thickBot="1">
      <c r="A62" s="111" t="s">
        <v>259</v>
      </c>
      <c r="B62" s="194" t="s">
        <v>260</v>
      </c>
      <c r="C62" s="220">
        <v>4</v>
      </c>
      <c r="D62" s="221"/>
      <c r="E62" s="66"/>
      <c r="F62" s="221"/>
      <c r="G62" s="222"/>
      <c r="H62" s="68">
        <f t="shared" ref="H62:M62" si="13">H63</f>
        <v>288</v>
      </c>
      <c r="I62" s="68">
        <f t="shared" si="13"/>
        <v>96</v>
      </c>
      <c r="J62" s="208">
        <f t="shared" si="13"/>
        <v>192</v>
      </c>
      <c r="K62" s="208">
        <f t="shared" si="13"/>
        <v>141</v>
      </c>
      <c r="L62" s="208">
        <f t="shared" si="13"/>
        <v>51</v>
      </c>
      <c r="M62" s="208">
        <f t="shared" si="13"/>
        <v>0</v>
      </c>
      <c r="N62" s="193">
        <f>SUM(N63:N65)</f>
        <v>36</v>
      </c>
      <c r="O62" s="193">
        <f>SUM(O63:O65)</f>
        <v>36</v>
      </c>
      <c r="P62" s="70"/>
      <c r="Q62" s="209">
        <f t="shared" ref="Q62:V62" si="14">Q63</f>
        <v>0</v>
      </c>
      <c r="R62" s="210">
        <v>0</v>
      </c>
      <c r="S62" s="209">
        <f t="shared" si="14"/>
        <v>86</v>
      </c>
      <c r="T62" s="210">
        <f t="shared" si="14"/>
        <v>106</v>
      </c>
      <c r="U62" s="209">
        <f t="shared" si="14"/>
        <v>0</v>
      </c>
      <c r="V62" s="210">
        <f t="shared" si="14"/>
        <v>0</v>
      </c>
    </row>
    <row r="63" spans="1:22" s="41" customFormat="1" ht="28.5" customHeight="1">
      <c r="A63" s="117" t="s">
        <v>261</v>
      </c>
      <c r="B63" s="197" t="s">
        <v>262</v>
      </c>
      <c r="C63" s="223"/>
      <c r="D63" s="224"/>
      <c r="E63" s="75">
        <v>4</v>
      </c>
      <c r="F63" s="224"/>
      <c r="G63" s="212">
        <v>3</v>
      </c>
      <c r="H63" s="77">
        <f>J63+I63</f>
        <v>288</v>
      </c>
      <c r="I63" s="43">
        <f>J63*0.5</f>
        <v>96</v>
      </c>
      <c r="J63" s="120">
        <v>192</v>
      </c>
      <c r="K63" s="120">
        <f>J63-L63-M63</f>
        <v>141</v>
      </c>
      <c r="L63" s="120">
        <v>51</v>
      </c>
      <c r="M63" s="120"/>
      <c r="N63" s="43"/>
      <c r="O63" s="43"/>
      <c r="P63" s="43"/>
      <c r="Q63" s="80"/>
      <c r="R63" s="81" t="s">
        <v>272</v>
      </c>
      <c r="S63" s="121">
        <v>86</v>
      </c>
      <c r="T63" s="122">
        <v>106</v>
      </c>
      <c r="U63" s="121"/>
      <c r="V63" s="225"/>
    </row>
    <row r="64" spans="1:22" s="41" customFormat="1" ht="16.5" customHeight="1">
      <c r="A64" s="82" t="s">
        <v>263</v>
      </c>
      <c r="B64" s="200" t="s">
        <v>23</v>
      </c>
      <c r="C64" s="201"/>
      <c r="D64" s="50"/>
      <c r="E64" s="84" t="s">
        <v>292</v>
      </c>
      <c r="F64" s="50"/>
      <c r="G64" s="214"/>
      <c r="H64" s="77">
        <f>J64</f>
        <v>36</v>
      </c>
      <c r="I64" s="88"/>
      <c r="J64" s="87">
        <v>36</v>
      </c>
      <c r="K64" s="87"/>
      <c r="L64" s="87"/>
      <c r="M64" s="87"/>
      <c r="N64" s="88">
        <v>36</v>
      </c>
      <c r="O64" s="88"/>
      <c r="P64" s="88"/>
      <c r="Q64" s="89"/>
      <c r="R64" s="90" t="s">
        <v>272</v>
      </c>
      <c r="S64" s="91"/>
      <c r="T64" s="93">
        <v>36</v>
      </c>
      <c r="U64" s="91"/>
      <c r="V64" s="226"/>
    </row>
    <row r="65" spans="1:22" s="41" customFormat="1" ht="27.75" customHeight="1" thickBot="1">
      <c r="A65" s="94" t="s">
        <v>264</v>
      </c>
      <c r="B65" s="95" t="s">
        <v>258</v>
      </c>
      <c r="C65" s="96"/>
      <c r="D65" s="97"/>
      <c r="E65" s="98" t="s">
        <v>292</v>
      </c>
      <c r="F65" s="216"/>
      <c r="G65" s="227"/>
      <c r="H65" s="101">
        <f>J65</f>
        <v>36</v>
      </c>
      <c r="I65" s="203"/>
      <c r="J65" s="125">
        <v>36</v>
      </c>
      <c r="K65" s="125"/>
      <c r="L65" s="125"/>
      <c r="M65" s="125"/>
      <c r="N65" s="204"/>
      <c r="O65" s="204">
        <v>36</v>
      </c>
      <c r="P65" s="203"/>
      <c r="Q65" s="106"/>
      <c r="R65" s="107"/>
      <c r="S65" s="108"/>
      <c r="T65" s="109">
        <v>36</v>
      </c>
      <c r="U65" s="108"/>
      <c r="V65" s="228"/>
    </row>
    <row r="66" spans="1:22" s="41" customFormat="1" ht="27.6" customHeight="1" thickBot="1">
      <c r="A66" s="111" t="s">
        <v>265</v>
      </c>
      <c r="B66" s="194" t="s">
        <v>266</v>
      </c>
      <c r="C66" s="195">
        <v>6</v>
      </c>
      <c r="D66" s="66"/>
      <c r="E66" s="66"/>
      <c r="F66" s="221"/>
      <c r="G66" s="222"/>
      <c r="H66" s="68">
        <f t="shared" ref="H66:M66" si="15">H67</f>
        <v>345</v>
      </c>
      <c r="I66" s="68">
        <f t="shared" si="15"/>
        <v>115</v>
      </c>
      <c r="J66" s="208">
        <f t="shared" si="15"/>
        <v>230</v>
      </c>
      <c r="K66" s="208">
        <f t="shared" si="15"/>
        <v>136</v>
      </c>
      <c r="L66" s="208">
        <f t="shared" si="15"/>
        <v>74</v>
      </c>
      <c r="M66" s="208">
        <f t="shared" si="15"/>
        <v>20</v>
      </c>
      <c r="N66" s="193">
        <f>SUM(N67:N69)</f>
        <v>36</v>
      </c>
      <c r="O66" s="193">
        <f>SUM(O67:O69)</f>
        <v>72</v>
      </c>
      <c r="P66" s="70"/>
      <c r="Q66" s="209">
        <f t="shared" ref="Q66:V66" si="16">Q67</f>
        <v>0</v>
      </c>
      <c r="R66" s="210">
        <f t="shared" si="16"/>
        <v>0</v>
      </c>
      <c r="S66" s="209">
        <f t="shared" si="16"/>
        <v>0</v>
      </c>
      <c r="T66" s="210">
        <f t="shared" si="16"/>
        <v>0</v>
      </c>
      <c r="U66" s="209">
        <f t="shared" si="16"/>
        <v>110</v>
      </c>
      <c r="V66" s="210">
        <f t="shared" si="16"/>
        <v>120</v>
      </c>
    </row>
    <row r="67" spans="1:22" s="41" customFormat="1" ht="19.149999999999999" customHeight="1">
      <c r="A67" s="117" t="s">
        <v>267</v>
      </c>
      <c r="B67" s="197" t="s">
        <v>268</v>
      </c>
      <c r="C67" s="223"/>
      <c r="D67" s="224"/>
      <c r="E67" s="75">
        <v>6</v>
      </c>
      <c r="F67" s="224"/>
      <c r="G67" s="212">
        <v>5</v>
      </c>
      <c r="H67" s="77">
        <f>J67+I67</f>
        <v>345</v>
      </c>
      <c r="I67" s="43">
        <f>J67*0.5</f>
        <v>115</v>
      </c>
      <c r="J67" s="120">
        <v>230</v>
      </c>
      <c r="K67" s="120">
        <f>J67-L67-M67</f>
        <v>136</v>
      </c>
      <c r="L67" s="120">
        <v>74</v>
      </c>
      <c r="M67" s="120">
        <v>20</v>
      </c>
      <c r="N67" s="43"/>
      <c r="O67" s="43"/>
      <c r="P67" s="43"/>
      <c r="Q67" s="80"/>
      <c r="R67" s="81"/>
      <c r="S67" s="121"/>
      <c r="T67" s="122"/>
      <c r="U67" s="121">
        <v>110</v>
      </c>
      <c r="V67" s="122">
        <v>120</v>
      </c>
    </row>
    <row r="68" spans="1:22" s="41" customFormat="1" ht="16.5" customHeight="1">
      <c r="A68" s="82" t="s">
        <v>269</v>
      </c>
      <c r="B68" s="200" t="s">
        <v>23</v>
      </c>
      <c r="C68" s="229"/>
      <c r="D68" s="50"/>
      <c r="E68" s="84" t="s">
        <v>293</v>
      </c>
      <c r="F68" s="50"/>
      <c r="G68" s="214"/>
      <c r="H68" s="77">
        <f>J68+I68</f>
        <v>0</v>
      </c>
      <c r="I68" s="88"/>
      <c r="J68" s="87">
        <v>0</v>
      </c>
      <c r="K68" s="87"/>
      <c r="L68" s="87"/>
      <c r="M68" s="87"/>
      <c r="N68" s="88">
        <v>36</v>
      </c>
      <c r="O68" s="88"/>
      <c r="P68" s="88"/>
      <c r="Q68" s="89"/>
      <c r="R68" s="90"/>
      <c r="S68" s="91"/>
      <c r="T68" s="93"/>
      <c r="U68" s="91">
        <v>0</v>
      </c>
      <c r="V68" s="93">
        <v>36</v>
      </c>
    </row>
    <row r="69" spans="1:22" s="41" customFormat="1" ht="27.75" customHeight="1" thickBot="1">
      <c r="A69" s="94" t="s">
        <v>270</v>
      </c>
      <c r="B69" s="95" t="s">
        <v>258</v>
      </c>
      <c r="C69" s="230"/>
      <c r="D69" s="231"/>
      <c r="E69" s="231" t="s">
        <v>293</v>
      </c>
      <c r="F69" s="231"/>
      <c r="G69" s="217"/>
      <c r="H69" s="77">
        <f>J69+I69</f>
        <v>72</v>
      </c>
      <c r="I69" s="219"/>
      <c r="J69" s="125">
        <v>72</v>
      </c>
      <c r="K69" s="232"/>
      <c r="L69" s="232"/>
      <c r="M69" s="232"/>
      <c r="N69" s="219"/>
      <c r="O69" s="219">
        <v>72</v>
      </c>
      <c r="P69" s="219"/>
      <c r="Q69" s="106"/>
      <c r="R69" s="107"/>
      <c r="S69" s="108"/>
      <c r="T69" s="109"/>
      <c r="U69" s="108">
        <v>36</v>
      </c>
      <c r="V69" s="109">
        <v>36</v>
      </c>
    </row>
    <row r="70" spans="1:22" s="41" customFormat="1" ht="16.5" customHeight="1" thickBot="1">
      <c r="A70" s="233" t="s">
        <v>273</v>
      </c>
      <c r="B70" s="234" t="s">
        <v>274</v>
      </c>
      <c r="C70" s="112"/>
      <c r="D70" s="221"/>
      <c r="E70" s="221"/>
      <c r="F70" s="221"/>
      <c r="G70" s="222"/>
      <c r="H70" s="68">
        <f>J70</f>
        <v>144</v>
      </c>
      <c r="I70" s="70"/>
      <c r="J70" s="70">
        <v>144</v>
      </c>
      <c r="K70" s="70"/>
      <c r="L70" s="70"/>
      <c r="M70" s="70"/>
      <c r="N70" s="70"/>
      <c r="O70" s="193">
        <v>144</v>
      </c>
      <c r="P70" s="70"/>
      <c r="Q70" s="235"/>
      <c r="R70" s="67"/>
      <c r="S70" s="235"/>
      <c r="T70" s="67"/>
      <c r="U70" s="235"/>
      <c r="V70" s="67">
        <v>144</v>
      </c>
    </row>
    <row r="71" spans="1:22" s="41" customFormat="1" ht="16.5" customHeight="1" thickBot="1">
      <c r="A71" s="236" t="s">
        <v>275</v>
      </c>
      <c r="B71" s="237" t="s">
        <v>276</v>
      </c>
      <c r="C71" s="195"/>
      <c r="D71" s="205"/>
      <c r="E71" s="205"/>
      <c r="F71" s="238"/>
      <c r="G71" s="239"/>
      <c r="H71" s="68">
        <f>J71</f>
        <v>216</v>
      </c>
      <c r="I71" s="193"/>
      <c r="J71" s="193">
        <v>216</v>
      </c>
      <c r="K71" s="193"/>
      <c r="L71" s="193"/>
      <c r="M71" s="193"/>
      <c r="N71" s="193"/>
      <c r="O71" s="193"/>
      <c r="P71" s="193">
        <v>216</v>
      </c>
      <c r="Q71" s="240"/>
      <c r="R71" s="207"/>
      <c r="S71" s="240"/>
      <c r="T71" s="207"/>
      <c r="U71" s="240"/>
      <c r="V71" s="207">
        <v>216</v>
      </c>
    </row>
    <row r="72" spans="1:22" s="41" customFormat="1" ht="16.5" customHeight="1">
      <c r="A72" s="241" t="s">
        <v>277</v>
      </c>
      <c r="B72" s="242" t="s">
        <v>278</v>
      </c>
      <c r="C72" s="243"/>
      <c r="D72" s="224"/>
      <c r="E72" s="75"/>
      <c r="F72" s="224"/>
      <c r="G72" s="212"/>
      <c r="H72" s="244">
        <f>J72</f>
        <v>144</v>
      </c>
      <c r="I72" s="199"/>
      <c r="J72" s="77">
        <v>144</v>
      </c>
      <c r="K72" s="77"/>
      <c r="L72" s="77"/>
      <c r="M72" s="43"/>
      <c r="N72" s="43"/>
      <c r="O72" s="43"/>
      <c r="P72" s="43">
        <v>144</v>
      </c>
      <c r="Q72" s="45"/>
      <c r="R72" s="76"/>
      <c r="S72" s="45"/>
      <c r="T72" s="76"/>
      <c r="U72" s="45"/>
      <c r="V72" s="245">
        <v>144</v>
      </c>
    </row>
    <row r="73" spans="1:22" s="41" customFormat="1" ht="16.5" customHeight="1" thickBot="1">
      <c r="A73" s="246" t="s">
        <v>279</v>
      </c>
      <c r="B73" s="247" t="s">
        <v>280</v>
      </c>
      <c r="C73" s="230"/>
      <c r="D73" s="231"/>
      <c r="E73" s="98"/>
      <c r="F73" s="231"/>
      <c r="G73" s="217"/>
      <c r="H73" s="248">
        <f>J73</f>
        <v>72</v>
      </c>
      <c r="I73" s="204"/>
      <c r="J73" s="249">
        <v>72</v>
      </c>
      <c r="K73" s="249"/>
      <c r="L73" s="249"/>
      <c r="M73" s="219"/>
      <c r="N73" s="219"/>
      <c r="O73" s="219"/>
      <c r="P73" s="219">
        <v>72</v>
      </c>
      <c r="Q73" s="250"/>
      <c r="R73" s="251"/>
      <c r="S73" s="250"/>
      <c r="T73" s="251"/>
      <c r="U73" s="250"/>
      <c r="V73" s="252">
        <v>72</v>
      </c>
    </row>
    <row r="74" spans="1:22" s="41" customFormat="1" ht="16.5" customHeight="1" thickBot="1">
      <c r="A74" s="253"/>
      <c r="B74" s="254"/>
      <c r="C74" s="255"/>
      <c r="D74" s="256"/>
      <c r="E74" s="256"/>
      <c r="F74" s="256"/>
      <c r="G74" s="257"/>
      <c r="H74" s="258"/>
      <c r="I74" s="259"/>
      <c r="J74" s="259"/>
      <c r="K74" s="259"/>
      <c r="L74" s="259"/>
      <c r="M74" s="259"/>
      <c r="N74" s="259"/>
      <c r="O74" s="256"/>
      <c r="P74" s="256"/>
      <c r="Q74" s="259">
        <f>Q8/17</f>
        <v>36</v>
      </c>
      <c r="R74" s="260">
        <f>R8/22</f>
        <v>36</v>
      </c>
      <c r="S74" s="261">
        <f>S26/16</f>
        <v>36</v>
      </c>
      <c r="T74" s="262">
        <f>T26/19</f>
        <v>36</v>
      </c>
      <c r="U74" s="263">
        <f>U26/14</f>
        <v>36</v>
      </c>
      <c r="V74" s="264">
        <f>V26/10</f>
        <v>36</v>
      </c>
    </row>
    <row r="75" spans="1:22" s="41" customFormat="1" ht="16.5" customHeight="1">
      <c r="A75" s="461"/>
      <c r="B75" s="461"/>
      <c r="C75" s="461"/>
      <c r="D75" s="461"/>
      <c r="E75" s="461"/>
      <c r="F75" s="461"/>
      <c r="G75" s="461"/>
      <c r="H75" s="461"/>
      <c r="I75" s="461"/>
      <c r="J75" s="461"/>
      <c r="K75" s="461"/>
      <c r="L75" s="461"/>
      <c r="M75" s="462"/>
      <c r="N75" s="463" t="s">
        <v>174</v>
      </c>
      <c r="O75" s="464"/>
      <c r="P75" s="465"/>
      <c r="Q75" s="265">
        <f>Q8</f>
        <v>612</v>
      </c>
      <c r="R75" s="266">
        <f>R8</f>
        <v>792</v>
      </c>
      <c r="S75" s="267">
        <f>S26</f>
        <v>576</v>
      </c>
      <c r="T75" s="268">
        <f>T26</f>
        <v>684</v>
      </c>
      <c r="U75" s="267">
        <f>U26</f>
        <v>504</v>
      </c>
      <c r="V75" s="268">
        <f>V26</f>
        <v>360</v>
      </c>
    </row>
    <row r="76" spans="1:22" s="41" customFormat="1" ht="16.5" customHeight="1">
      <c r="A76" s="461"/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2"/>
      <c r="N76" s="454" t="s">
        <v>175</v>
      </c>
      <c r="O76" s="455"/>
      <c r="P76" s="456"/>
      <c r="Q76" s="47"/>
      <c r="R76" s="48">
        <v>72</v>
      </c>
      <c r="S76" s="47">
        <v>36</v>
      </c>
      <c r="T76" s="48">
        <v>36</v>
      </c>
      <c r="U76" s="269">
        <v>0</v>
      </c>
      <c r="V76" s="270">
        <v>36</v>
      </c>
    </row>
    <row r="77" spans="1:22" s="41" customFormat="1" ht="16.5" customHeight="1">
      <c r="A77" s="461"/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2"/>
      <c r="N77" s="466" t="s">
        <v>176</v>
      </c>
      <c r="O77" s="467"/>
      <c r="P77" s="468"/>
      <c r="Q77" s="271"/>
      <c r="R77" s="272"/>
      <c r="S77" s="271">
        <v>0</v>
      </c>
      <c r="T77" s="272">
        <v>72</v>
      </c>
      <c r="U77" s="273">
        <v>36</v>
      </c>
      <c r="V77" s="274">
        <v>36</v>
      </c>
    </row>
    <row r="78" spans="1:22" s="41" customFormat="1" ht="16.5" customHeight="1">
      <c r="A78" s="461"/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2"/>
      <c r="N78" s="454" t="s">
        <v>177</v>
      </c>
      <c r="O78" s="455"/>
      <c r="P78" s="456"/>
      <c r="Q78" s="47"/>
      <c r="R78" s="48"/>
      <c r="S78" s="47"/>
      <c r="T78" s="48">
        <v>72</v>
      </c>
      <c r="U78" s="269">
        <v>72</v>
      </c>
      <c r="V78" s="275">
        <v>72</v>
      </c>
    </row>
    <row r="79" spans="1:22" s="41" customFormat="1" ht="16.5" customHeight="1">
      <c r="A79" s="461"/>
      <c r="B79" s="461"/>
      <c r="C79" s="461"/>
      <c r="D79" s="461"/>
      <c r="E79" s="461"/>
      <c r="F79" s="461"/>
      <c r="G79" s="461"/>
      <c r="H79" s="461"/>
      <c r="I79" s="461"/>
      <c r="J79" s="461"/>
      <c r="K79" s="461"/>
      <c r="L79" s="461"/>
      <c r="M79" s="462"/>
      <c r="N79" s="466" t="s">
        <v>178</v>
      </c>
      <c r="O79" s="467"/>
      <c r="P79" s="468"/>
      <c r="Q79" s="47">
        <v>0</v>
      </c>
      <c r="R79" s="48">
        <v>4</v>
      </c>
      <c r="S79" s="47">
        <v>2</v>
      </c>
      <c r="T79" s="48">
        <v>4</v>
      </c>
      <c r="U79" s="269">
        <v>0</v>
      </c>
      <c r="V79" s="270">
        <v>4</v>
      </c>
    </row>
    <row r="80" spans="1:22" s="41" customFormat="1" ht="16.5" customHeight="1">
      <c r="A80" s="461"/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2"/>
      <c r="N80" s="454" t="s">
        <v>179</v>
      </c>
      <c r="O80" s="455"/>
      <c r="P80" s="456"/>
      <c r="Q80" s="47"/>
      <c r="R80" s="48"/>
      <c r="S80" s="47"/>
      <c r="T80" s="48"/>
      <c r="U80" s="269"/>
      <c r="V80" s="270"/>
    </row>
    <row r="81" spans="1:22" s="41" customFormat="1" ht="16.5" customHeight="1">
      <c r="A81" s="461"/>
      <c r="B81" s="461"/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2"/>
      <c r="N81" s="454" t="s">
        <v>187</v>
      </c>
      <c r="O81" s="455"/>
      <c r="P81" s="456"/>
      <c r="Q81" s="47">
        <v>2</v>
      </c>
      <c r="R81" s="48">
        <v>7</v>
      </c>
      <c r="S81" s="47">
        <v>2</v>
      </c>
      <c r="T81" s="48">
        <v>8</v>
      </c>
      <c r="U81" s="269">
        <v>4</v>
      </c>
      <c r="V81" s="270">
        <v>6</v>
      </c>
    </row>
    <row r="82" spans="1:22" s="41" customFormat="1" ht="16.5" customHeight="1" thickBot="1">
      <c r="N82" s="488" t="s">
        <v>191</v>
      </c>
      <c r="O82" s="489"/>
      <c r="P82" s="490"/>
      <c r="Q82" s="276">
        <v>8</v>
      </c>
      <c r="R82" s="277"/>
      <c r="S82" s="276">
        <v>6</v>
      </c>
      <c r="T82" s="277">
        <v>1</v>
      </c>
      <c r="U82" s="278">
        <v>4</v>
      </c>
      <c r="V82" s="279"/>
    </row>
    <row r="83" spans="1:22" ht="16.5" customHeight="1"/>
    <row r="84" spans="1:22" ht="16.5" customHeight="1"/>
    <row r="89" spans="1:22">
      <c r="R89" s="280"/>
      <c r="S89" s="280"/>
      <c r="T89" s="280"/>
      <c r="U89" s="280"/>
      <c r="V89" s="280"/>
    </row>
    <row r="90" spans="1:22">
      <c r="R90" s="281"/>
      <c r="S90" s="281"/>
      <c r="T90" s="281"/>
      <c r="U90" s="281"/>
      <c r="V90" s="281"/>
    </row>
  </sheetData>
  <mergeCells count="27">
    <mergeCell ref="N82:P82"/>
    <mergeCell ref="Q5:R5"/>
    <mergeCell ref="S5:T5"/>
    <mergeCell ref="A1:V2"/>
    <mergeCell ref="A3:A6"/>
    <mergeCell ref="B3:B6"/>
    <mergeCell ref="H3:H6"/>
    <mergeCell ref="Q3:V4"/>
    <mergeCell ref="C3:G5"/>
    <mergeCell ref="I3:P3"/>
    <mergeCell ref="N79:P79"/>
    <mergeCell ref="J5:J6"/>
    <mergeCell ref="K5:M5"/>
    <mergeCell ref="N5:O5"/>
    <mergeCell ref="J4:O4"/>
    <mergeCell ref="P4:P6"/>
    <mergeCell ref="N80:P80"/>
    <mergeCell ref="N81:P81"/>
    <mergeCell ref="U5:V5"/>
    <mergeCell ref="C10:C11"/>
    <mergeCell ref="A75:M81"/>
    <mergeCell ref="N75:P75"/>
    <mergeCell ref="N76:P76"/>
    <mergeCell ref="N77:P77"/>
    <mergeCell ref="I4:I6"/>
    <mergeCell ref="N78:P78"/>
    <mergeCell ref="G10:G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rowBreaks count="1" manualBreakCount="1">
    <brk id="36" max="16383" man="1"/>
  </rowBreaks>
  <ignoredErrors>
    <ignoredError sqref="K33 H58" formula="1"/>
    <ignoredError sqref="O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 с печ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2021-09-03T12:43:40Z</cp:lastPrinted>
  <dcterms:created xsi:type="dcterms:W3CDTF">2011-05-05T04:03:53Z</dcterms:created>
  <dcterms:modified xsi:type="dcterms:W3CDTF">2021-09-03T12:44:12Z</dcterms:modified>
</cp:coreProperties>
</file>