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MetodKab\Desktop\0 Изменения в УП с марта 2021\2024 год\Лазукина ЛП-9 ООП с 2024\23 02 04 ТЭ под-тр, стр, дор маш и об(по отр)Акт\"/>
    </mc:Choice>
  </mc:AlternateContent>
  <xr:revisionPtr revIDLastSave="0" documentId="13_ncr:1_{221A77EC-CCA0-4DED-94AC-3C324C99854E}" xr6:coauthVersionLast="45" xr6:coauthVersionMax="47" xr10:uidLastSave="{00000000-0000-0000-0000-000000000000}"/>
  <bookViews>
    <workbookView xWindow="0" yWindow="540" windowWidth="22035" windowHeight="14235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82" i="21" l="1"/>
  <c r="AD82" i="21"/>
  <c r="K79" i="21"/>
  <c r="K77" i="21"/>
  <c r="K75" i="21"/>
  <c r="K71" i="21"/>
  <c r="K67" i="21"/>
  <c r="K66" i="21"/>
  <c r="K65" i="21"/>
  <c r="K64" i="21"/>
  <c r="K63" i="21"/>
  <c r="K62" i="21"/>
  <c r="K57" i="21"/>
  <c r="K39" i="21"/>
  <c r="K36" i="21" s="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38" i="21"/>
  <c r="K37" i="21"/>
  <c r="K34" i="21"/>
  <c r="K32" i="21" s="1"/>
  <c r="K35" i="21"/>
  <c r="K33" i="21"/>
  <c r="K28" i="21"/>
  <c r="K29" i="21"/>
  <c r="K26" i="21" s="1"/>
  <c r="K30" i="21"/>
  <c r="K31" i="21"/>
  <c r="K27" i="21"/>
  <c r="V10" i="21"/>
  <c r="U10" i="21"/>
  <c r="T10" i="21"/>
  <c r="S10" i="21"/>
  <c r="R10" i="21"/>
  <c r="Q10" i="21"/>
  <c r="N8" i="21"/>
  <c r="N10" i="21"/>
  <c r="M10" i="21"/>
  <c r="L10" i="21"/>
  <c r="K10" i="21"/>
  <c r="J10" i="21"/>
  <c r="H10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F82" i="21"/>
  <c r="AB82" i="21"/>
  <c r="Z82" i="21"/>
  <c r="Z61" i="21"/>
  <c r="AH85" i="21"/>
  <c r="AH84" i="21"/>
  <c r="AF84" i="21"/>
  <c r="AB84" i="21"/>
  <c r="Z84" i="21"/>
  <c r="X84" i="21"/>
  <c r="AD84" i="21"/>
  <c r="AH83" i="21"/>
  <c r="AF83" i="21"/>
  <c r="AD83" i="21"/>
  <c r="AB83" i="21"/>
  <c r="Z83" i="21"/>
  <c r="M74" i="21"/>
  <c r="N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/>
  <c r="AE74" i="21"/>
  <c r="AF74" i="21"/>
  <c r="AG74" i="21"/>
  <c r="AH74" i="21"/>
  <c r="J75" i="21"/>
  <c r="J74" i="21" s="1"/>
  <c r="I75" i="21"/>
  <c r="I74" i="21" s="1"/>
  <c r="P77" i="21"/>
  <c r="P74" i="21" s="1"/>
  <c r="O76" i="21"/>
  <c r="O74" i="21" s="1"/>
  <c r="M61" i="21"/>
  <c r="N61" i="21"/>
  <c r="Q61" i="21"/>
  <c r="R61" i="21"/>
  <c r="S61" i="21"/>
  <c r="T61" i="21"/>
  <c r="U61" i="21"/>
  <c r="V61" i="21"/>
  <c r="W61" i="21"/>
  <c r="X61" i="21"/>
  <c r="Y61" i="21"/>
  <c r="AA61" i="21"/>
  <c r="AB61" i="21"/>
  <c r="AC61" i="21"/>
  <c r="AD61" i="21"/>
  <c r="AE61" i="21"/>
  <c r="AF61" i="21"/>
  <c r="AG61" i="21"/>
  <c r="AH61" i="21"/>
  <c r="J63" i="21"/>
  <c r="L63" i="21" s="1"/>
  <c r="J64" i="21"/>
  <c r="L64" i="21" s="1"/>
  <c r="J65" i="21"/>
  <c r="L65" i="21" s="1"/>
  <c r="J66" i="21"/>
  <c r="L66" i="21" s="1"/>
  <c r="J62" i="21"/>
  <c r="I63" i="21"/>
  <c r="I64" i="21"/>
  <c r="I65" i="21"/>
  <c r="I66" i="21"/>
  <c r="I62" i="21"/>
  <c r="P68" i="21"/>
  <c r="P61" i="21" s="1"/>
  <c r="O67" i="21"/>
  <c r="O61" i="21" s="1"/>
  <c r="P59" i="21"/>
  <c r="P56" i="21" s="1"/>
  <c r="O58" i="21"/>
  <c r="H58" i="21" s="1"/>
  <c r="M56" i="21"/>
  <c r="N56" i="21"/>
  <c r="Q56" i="21"/>
  <c r="R56" i="21"/>
  <c r="S56" i="21"/>
  <c r="T56" i="21"/>
  <c r="U56" i="21"/>
  <c r="V56" i="21"/>
  <c r="W56" i="21"/>
  <c r="X56" i="21"/>
  <c r="Y56" i="21"/>
  <c r="Z56" i="21"/>
  <c r="AA56" i="21"/>
  <c r="AB56" i="21"/>
  <c r="AC56" i="21"/>
  <c r="AD56" i="21"/>
  <c r="AE56" i="21"/>
  <c r="AF56" i="21"/>
  <c r="AG56" i="21"/>
  <c r="AH56" i="21"/>
  <c r="J47" i="21"/>
  <c r="L47" i="21" s="1"/>
  <c r="J48" i="21"/>
  <c r="L48" i="21" s="1"/>
  <c r="J49" i="21"/>
  <c r="L49" i="21" s="1"/>
  <c r="I47" i="21"/>
  <c r="I48" i="21"/>
  <c r="H48" i="21" s="1"/>
  <c r="X32" i="21"/>
  <c r="Y32" i="21"/>
  <c r="Z32" i="21"/>
  <c r="AA32" i="21"/>
  <c r="AB32" i="21"/>
  <c r="AC32" i="21"/>
  <c r="AD32" i="21"/>
  <c r="AE32" i="21"/>
  <c r="AF32" i="21"/>
  <c r="AG32" i="21"/>
  <c r="AH32" i="21"/>
  <c r="W32" i="21"/>
  <c r="M32" i="21"/>
  <c r="J35" i="21"/>
  <c r="L35" i="21" s="1"/>
  <c r="I35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U26" i="21"/>
  <c r="N26" i="21"/>
  <c r="O26" i="21"/>
  <c r="P26" i="21"/>
  <c r="Q26" i="21"/>
  <c r="R26" i="21"/>
  <c r="S26" i="21"/>
  <c r="T26" i="21"/>
  <c r="M26" i="21"/>
  <c r="J29" i="21"/>
  <c r="L29" i="21" s="1"/>
  <c r="I29" i="21"/>
  <c r="I28" i="21"/>
  <c r="J53" i="21"/>
  <c r="J50" i="21"/>
  <c r="K58" i="21" l="1"/>
  <c r="K56" i="21" s="1"/>
  <c r="K68" i="21"/>
  <c r="K61" i="21" s="1"/>
  <c r="K76" i="21"/>
  <c r="K74" i="21" s="1"/>
  <c r="H65" i="21"/>
  <c r="K59" i="21"/>
  <c r="H66" i="21"/>
  <c r="AC9" i="21"/>
  <c r="AC81" i="21" s="1"/>
  <c r="O56" i="21"/>
  <c r="AD9" i="21"/>
  <c r="AF9" i="21"/>
  <c r="AE9" i="21"/>
  <c r="AE81" i="21" s="1"/>
  <c r="I61" i="21"/>
  <c r="H64" i="21"/>
  <c r="H63" i="21"/>
  <c r="H49" i="21"/>
  <c r="AA9" i="21"/>
  <c r="AA81" i="21" s="1"/>
  <c r="Z9" i="21"/>
  <c r="Y9" i="21"/>
  <c r="Y81" i="21" s="1"/>
  <c r="X9" i="21"/>
  <c r="X81" i="21" s="1"/>
  <c r="W9" i="21"/>
  <c r="W81" i="21" s="1"/>
  <c r="AB9" i="21"/>
  <c r="H47" i="21"/>
  <c r="J61" i="21"/>
  <c r="AH9" i="21"/>
  <c r="H68" i="21"/>
  <c r="H77" i="21"/>
  <c r="O8" i="21"/>
  <c r="AG9" i="21"/>
  <c r="AG81" i="21" s="1"/>
  <c r="H67" i="21"/>
  <c r="H76" i="21"/>
  <c r="L75" i="21"/>
  <c r="L74" i="21" s="1"/>
  <c r="H62" i="21"/>
  <c r="L62" i="21"/>
  <c r="L61" i="21" s="1"/>
  <c r="H75" i="21"/>
  <c r="H35" i="21"/>
  <c r="H29" i="21"/>
  <c r="I53" i="21"/>
  <c r="L53" i="21"/>
  <c r="H53" i="21" l="1"/>
  <c r="J41" i="21" l="1"/>
  <c r="J43" i="21"/>
  <c r="J28" i="21"/>
  <c r="J30" i="21"/>
  <c r="J31" i="21"/>
  <c r="I31" i="21"/>
  <c r="M9" i="21"/>
  <c r="P72" i="21" l="1"/>
  <c r="K72" i="21" s="1"/>
  <c r="K70" i="21" s="1"/>
  <c r="K55" i="21" s="1"/>
  <c r="K54" i="21" s="1"/>
  <c r="K8" i="21" s="1"/>
  <c r="H59" i="21"/>
  <c r="H78" i="21"/>
  <c r="H74" i="21" s="1"/>
  <c r="H73" i="21"/>
  <c r="H69" i="21"/>
  <c r="H61" i="21" s="1"/>
  <c r="H60" i="21"/>
  <c r="I71" i="21"/>
  <c r="I57" i="21"/>
  <c r="I56" i="21" s="1"/>
  <c r="J57" i="21"/>
  <c r="I52" i="21"/>
  <c r="I51" i="21"/>
  <c r="I50" i="21"/>
  <c r="I46" i="21"/>
  <c r="I45" i="21"/>
  <c r="I44" i="21"/>
  <c r="I43" i="21"/>
  <c r="I42" i="21"/>
  <c r="I41" i="21"/>
  <c r="H41" i="21" s="1"/>
  <c r="I40" i="21"/>
  <c r="I39" i="21"/>
  <c r="I38" i="21"/>
  <c r="I37" i="21"/>
  <c r="J38" i="21"/>
  <c r="L38" i="21" s="1"/>
  <c r="J39" i="21"/>
  <c r="J40" i="21"/>
  <c r="L40" i="21" s="1"/>
  <c r="L41" i="21"/>
  <c r="J42" i="21"/>
  <c r="L42" i="21" s="1"/>
  <c r="L43" i="21"/>
  <c r="J44" i="21"/>
  <c r="L44" i="21" s="1"/>
  <c r="J45" i="21"/>
  <c r="L45" i="21" s="1"/>
  <c r="J46" i="21"/>
  <c r="L50" i="21"/>
  <c r="J51" i="21"/>
  <c r="L51" i="21" s="1"/>
  <c r="J52" i="21"/>
  <c r="L52" i="21" s="1"/>
  <c r="J37" i="21"/>
  <c r="I34" i="21"/>
  <c r="I33" i="21"/>
  <c r="J34" i="21"/>
  <c r="J33" i="21"/>
  <c r="I30" i="21"/>
  <c r="I27" i="21"/>
  <c r="L31" i="21"/>
  <c r="L28" i="21"/>
  <c r="L30" i="21"/>
  <c r="J27" i="21"/>
  <c r="H31" i="21"/>
  <c r="J71" i="21"/>
  <c r="W70" i="21"/>
  <c r="Y70" i="21"/>
  <c r="Z70" i="21"/>
  <c r="AA70" i="21"/>
  <c r="AB70" i="21"/>
  <c r="AC70" i="21"/>
  <c r="AD70" i="21"/>
  <c r="AE70" i="21"/>
  <c r="AF70" i="21"/>
  <c r="AG70" i="21"/>
  <c r="AH70" i="21"/>
  <c r="R70" i="21"/>
  <c r="Q70" i="21"/>
  <c r="R32" i="21"/>
  <c r="Q32" i="21"/>
  <c r="S32" i="21"/>
  <c r="I36" i="21" l="1"/>
  <c r="I32" i="21"/>
  <c r="L46" i="21"/>
  <c r="J36" i="21"/>
  <c r="L33" i="21"/>
  <c r="J32" i="21"/>
  <c r="L57" i="21"/>
  <c r="L56" i="21" s="1"/>
  <c r="J56" i="21"/>
  <c r="H72" i="21"/>
  <c r="P8" i="21"/>
  <c r="L27" i="21"/>
  <c r="L26" i="21" s="1"/>
  <c r="J26" i="21"/>
  <c r="J9" i="21" s="1"/>
  <c r="I26" i="21"/>
  <c r="H27" i="21"/>
  <c r="L37" i="21"/>
  <c r="L39" i="21"/>
  <c r="AH54" i="21"/>
  <c r="AH8" i="21" s="1"/>
  <c r="AH55" i="21"/>
  <c r="H50" i="21"/>
  <c r="H34" i="21"/>
  <c r="AF81" i="21"/>
  <c r="Z55" i="21"/>
  <c r="AD55" i="21"/>
  <c r="AA55" i="21"/>
  <c r="AE54" i="21"/>
  <c r="AE8" i="21" s="1"/>
  <c r="H42" i="21"/>
  <c r="H46" i="21"/>
  <c r="H51" i="21"/>
  <c r="H43" i="21"/>
  <c r="H52" i="21"/>
  <c r="Y54" i="21"/>
  <c r="Y8" i="21" s="1"/>
  <c r="AC54" i="21"/>
  <c r="AC8" i="21" s="1"/>
  <c r="AG55" i="21"/>
  <c r="AG54" i="21"/>
  <c r="AG8" i="21" s="1"/>
  <c r="AE55" i="21"/>
  <c r="AC55" i="21"/>
  <c r="H44" i="21"/>
  <c r="AA54" i="21"/>
  <c r="AA8" i="21" s="1"/>
  <c r="H45" i="21"/>
  <c r="H39" i="21"/>
  <c r="L34" i="21"/>
  <c r="H40" i="21"/>
  <c r="H38" i="21"/>
  <c r="H37" i="21"/>
  <c r="H33" i="21"/>
  <c r="H30" i="21"/>
  <c r="H28" i="21"/>
  <c r="Z54" i="21"/>
  <c r="Z8" i="21" s="1"/>
  <c r="W54" i="21"/>
  <c r="W8" i="21" s="1"/>
  <c r="Y55" i="21"/>
  <c r="AD54" i="21"/>
  <c r="AD8" i="21" s="1"/>
  <c r="H57" i="21"/>
  <c r="H56" i="21" s="1"/>
  <c r="H71" i="21"/>
  <c r="R54" i="21"/>
  <c r="R8" i="21" s="1"/>
  <c r="Q55" i="21"/>
  <c r="R55" i="21"/>
  <c r="Q54" i="21"/>
  <c r="Q8" i="21" s="1"/>
  <c r="AF54" i="21"/>
  <c r="AF8" i="21" s="1"/>
  <c r="AB54" i="21"/>
  <c r="AB8" i="21" s="1"/>
  <c r="AF55" i="21"/>
  <c r="AB55" i="21"/>
  <c r="W55" i="21"/>
  <c r="I9" i="21" l="1"/>
  <c r="H36" i="21"/>
  <c r="L36" i="21"/>
  <c r="L32" i="21"/>
  <c r="H32" i="21"/>
  <c r="H26" i="21"/>
  <c r="X83" i="21"/>
  <c r="V32" i="21"/>
  <c r="V9" i="21" s="1"/>
  <c r="U32" i="21"/>
  <c r="U9" i="21" s="1"/>
  <c r="U81" i="21" s="1"/>
  <c r="N32" i="21"/>
  <c r="O32" i="21"/>
  <c r="P32" i="21"/>
  <c r="T32" i="21"/>
  <c r="T70" i="21" l="1"/>
  <c r="S70" i="21"/>
  <c r="S55" i="21" s="1"/>
  <c r="O70" i="21"/>
  <c r="N70" i="21"/>
  <c r="M70" i="21"/>
  <c r="I70" i="21"/>
  <c r="V70" i="21"/>
  <c r="X70" i="21"/>
  <c r="U70" i="21"/>
  <c r="J70" i="21"/>
  <c r="H9" i="21" s="1"/>
  <c r="B33" i="19"/>
  <c r="D33" i="19" s="1"/>
  <c r="U54" i="21" l="1"/>
  <c r="U55" i="21"/>
  <c r="V54" i="21"/>
  <c r="V55" i="21"/>
  <c r="X54" i="21"/>
  <c r="X8" i="21" s="1"/>
  <c r="X55" i="21"/>
  <c r="I54" i="21"/>
  <c r="I8" i="21" s="1"/>
  <c r="I55" i="21"/>
  <c r="S54" i="21"/>
  <c r="S8" i="21" s="1"/>
  <c r="N54" i="21"/>
  <c r="N55" i="21"/>
  <c r="O54" i="21"/>
  <c r="O55" i="21"/>
  <c r="M54" i="21"/>
  <c r="M55" i="21"/>
  <c r="T55" i="21"/>
  <c r="T54" i="21"/>
  <c r="V81" i="21" l="1"/>
  <c r="S36" i="19" l="1"/>
  <c r="J54" i="21" l="1"/>
  <c r="P70" i="21"/>
  <c r="L71" i="21"/>
  <c r="L9" i="21" s="1"/>
  <c r="L70" i="21" l="1"/>
  <c r="L54" i="21" s="1"/>
  <c r="J55" i="21"/>
  <c r="L55" i="21"/>
  <c r="P55" i="21"/>
  <c r="P54" i="21"/>
  <c r="H70" i="21"/>
  <c r="BC36" i="19"/>
  <c r="AW36" i="19"/>
  <c r="AP36" i="19"/>
  <c r="AI36" i="19"/>
  <c r="AB36" i="19"/>
  <c r="B34" i="19"/>
  <c r="B35" i="19"/>
  <c r="B32" i="19"/>
  <c r="BF32" i="19" s="1"/>
  <c r="P33" i="19"/>
  <c r="P34" i="19"/>
  <c r="P35" i="19"/>
  <c r="J33" i="19"/>
  <c r="J34" i="19"/>
  <c r="J35" i="19"/>
  <c r="P32" i="19"/>
  <c r="J32" i="19"/>
  <c r="D35" i="19" l="1"/>
  <c r="BF35" i="19"/>
  <c r="H54" i="21"/>
  <c r="H8" i="21" s="1"/>
  <c r="H55" i="21"/>
  <c r="Z81" i="21"/>
  <c r="AD81" i="21"/>
  <c r="AH81" i="21"/>
  <c r="AB81" i="21"/>
  <c r="L8" i="21"/>
  <c r="BF34" i="19"/>
  <c r="D34" i="19"/>
  <c r="U8" i="21"/>
  <c r="V8" i="21"/>
  <c r="T8" i="21"/>
  <c r="M8" i="21"/>
  <c r="J8" i="21"/>
  <c r="D32" i="19"/>
  <c r="BF33" i="19"/>
  <c r="B36" i="19"/>
  <c r="BF36" i="19" l="1"/>
  <c r="D36" i="19"/>
</calcChain>
</file>

<file path=xl/sharedStrings.xml><?xml version="1.0" encoding="utf-8"?>
<sst xmlns="http://schemas.openxmlformats.org/spreadsheetml/2006/main" count="442" uniqueCount="340">
  <si>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</si>
  <si>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</si>
  <si>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</si>
  <si>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</si>
  <si>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</si>
  <si>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</si>
  <si>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</si>
  <si>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</si>
  <si>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</si>
  <si>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</si>
  <si>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</si>
  <si>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</si>
  <si>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</si>
  <si>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</si>
  <si>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</si>
  <si>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</si>
  <si>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</si>
  <si>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</si>
  <si>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</si>
  <si>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</si>
  <si>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</si>
  <si>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</si>
  <si>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</si>
  <si>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</si>
  <si>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</si>
  <si>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</si>
  <si>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</si>
  <si>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</si>
  <si>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</si>
  <si>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</si>
  <si>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</si>
  <si>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</si>
  <si>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</si>
  <si>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</si>
  <si>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</si>
  <si>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</si>
  <si>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</si>
  <si>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</si>
  <si>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</si>
  <si>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</si>
  <si>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</si>
  <si>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</si>
  <si>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</si>
  <si>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</si>
  <si>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</si>
  <si>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</si>
  <si>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</si>
  <si>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</si>
  <si>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</si>
  <si>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</si>
  <si>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</si>
  <si>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</si>
  <si>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</si>
  <si>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</si>
  <si>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</si>
  <si>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</si>
  <si>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</si>
  <si>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</si>
  <si>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</si>
  <si>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</si>
  <si>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</si>
  <si>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</si>
  <si>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</si>
  <si>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</si>
  <si>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</si>
  <si>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</si>
  <si>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</si>
  <si>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</si>
  <si>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</si>
  <si>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</si>
  <si>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</si>
  <si>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</si>
  <si>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</si>
  <si>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</si>
  <si>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</si>
  <si>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</si>
  <si>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</si>
  <si>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</si>
  <si>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</si>
  <si>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</si>
  <si>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</si>
  <si>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</si>
  <si>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</si>
  <si>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</si>
  <si>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</si>
  <si>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</si>
  <si>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</si>
  <si>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</si>
  <si>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</si>
  <si>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</si>
  <si>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</si>
  <si>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</si>
  <si>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</si>
  <si>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</si>
  <si>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</si>
  <si>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</si>
  <si>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</si>
  <si>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</si>
  <si>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</si>
  <si>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</si>
  <si>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</si>
  <si>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</si>
  <si>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</si>
  <si>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</si>
  <si>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</si>
  <si>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</si>
  <si>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</si>
  <si>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</si>
  <si>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</si>
  <si>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</si>
  <si>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</si>
  <si>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</si>
  <si>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</si>
  <si>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</si>
  <si>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</si>
  <si>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</si>
  <si>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</si>
  <si>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</si>
  <si>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</si>
  <si>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</si>
  <si>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</si>
  <si>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</si>
  <si>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</si>
  <si>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</si>
  <si>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</si>
  <si>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</si>
  <si>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</si>
  <si>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</si>
  <si>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</si>
  <si>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</si>
  <si>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</si>
  <si>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</si>
  <si>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</si>
  <si>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</si>
  <si>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</si>
  <si>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</si>
  <si>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</si>
  <si>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</si>
  <si>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</si>
  <si>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</si>
  <si>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</si>
  <si>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</si>
  <si>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</si>
  <si>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</si>
  <si>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</si>
  <si>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</si>
  <si>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</si>
  <si>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</si>
  <si>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</si>
  <si>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</si>
  <si>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</si>
  <si>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</si>
  <si>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</si>
  <si>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</si>
  <si>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</si>
  <si>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</si>
  <si>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</si>
  <si>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</si>
  <si>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</si>
  <si>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</si>
  <si>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</si>
  <si>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</si>
  <si>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</si>
  <si>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</si>
  <si>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</si>
  <si>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</si>
  <si>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</si>
  <si>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</si>
  <si>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</si>
  <si>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</si>
  <si>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</si>
  <si>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</si>
  <si>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</si>
  <si>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</si>
  <si>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</si>
  <si>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</si>
  <si>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</si>
  <si>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</si>
  <si>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</si>
  <si>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</si>
  <si>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</si>
  <si>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</si>
  <si>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</si>
  <si>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</si>
  <si>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</si>
  <si>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</si>
  <si>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</si>
  <si>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</si>
  <si>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</si>
  <si>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</si>
  <si>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</si>
  <si>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</si>
  <si>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</si>
  <si>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</si>
  <si>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</si>
  <si>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</si>
  <si>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</si>
  <si>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</si>
  <si>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</si>
  <si>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</si>
  <si>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</si>
  <si>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</si>
  <si>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Промежуточная аттестация Консультации</t>
  </si>
  <si>
    <t>ЕН.0.1</t>
  </si>
  <si>
    <t>3,5,7</t>
  </si>
  <si>
    <t>Дифференцированных зачетов</t>
  </si>
  <si>
    <t>Общеобразовательный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</si>
  <si>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</si>
  <si>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</si>
  <si>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</si>
  <si>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</si>
  <si>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</si>
  <si>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Инженерная графика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</si>
  <si>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</si>
  <si>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</si>
  <si>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</si>
  <si>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</si>
  <si>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</si>
  <si>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</si>
  <si>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</si>
  <si>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</si>
  <si>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</si>
  <si>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</si>
  <si>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</si>
  <si>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</si>
  <si>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</si>
  <si>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</si>
  <si>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</si>
  <si>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</si>
  <si>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</si>
  <si>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</si>
  <si>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</si>
  <si>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</si>
  <si>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</si>
  <si>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Психология общения</t>
  </si>
  <si>
    <t>ОГСЭ.05</t>
  </si>
  <si>
    <t>Адаптационная дисциплина ("Социальная адаптация и основы социально-правовых знаний")</t>
  </si>
  <si>
    <t>Способы поиска работы, рекомендации по трудоустройству, планирование карьеры</t>
  </si>
  <si>
    <t>Охрана труда</t>
  </si>
  <si>
    <t>ОП.13</t>
  </si>
  <si>
    <t>ОП.14</t>
  </si>
  <si>
    <t>ОП.15</t>
  </si>
  <si>
    <t>УП.04</t>
  </si>
  <si>
    <t>Основы предпринимательства, открытие собственного дела</t>
  </si>
  <si>
    <t>_____________________ Ф. В. Бубич</t>
  </si>
  <si>
    <t>ПМ.1.Э</t>
  </si>
  <si>
    <t>Экзамен по модулю</t>
  </si>
  <si>
    <t>ПМ.2.Э</t>
  </si>
  <si>
    <t>ПМ.3.Э</t>
  </si>
  <si>
    <t>ПМ.4.КЭ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</si>
  <si>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</si>
  <si>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</si>
  <si>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</si>
  <si>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</si>
  <si>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</si>
  <si>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</si>
  <si>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</si>
  <si>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</si>
  <si>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</si>
  <si>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</si>
  <si>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</si>
  <si>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</si>
  <si>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ОУП. 00</t>
  </si>
  <si>
    <t>ОУП. 01</t>
  </si>
  <si>
    <t>ОУП .02</t>
  </si>
  <si>
    <t>ОУП. 03</t>
  </si>
  <si>
    <t>ОУП. 05</t>
  </si>
  <si>
    <t>ОУП .06</t>
  </si>
  <si>
    <t>ОУП. 09</t>
  </si>
  <si>
    <t>2*</t>
  </si>
  <si>
    <t>Обучение по дисциплинам и междисциплинарным курсам, самостоятельная работа</t>
  </si>
  <si>
    <t>Основы финансовой грамотности</t>
  </si>
  <si>
    <t>ОП.16</t>
  </si>
  <si>
    <t xml:space="preserve">23.02.04 </t>
  </si>
  <si>
    <t>Техническая эксплуатация подъемно-транспортных, строительных, дорожных машин и оборудования (по отраслям)</t>
  </si>
  <si>
    <t>1. Календарный  график учебного процесса 23.02.04 Техническая эксплуатация подъемно-транспортных, строительных, дорожных машин и оборудования (по отраслям)</t>
  </si>
  <si>
    <t>ЕН.0.3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</si>
  <si>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</si>
  <si>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</si>
  <si>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</si>
  <si>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</si>
  <si>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 xml:space="preserve">Правовое обеспечение профессиональной деятельности </t>
  </si>
  <si>
    <t>3 сем.           17 недель</t>
  </si>
  <si>
    <t>4 сем.       20/3/0  недели</t>
  </si>
  <si>
    <t>5 сем.          13/3/0 недель</t>
  </si>
  <si>
    <t>6 сем.          14/4/6 недели</t>
  </si>
  <si>
    <t>7 сем.            10/0/6     недель</t>
  </si>
  <si>
    <t xml:space="preserve">8 сем.             10/0/3/4/6       недели </t>
  </si>
  <si>
    <t>Экология</t>
  </si>
  <si>
    <t>Метрология и стандартизация</t>
  </si>
  <si>
    <t>Структура транспортной системы</t>
  </si>
  <si>
    <t>ОП.12</t>
  </si>
  <si>
    <t>Эксплуатационные материалы</t>
  </si>
  <si>
    <t>Основы слесарного дела</t>
  </si>
  <si>
    <t>ОП.17</t>
  </si>
  <si>
    <t>Эксплуатация подъемно-транспортных, строительных, дорожных машин и оборудования при строительстве, содержании и ремонте дорог (в том числе железнодорожного пути)</t>
  </si>
  <si>
    <t>Техническая эксплуатация дорог н дорожных сооружений</t>
  </si>
  <si>
    <t>УП.01</t>
  </si>
  <si>
    <t>Техническое обслуживание и ремонт подъемно-транспортных, строительных, дорожных машин и оборудования в стационарных мастерских и на месте выполнения работ</t>
  </si>
  <si>
    <t>Организация технического обслуживания и текущего ремонта подъемно-транспортных, строительных, дорожных машин и оборудования</t>
  </si>
  <si>
    <t>Ремонт подъемно-транспортных, строительных, дорожных машин и оборудования</t>
  </si>
  <si>
    <t>Устройство и эксплуатация автомобилей.тракторов и дорожных машин, оборудованных автоматизированными системами управления, работающих на возобновляемых источниках энергии</t>
  </si>
  <si>
    <t>МДК.02.02</t>
  </si>
  <si>
    <t>МДК.02.03</t>
  </si>
  <si>
    <t>МДК.02.04</t>
  </si>
  <si>
    <t>МДК.02.05</t>
  </si>
  <si>
    <t>ПП.02</t>
  </si>
  <si>
    <t>УП.02</t>
  </si>
  <si>
    <t>Организация работы первичных трудовых коллективов</t>
  </si>
  <si>
    <t>Организация работы и управление подразделением организации</t>
  </si>
  <si>
    <t>Специальные технологии</t>
  </si>
  <si>
    <t>МДК.04.01</t>
  </si>
  <si>
    <t>ПП.04</t>
  </si>
  <si>
    <t>Теоретическая подготовка водителей транспортных средств</t>
  </si>
  <si>
    <t>Государственная итоговая аттестация</t>
  </si>
  <si>
    <t>Освоение одной или нескольких профессий рабочих, должностей служащих</t>
  </si>
  <si>
    <t xml:space="preserve">Организация технического обслуживания и ремонта подъемно-транспортных, строительных, дорожных машин и оборудования в различных условиях эксплуатации
</t>
  </si>
  <si>
    <t xml:space="preserve"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
</t>
  </si>
  <si>
    <t>ОУП. 04</t>
  </si>
  <si>
    <t>Обществознание</t>
  </si>
  <si>
    <t>География</t>
  </si>
  <si>
    <t>ОУД. 07</t>
  </si>
  <si>
    <t>ОУД. 08</t>
  </si>
  <si>
    <t>ОУП.10</t>
  </si>
  <si>
    <t>Основы безопасности и защиты Родины</t>
  </si>
  <si>
    <t>ОУП.11</t>
  </si>
  <si>
    <t>ОУП .12</t>
  </si>
  <si>
    <t>ОУП .13</t>
  </si>
  <si>
    <t>ОУП .14</t>
  </si>
  <si>
    <t>Введение в специальность</t>
  </si>
  <si>
    <t>Индивидуальный проект*</t>
  </si>
  <si>
    <t>В том числе в форме практической подготовки</t>
  </si>
  <si>
    <t>32*</t>
  </si>
  <si>
    <t>32*/80</t>
  </si>
  <si>
    <t>1*</t>
  </si>
  <si>
    <t>1*/3</t>
  </si>
  <si>
    <t>8к</t>
  </si>
  <si>
    <t>442</t>
  </si>
  <si>
    <t>«_____»__________________2024  г.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</si>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</sst>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70C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7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715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/>
    </xf>
    <xf numFmtId="0" fontId="13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" fillId="0" borderId="40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5" fillId="3" borderId="4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/>
    </xf>
    <xf numFmtId="3" fontId="5" fillId="3" borderId="41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164" fontId="32" fillId="3" borderId="14" xfId="3" applyNumberFormat="1" applyFont="1" applyFill="1" applyBorder="1" applyAlignment="1" applyProtection="1">
      <alignment horizontal="center" vertical="center"/>
      <protection locked="0"/>
    </xf>
    <xf numFmtId="164" fontId="32" fillId="4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30" fillId="3" borderId="30" xfId="0" applyFont="1" applyFill="1" applyBorder="1"/>
    <xf numFmtId="0" fontId="30" fillId="3" borderId="0" xfId="0" applyFont="1" applyFill="1"/>
    <xf numFmtId="0" fontId="15" fillId="3" borderId="1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top"/>
    </xf>
    <xf numFmtId="0" fontId="26" fillId="3" borderId="27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164" fontId="30" fillId="3" borderId="0" xfId="0" applyNumberFormat="1" applyFont="1" applyFill="1"/>
    <xf numFmtId="3" fontId="30" fillId="3" borderId="0" xfId="0" applyNumberFormat="1" applyFont="1" applyFill="1"/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top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top"/>
    </xf>
    <xf numFmtId="0" fontId="26" fillId="3" borderId="37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29" fillId="3" borderId="0" xfId="0" applyFont="1" applyFill="1"/>
    <xf numFmtId="0" fontId="15" fillId="3" borderId="0" xfId="0" applyFont="1" applyFill="1"/>
    <xf numFmtId="0" fontId="15" fillId="3" borderId="3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top"/>
    </xf>
    <xf numFmtId="0" fontId="15" fillId="3" borderId="40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26" fillId="3" borderId="32" xfId="3" applyFont="1" applyFill="1" applyBorder="1" applyAlignment="1" applyProtection="1">
      <alignment horizontal="center" vertical="center"/>
      <protection locked="0"/>
    </xf>
    <xf numFmtId="0" fontId="26" fillId="3" borderId="35" xfId="3" applyFont="1" applyFill="1" applyBorder="1" applyAlignment="1" applyProtection="1">
      <alignment horizontal="center" vertical="center"/>
      <protection locked="0"/>
    </xf>
    <xf numFmtId="0" fontId="26" fillId="3" borderId="41" xfId="3" applyFont="1" applyFill="1" applyBorder="1" applyAlignment="1" applyProtection="1">
      <alignment horizontal="center" vertical="center"/>
      <protection locked="0"/>
    </xf>
    <xf numFmtId="0" fontId="28" fillId="3" borderId="0" xfId="0" applyFont="1" applyFill="1"/>
    <xf numFmtId="0" fontId="15" fillId="3" borderId="3" xfId="0" applyFont="1" applyFill="1" applyBorder="1" applyAlignment="1">
      <alignment wrapText="1"/>
    </xf>
    <xf numFmtId="0" fontId="26" fillId="3" borderId="4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15" fillId="3" borderId="39" xfId="3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wrapText="1"/>
    </xf>
    <xf numFmtId="0" fontId="27" fillId="3" borderId="26" xfId="0" applyFont="1" applyFill="1" applyBorder="1" applyAlignment="1">
      <alignment vertical="center" wrapText="1"/>
    </xf>
    <xf numFmtId="0" fontId="26" fillId="3" borderId="40" xfId="3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top"/>
    </xf>
    <xf numFmtId="0" fontId="15" fillId="3" borderId="1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left" vertical="center"/>
    </xf>
    <xf numFmtId="0" fontId="26" fillId="3" borderId="26" xfId="0" applyFont="1" applyFill="1" applyBorder="1" applyAlignment="1">
      <alignment horizontal="left" vertical="center"/>
    </xf>
    <xf numFmtId="0" fontId="27" fillId="3" borderId="26" xfId="0" applyFont="1" applyFill="1" applyBorder="1" applyAlignment="1">
      <alignment horizontal="left" vertical="top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left" vertical="top"/>
    </xf>
    <xf numFmtId="0" fontId="26" fillId="3" borderId="5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9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9" xfId="0" applyFont="1" applyFill="1" applyBorder="1"/>
    <xf numFmtId="0" fontId="17" fillId="3" borderId="6" xfId="0" applyFont="1" applyFill="1" applyBorder="1"/>
    <xf numFmtId="0" fontId="16" fillId="3" borderId="9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8" fillId="2" borderId="20" xfId="3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3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3" xfId="3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center" vertical="center"/>
    </xf>
    <xf numFmtId="0" fontId="26" fillId="0" borderId="5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1" xfId="3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left" vertical="top" wrapText="1"/>
    </xf>
    <xf numFmtId="0" fontId="27" fillId="3" borderId="3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" xfId="3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164" fontId="26" fillId="3" borderId="40" xfId="0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4" fontId="26" fillId="3" borderId="35" xfId="0" applyNumberFormat="1" applyFont="1" applyFill="1" applyBorder="1" applyAlignment="1">
      <alignment horizontal="center" vertical="center"/>
    </xf>
    <xf numFmtId="164" fontId="26" fillId="3" borderId="41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" xfId="3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top"/>
    </xf>
    <xf numFmtId="0" fontId="26" fillId="0" borderId="38" xfId="0" applyFont="1" applyBorder="1" applyAlignment="1">
      <alignment horizontal="center" vertical="center"/>
    </xf>
    <xf numFmtId="0" fontId="15" fillId="3" borderId="13" xfId="3" applyFont="1" applyFill="1" applyBorder="1" applyAlignment="1" applyProtection="1">
      <alignment horizontal="center" vertical="center"/>
      <protection locked="0"/>
    </xf>
    <xf numFmtId="0" fontId="26" fillId="3" borderId="38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13" xfId="3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4" fontId="26" fillId="3" borderId="10" xfId="0" applyNumberFormat="1" applyFont="1" applyFill="1" applyBorder="1" applyAlignment="1">
      <alignment horizontal="center" vertical="center"/>
    </xf>
    <xf numFmtId="164" fontId="26" fillId="3" borderId="12" xfId="0" applyNumberFormat="1" applyFont="1" applyFill="1" applyBorder="1" applyAlignment="1">
      <alignment horizontal="center" vertical="center"/>
    </xf>
    <xf numFmtId="164" fontId="26" fillId="3" borderId="11" xfId="0" applyNumberFormat="1" applyFont="1" applyFill="1" applyBorder="1" applyAlignment="1">
      <alignment horizontal="center" vertical="center"/>
    </xf>
    <xf numFmtId="164" fontId="26" fillId="3" borderId="4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left" vertical="center"/>
    </xf>
    <xf numFmtId="0" fontId="28" fillId="3" borderId="40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3" fontId="5" fillId="3" borderId="38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3" fontId="5" fillId="3" borderId="35" xfId="0" applyNumberFormat="1" applyFont="1" applyFill="1" applyBorder="1" applyAlignment="1">
      <alignment horizontal="center" vertical="center"/>
    </xf>
    <xf numFmtId="3" fontId="5" fillId="3" borderId="40" xfId="0" applyNumberFormat="1" applyFont="1" applyFill="1" applyBorder="1" applyAlignment="1">
      <alignment horizontal="center" vertical="center"/>
    </xf>
    <xf numFmtId="164" fontId="6" fillId="3" borderId="38" xfId="0" applyNumberFormat="1" applyFont="1" applyFill="1" applyBorder="1" applyAlignment="1">
      <alignment horizontal="center" vertical="center"/>
    </xf>
    <xf numFmtId="164" fontId="6" fillId="3" borderId="39" xfId="0" applyNumberFormat="1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left" vertical="center" wrapText="1"/>
    </xf>
    <xf numFmtId="0" fontId="27" fillId="3" borderId="31" xfId="0" applyFont="1" applyFill="1" applyBorder="1" applyAlignment="1">
      <alignment horizontal="left" vertical="center" wrapText="1"/>
    </xf>
    <xf numFmtId="0" fontId="15" fillId="3" borderId="36" xfId="0" applyFont="1" applyFill="1" applyBorder="1" applyAlignment="1">
      <alignment horizontal="left" vertical="top" wrapText="1"/>
    </xf>
    <xf numFmtId="0" fontId="27" fillId="3" borderId="55" xfId="0" applyFont="1" applyFill="1" applyBorder="1" applyAlignment="1">
      <alignment horizontal="left" vertical="top" wrapText="1"/>
    </xf>
    <xf numFmtId="0" fontId="15" fillId="3" borderId="51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3" borderId="27" xfId="3" applyFont="1" applyFill="1" applyBorder="1" applyAlignment="1" applyProtection="1">
      <alignment horizontal="center" vertical="center"/>
      <protection locked="0"/>
    </xf>
    <xf numFmtId="0" fontId="15" fillId="0" borderId="5" xfId="3" applyFont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>
      <alignment horizontal="left" vertical="center" wrapText="1"/>
    </xf>
    <xf numFmtId="0" fontId="26" fillId="3" borderId="31" xfId="0" applyFont="1" applyFill="1" applyBorder="1" applyAlignment="1">
      <alignment horizontal="left" vertical="top"/>
    </xf>
    <xf numFmtId="49" fontId="26" fillId="3" borderId="2" xfId="3" applyNumberFormat="1" applyFont="1" applyFill="1" applyBorder="1" applyAlignment="1" applyProtection="1">
      <alignment horizontal="center" vertical="center"/>
      <protection locked="0"/>
    </xf>
    <xf numFmtId="0" fontId="15" fillId="3" borderId="47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49" fontId="26" fillId="3" borderId="40" xfId="3" applyNumberFormat="1" applyFont="1" applyFill="1" applyBorder="1" applyAlignment="1" applyProtection="1">
      <alignment horizontal="center" vertical="center"/>
      <protection locked="0"/>
    </xf>
    <xf numFmtId="49" fontId="26" fillId="3" borderId="41" xfId="3" applyNumberFormat="1" applyFont="1" applyFill="1" applyBorder="1" applyAlignment="1" applyProtection="1">
      <alignment horizontal="center" vertical="center"/>
      <protection locked="0"/>
    </xf>
    <xf numFmtId="0" fontId="15" fillId="3" borderId="39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3" fontId="5" fillId="3" borderId="27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/>
    </xf>
    <xf numFmtId="0" fontId="26" fillId="0" borderId="41" xfId="3" applyFont="1" applyBorder="1" applyAlignment="1" applyProtection="1">
      <alignment horizontal="center" vertical="center"/>
      <protection locked="0"/>
    </xf>
    <xf numFmtId="0" fontId="26" fillId="0" borderId="35" xfId="3" applyFont="1" applyBorder="1" applyAlignment="1" applyProtection="1">
      <alignment horizontal="center" vertical="center"/>
      <protection locked="0"/>
    </xf>
    <xf numFmtId="0" fontId="26" fillId="0" borderId="40" xfId="3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26" fillId="5" borderId="40" xfId="0" applyNumberFormat="1" applyFont="1" applyFill="1" applyBorder="1" applyAlignment="1">
      <alignment horizontal="center" vertical="center"/>
    </xf>
    <xf numFmtId="164" fontId="26" fillId="5" borderId="2" xfId="0" applyNumberFormat="1" applyFont="1" applyFill="1" applyBorder="1" applyAlignment="1">
      <alignment horizontal="center" vertical="center"/>
    </xf>
    <xf numFmtId="164" fontId="26" fillId="5" borderId="41" xfId="0" applyNumberFormat="1" applyFont="1" applyFill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1" xfId="0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15" fillId="0" borderId="5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41" fillId="0" borderId="15" xfId="0" applyFont="1" applyBorder="1" applyAlignment="1">
      <alignment horizontal="left" vertical="center"/>
    </xf>
    <xf numFmtId="0" fontId="26" fillId="3" borderId="59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left" vertical="center" wrapText="1"/>
    </xf>
    <xf numFmtId="0" fontId="30" fillId="3" borderId="62" xfId="0" applyFont="1" applyFill="1" applyBorder="1" applyAlignment="1">
      <alignment horizontal="left" vertical="center" wrapText="1"/>
    </xf>
    <xf numFmtId="0" fontId="15" fillId="0" borderId="44" xfId="3" applyFont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top"/>
    </xf>
    <xf numFmtId="0" fontId="20" fillId="0" borderId="0" xfId="3" applyFont="1" applyAlignment="1" applyProtection="1">
      <alignment horizontal="center" vertical="center"/>
      <protection locked="0"/>
    </xf>
    <xf numFmtId="0" fontId="26" fillId="0" borderId="6" xfId="3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top"/>
    </xf>
    <xf numFmtId="0" fontId="26" fillId="0" borderId="50" xfId="0" applyFont="1" applyBorder="1" applyAlignment="1">
      <alignment horizontal="center" vertical="center" wrapText="1"/>
    </xf>
    <xf numFmtId="0" fontId="26" fillId="3" borderId="31" xfId="3" applyFont="1" applyFill="1" applyBorder="1" applyAlignment="1" applyProtection="1">
      <alignment horizontal="center" vertical="center"/>
      <protection locked="0"/>
    </xf>
    <xf numFmtId="0" fontId="26" fillId="3" borderId="59" xfId="3" applyFont="1" applyFill="1" applyBorder="1" applyAlignment="1" applyProtection="1">
      <alignment horizontal="center" vertical="center"/>
      <protection locked="0"/>
    </xf>
    <xf numFmtId="0" fontId="15" fillId="0" borderId="3" xfId="3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" xfId="3" applyFont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left" vertical="top"/>
    </xf>
    <xf numFmtId="0" fontId="28" fillId="3" borderId="51" xfId="0" applyFont="1" applyFill="1" applyBorder="1" applyAlignment="1">
      <alignment horizontal="left" vertical="top" wrapText="1"/>
    </xf>
    <xf numFmtId="0" fontId="15" fillId="0" borderId="10" xfId="3" applyFont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164" fontId="26" fillId="3" borderId="26" xfId="0" applyNumberFormat="1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9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7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 wrapText="1"/>
    </xf>
    <xf numFmtId="0" fontId="15" fillId="9" borderId="37" xfId="0" applyFont="1" applyFill="1" applyBorder="1" applyAlignment="1">
      <alignment horizontal="center" vertical="center" wrapText="1"/>
    </xf>
    <xf numFmtId="0" fontId="15" fillId="10" borderId="37" xfId="0" applyFont="1" applyFill="1" applyBorder="1" applyAlignment="1">
      <alignment horizontal="center" vertical="center"/>
    </xf>
    <xf numFmtId="0" fontId="15" fillId="10" borderId="38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42" fillId="0" borderId="33" xfId="0" applyFont="1" applyBorder="1" applyAlignment="1">
      <alignment horizontal="left" vertical="center" wrapText="1"/>
    </xf>
    <xf numFmtId="0" fontId="15" fillId="0" borderId="61" xfId="0" applyFont="1" applyBorder="1" applyAlignment="1">
      <alignment vertical="center" wrapText="1"/>
    </xf>
    <xf numFmtId="0" fontId="15" fillId="12" borderId="16" xfId="0" applyFont="1" applyFill="1" applyBorder="1" applyAlignment="1">
      <alignment horizontal="center" vertical="center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top"/>
    </xf>
    <xf numFmtId="0" fontId="15" fillId="0" borderId="39" xfId="3" applyFont="1" applyBorder="1" applyAlignment="1" applyProtection="1">
      <alignment horizontal="center" vertical="center"/>
      <protection locked="0"/>
    </xf>
    <xf numFmtId="0" fontId="15" fillId="12" borderId="43" xfId="0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14" borderId="4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left" vertical="center" wrapText="1"/>
    </xf>
    <xf numFmtId="0" fontId="15" fillId="10" borderId="14" xfId="0" applyFont="1" applyFill="1" applyBorder="1" applyAlignment="1">
      <alignment horizontal="center" vertical="center"/>
    </xf>
    <xf numFmtId="164" fontId="32" fillId="3" borderId="37" xfId="3" applyNumberFormat="1" applyFont="1" applyFill="1" applyBorder="1" applyAlignment="1" applyProtection="1">
      <alignment horizontal="center" vertical="center"/>
      <protection locked="0"/>
    </xf>
    <xf numFmtId="0" fontId="49" fillId="3" borderId="38" xfId="6" applyFont="1" applyFill="1" applyBorder="1" applyAlignment="1">
      <alignment horizontal="center" vertical="center"/>
    </xf>
    <xf numFmtId="0" fontId="49" fillId="3" borderId="4" xfId="6" applyFont="1" applyFill="1" applyBorder="1" applyAlignment="1">
      <alignment horizontal="center" vertical="center"/>
    </xf>
    <xf numFmtId="0" fontId="49" fillId="3" borderId="76" xfId="6" applyFont="1" applyFill="1" applyBorder="1" applyAlignment="1">
      <alignment horizontal="center" vertical="center"/>
    </xf>
    <xf numFmtId="0" fontId="48" fillId="3" borderId="38" xfId="6" applyFont="1" applyFill="1" applyBorder="1" applyAlignment="1">
      <alignment horizontal="center" vertical="center"/>
    </xf>
    <xf numFmtId="0" fontId="48" fillId="3" borderId="39" xfId="6" applyFont="1" applyFill="1" applyBorder="1" applyAlignment="1">
      <alignment horizontal="center" vertical="center"/>
    </xf>
    <xf numFmtId="0" fontId="49" fillId="3" borderId="14" xfId="6" applyFont="1" applyFill="1" applyBorder="1" applyAlignment="1">
      <alignment horizontal="center" vertical="center"/>
    </xf>
    <xf numFmtId="0" fontId="49" fillId="3" borderId="17" xfId="6" applyFont="1" applyFill="1" applyBorder="1" applyAlignment="1">
      <alignment horizontal="center" vertical="center"/>
    </xf>
    <xf numFmtId="0" fontId="49" fillId="3" borderId="53" xfId="6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48" fillId="3" borderId="13" xfId="6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/>
    </xf>
    <xf numFmtId="0" fontId="6" fillId="3" borderId="16" xfId="6" applyFont="1" applyFill="1" applyBorder="1" applyAlignment="1">
      <alignment horizontal="center" vertical="center"/>
    </xf>
    <xf numFmtId="0" fontId="50" fillId="3" borderId="50" xfId="6" applyFont="1" applyFill="1" applyBorder="1" applyAlignment="1">
      <alignment horizontal="center" vertical="center"/>
    </xf>
    <xf numFmtId="0" fontId="50" fillId="3" borderId="7" xfId="6" applyFont="1" applyFill="1" applyBorder="1" applyAlignment="1">
      <alignment horizontal="center" vertical="center"/>
    </xf>
    <xf numFmtId="0" fontId="50" fillId="3" borderId="71" xfId="6" applyFont="1" applyFill="1" applyBorder="1" applyAlignment="1">
      <alignment horizontal="center" vertical="center"/>
    </xf>
    <xf numFmtId="0" fontId="52" fillId="3" borderId="13" xfId="6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6" fillId="3" borderId="78" xfId="9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horizontal="center" vertical="center"/>
    </xf>
    <xf numFmtId="0" fontId="5" fillId="3" borderId="15" xfId="9" applyFont="1" applyFill="1" applyBorder="1" applyAlignment="1">
      <alignment horizontal="center" vertical="center"/>
    </xf>
    <xf numFmtId="0" fontId="5" fillId="3" borderId="3" xfId="9" applyFont="1" applyFill="1" applyBorder="1" applyAlignment="1">
      <alignment horizontal="center" vertical="center"/>
    </xf>
    <xf numFmtId="0" fontId="6" fillId="0" borderId="13" xfId="9" applyFont="1" applyBorder="1" applyAlignment="1">
      <alignment horizontal="center" vertical="center"/>
    </xf>
    <xf numFmtId="0" fontId="6" fillId="3" borderId="80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15" xfId="6" applyFont="1" applyFill="1" applyBorder="1" applyAlignment="1">
      <alignment horizontal="center" vertical="center"/>
    </xf>
    <xf numFmtId="0" fontId="5" fillId="3" borderId="20" xfId="6" applyFont="1" applyFill="1" applyBorder="1" applyAlignment="1">
      <alignment horizontal="center" vertical="center"/>
    </xf>
    <xf numFmtId="0" fontId="43" fillId="3" borderId="69" xfId="9" applyFont="1" applyFill="1" applyBorder="1" applyAlignment="1">
      <alignment horizontal="center" vertical="center"/>
    </xf>
    <xf numFmtId="3" fontId="6" fillId="3" borderId="67" xfId="9" applyNumberFormat="1" applyFont="1" applyFill="1" applyBorder="1" applyAlignment="1">
      <alignment horizontal="center" vertical="center"/>
    </xf>
    <xf numFmtId="0" fontId="51" fillId="3" borderId="0" xfId="6" applyFont="1" applyFill="1" applyAlignment="1">
      <alignment horizontal="center" vertical="center"/>
    </xf>
    <xf numFmtId="0" fontId="6" fillId="0" borderId="68" xfId="9" applyFont="1" applyBorder="1" applyAlignment="1">
      <alignment horizontal="center" vertical="center"/>
    </xf>
    <xf numFmtId="0" fontId="6" fillId="0" borderId="65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64" xfId="9" applyFont="1" applyBorder="1" applyAlignment="1">
      <alignment horizontal="center" vertical="center"/>
    </xf>
    <xf numFmtId="0" fontId="6" fillId="0" borderId="83" xfId="9" applyFont="1" applyBorder="1" applyAlignment="1">
      <alignment horizontal="center" vertical="center"/>
    </xf>
    <xf numFmtId="0" fontId="6" fillId="0" borderId="79" xfId="9" applyFont="1" applyBorder="1" applyAlignment="1">
      <alignment horizontal="center" vertical="center"/>
    </xf>
    <xf numFmtId="0" fontId="6" fillId="3" borderId="53" xfId="9" applyFont="1" applyFill="1" applyBorder="1" applyAlignment="1">
      <alignment horizontal="center" vertical="center"/>
    </xf>
    <xf numFmtId="164" fontId="6" fillId="3" borderId="76" xfId="3" applyNumberFormat="1" applyFont="1" applyFill="1" applyBorder="1" applyAlignment="1" applyProtection="1">
      <alignment horizontal="center" vertical="center"/>
      <protection locked="0"/>
    </xf>
    <xf numFmtId="164" fontId="6" fillId="3" borderId="53" xfId="3" applyNumberFormat="1" applyFont="1" applyFill="1" applyBorder="1" applyAlignment="1" applyProtection="1">
      <alignment horizontal="center" vertical="center"/>
      <protection locked="0"/>
    </xf>
    <xf numFmtId="0" fontId="6" fillId="3" borderId="70" xfId="9" applyFont="1" applyFill="1" applyBorder="1" applyAlignment="1">
      <alignment horizontal="center" vertical="center"/>
    </xf>
    <xf numFmtId="0" fontId="6" fillId="3" borderId="11" xfId="9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164" fontId="6" fillId="5" borderId="33" xfId="0" applyNumberFormat="1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center" vertical="center"/>
    </xf>
    <xf numFmtId="164" fontId="5" fillId="5" borderId="33" xfId="0" applyNumberFormat="1" applyFont="1" applyFill="1" applyBorder="1" applyAlignment="1">
      <alignment horizontal="center" vertical="center"/>
    </xf>
    <xf numFmtId="164" fontId="5" fillId="5" borderId="20" xfId="0" applyNumberFormat="1" applyFont="1" applyFill="1" applyBorder="1" applyAlignment="1">
      <alignment horizontal="center" vertical="center"/>
    </xf>
    <xf numFmtId="0" fontId="43" fillId="5" borderId="36" xfId="0" applyFont="1" applyFill="1" applyBorder="1" applyAlignment="1">
      <alignment horizontal="center" vertical="center"/>
    </xf>
    <xf numFmtId="0" fontId="43" fillId="5" borderId="19" xfId="0" applyFont="1" applyFill="1" applyBorder="1" applyAlignment="1">
      <alignment horizontal="center" vertical="center"/>
    </xf>
    <xf numFmtId="0" fontId="43" fillId="5" borderId="6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 wrapText="1"/>
    </xf>
    <xf numFmtId="164" fontId="6" fillId="3" borderId="14" xfId="3" applyNumberFormat="1" applyFont="1" applyFill="1" applyBorder="1" applyAlignment="1" applyProtection="1">
      <alignment horizontal="center" vertical="center"/>
      <protection locked="0"/>
    </xf>
    <xf numFmtId="3" fontId="5" fillId="3" borderId="32" xfId="0" applyNumberFormat="1" applyFont="1" applyFill="1" applyBorder="1" applyAlignment="1">
      <alignment horizontal="center" vertical="center"/>
    </xf>
    <xf numFmtId="3" fontId="5" fillId="5" borderId="31" xfId="0" applyNumberFormat="1" applyFont="1" applyFill="1" applyBorder="1" applyAlignment="1">
      <alignment horizontal="center" vertical="center"/>
    </xf>
    <xf numFmtId="0" fontId="6" fillId="3" borderId="76" xfId="9" applyFont="1" applyFill="1" applyBorder="1" applyAlignment="1">
      <alignment horizontal="center" vertical="center"/>
    </xf>
    <xf numFmtId="0" fontId="43" fillId="3" borderId="74" xfId="9" applyFont="1" applyFill="1" applyBorder="1" applyAlignment="1">
      <alignment horizontal="center" vertical="center"/>
    </xf>
    <xf numFmtId="0" fontId="6" fillId="3" borderId="14" xfId="9" applyFont="1" applyFill="1" applyBorder="1" applyAlignment="1">
      <alignment horizontal="center" vertical="center"/>
    </xf>
    <xf numFmtId="0" fontId="6" fillId="3" borderId="37" xfId="9" applyFont="1" applyFill="1" applyBorder="1" applyAlignment="1">
      <alignment horizontal="center" vertical="center"/>
    </xf>
    <xf numFmtId="0" fontId="6" fillId="3" borderId="38" xfId="9" applyFont="1" applyFill="1" applyBorder="1" applyAlignment="1">
      <alignment horizontal="center" vertical="center"/>
    </xf>
    <xf numFmtId="0" fontId="43" fillId="3" borderId="56" xfId="9" applyFont="1" applyFill="1" applyBorder="1" applyAlignment="1">
      <alignment horizontal="center" vertical="center"/>
    </xf>
    <xf numFmtId="3" fontId="26" fillId="3" borderId="27" xfId="0" applyNumberFormat="1" applyFont="1" applyFill="1" applyBorder="1" applyAlignment="1">
      <alignment horizontal="center" vertical="center"/>
    </xf>
    <xf numFmtId="0" fontId="15" fillId="3" borderId="4" xfId="3" applyFont="1" applyFill="1" applyBorder="1" applyAlignment="1" applyProtection="1">
      <alignment horizontal="center" vertical="center"/>
      <protection locked="0"/>
    </xf>
    <xf numFmtId="0" fontId="15" fillId="3" borderId="17" xfId="3" applyFont="1" applyFill="1" applyBorder="1" applyAlignment="1" applyProtection="1">
      <alignment horizontal="center" vertical="center"/>
      <protection locked="0"/>
    </xf>
    <xf numFmtId="0" fontId="15" fillId="3" borderId="28" xfId="3" applyFont="1" applyFill="1" applyBorder="1" applyAlignment="1" applyProtection="1">
      <alignment horizontal="center" vertical="center"/>
      <protection locked="0"/>
    </xf>
    <xf numFmtId="0" fontId="15" fillId="3" borderId="42" xfId="3" applyFont="1" applyFill="1" applyBorder="1" applyAlignment="1" applyProtection="1">
      <alignment horizontal="center" vertical="center"/>
      <protection locked="0"/>
    </xf>
    <xf numFmtId="0" fontId="15" fillId="3" borderId="45" xfId="3" applyFont="1" applyFill="1" applyBorder="1" applyAlignment="1" applyProtection="1">
      <alignment horizontal="center" vertical="center"/>
      <protection locked="0"/>
    </xf>
    <xf numFmtId="0" fontId="15" fillId="3" borderId="7" xfId="3" applyFont="1" applyFill="1" applyBorder="1" applyAlignment="1" applyProtection="1">
      <alignment horizontal="center" vertical="center"/>
      <protection locked="0"/>
    </xf>
    <xf numFmtId="3" fontId="26" fillId="15" borderId="31" xfId="0" applyNumberFormat="1" applyFont="1" applyFill="1" applyBorder="1" applyAlignment="1">
      <alignment horizontal="center" vertical="center"/>
    </xf>
    <xf numFmtId="164" fontId="26" fillId="15" borderId="31" xfId="0" applyNumberFormat="1" applyFont="1" applyFill="1" applyBorder="1" applyAlignment="1">
      <alignment horizontal="center" vertical="center"/>
    </xf>
    <xf numFmtId="3" fontId="5" fillId="15" borderId="31" xfId="0" applyNumberFormat="1" applyFont="1" applyFill="1" applyBorder="1" applyAlignment="1">
      <alignment horizontal="center" vertical="center"/>
    </xf>
    <xf numFmtId="0" fontId="26" fillId="15" borderId="31" xfId="3" applyFont="1" applyFill="1" applyBorder="1" applyAlignment="1" applyProtection="1">
      <alignment horizontal="center" vertical="center"/>
      <protection locked="0"/>
    </xf>
    <xf numFmtId="0" fontId="15" fillId="15" borderId="33" xfId="0" applyFont="1" applyFill="1" applyBorder="1" applyAlignment="1">
      <alignment horizontal="center" vertical="center" wrapText="1"/>
    </xf>
    <xf numFmtId="0" fontId="26" fillId="15" borderId="31" xfId="0" applyFont="1" applyFill="1" applyBorder="1" applyAlignment="1">
      <alignment horizontal="center" vertical="center"/>
    </xf>
    <xf numFmtId="0" fontId="15" fillId="15" borderId="51" xfId="0" applyFont="1" applyFill="1" applyBorder="1" applyAlignment="1">
      <alignment horizontal="center" vertical="center" wrapText="1"/>
    </xf>
    <xf numFmtId="0" fontId="15" fillId="15" borderId="36" xfId="0" applyFont="1" applyFill="1" applyBorder="1" applyAlignment="1">
      <alignment horizontal="center" vertical="center" wrapText="1"/>
    </xf>
    <xf numFmtId="0" fontId="15" fillId="15" borderId="34" xfId="0" applyFont="1" applyFill="1" applyBorder="1" applyAlignment="1">
      <alignment horizontal="center" vertical="center" wrapText="1"/>
    </xf>
    <xf numFmtId="0" fontId="15" fillId="15" borderId="52" xfId="0" applyFont="1" applyFill="1" applyBorder="1" applyAlignment="1">
      <alignment horizontal="center" vertical="center"/>
    </xf>
    <xf numFmtId="0" fontId="15" fillId="15" borderId="36" xfId="0" applyFont="1" applyFill="1" applyBorder="1" applyAlignment="1">
      <alignment horizontal="center" vertical="center"/>
    </xf>
    <xf numFmtId="0" fontId="15" fillId="15" borderId="62" xfId="0" applyFont="1" applyFill="1" applyBorder="1" applyAlignment="1">
      <alignment horizontal="center" vertical="center"/>
    </xf>
    <xf numFmtId="0" fontId="15" fillId="15" borderId="33" xfId="0" applyFont="1" applyFill="1" applyBorder="1" applyAlignment="1">
      <alignment horizontal="center" vertical="center"/>
    </xf>
    <xf numFmtId="0" fontId="15" fillId="15" borderId="34" xfId="0" applyFont="1" applyFill="1" applyBorder="1" applyAlignment="1">
      <alignment horizontal="center" vertical="center"/>
    </xf>
    <xf numFmtId="0" fontId="6" fillId="15" borderId="86" xfId="9" applyFont="1" applyFill="1" applyBorder="1" applyAlignment="1">
      <alignment horizontal="center" vertical="center"/>
    </xf>
    <xf numFmtId="0" fontId="6" fillId="15" borderId="87" xfId="9" applyFont="1" applyFill="1" applyBorder="1" applyAlignment="1">
      <alignment horizontal="center" vertical="center"/>
    </xf>
    <xf numFmtId="0" fontId="43" fillId="15" borderId="85" xfId="9" applyFont="1" applyFill="1" applyBorder="1" applyAlignment="1">
      <alignment horizontal="right" vertical="center"/>
    </xf>
    <xf numFmtId="164" fontId="26" fillId="0" borderId="32" xfId="0" applyNumberFormat="1" applyFont="1" applyBorder="1" applyAlignment="1">
      <alignment horizontal="center" vertical="center"/>
    </xf>
    <xf numFmtId="164" fontId="26" fillId="3" borderId="32" xfId="0" applyNumberFormat="1" applyFont="1" applyFill="1" applyBorder="1" applyAlignment="1">
      <alignment horizontal="center" vertical="center"/>
    </xf>
    <xf numFmtId="3" fontId="6" fillId="3" borderId="72" xfId="9" applyNumberFormat="1" applyFont="1" applyFill="1" applyBorder="1" applyAlignment="1">
      <alignment horizontal="center" vertical="center"/>
    </xf>
    <xf numFmtId="3" fontId="43" fillId="3" borderId="73" xfId="9" applyNumberFormat="1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7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7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 wrapText="1"/>
    </xf>
    <xf numFmtId="3" fontId="26" fillId="3" borderId="32" xfId="0" applyNumberFormat="1" applyFont="1" applyFill="1" applyBorder="1" applyAlignment="1">
      <alignment horizontal="center" vertical="center"/>
    </xf>
    <xf numFmtId="3" fontId="6" fillId="3" borderId="66" xfId="9" applyNumberFormat="1" applyFont="1" applyFill="1" applyBorder="1" applyAlignment="1">
      <alignment horizontal="center" vertical="center"/>
    </xf>
    <xf numFmtId="0" fontId="43" fillId="3" borderId="21" xfId="9" applyFont="1" applyFill="1" applyBorder="1" applyAlignment="1">
      <alignment horizontal="right" vertical="center"/>
    </xf>
    <xf numFmtId="0" fontId="15" fillId="3" borderId="6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164" fontId="26" fillId="3" borderId="31" xfId="0" applyNumberFormat="1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horizontal="center" vertical="center"/>
    </xf>
    <xf numFmtId="0" fontId="44" fillId="3" borderId="33" xfId="9" applyFont="1" applyFill="1" applyBorder="1" applyAlignment="1">
      <alignment horizontal="center" vertical="center"/>
    </xf>
    <xf numFmtId="0" fontId="44" fillId="3" borderId="36" xfId="9" applyFont="1" applyFill="1" applyBorder="1" applyAlignment="1">
      <alignment horizontal="center" vertical="center"/>
    </xf>
    <xf numFmtId="164" fontId="44" fillId="3" borderId="33" xfId="9" applyNumberFormat="1" applyFont="1" applyFill="1" applyBorder="1" applyAlignment="1">
      <alignment horizontal="center" vertical="center"/>
    </xf>
    <xf numFmtId="164" fontId="45" fillId="3" borderId="33" xfId="9" applyNumberFormat="1" applyFont="1" applyFill="1" applyBorder="1" applyAlignment="1">
      <alignment horizontal="center" vertical="center"/>
    </xf>
    <xf numFmtId="0" fontId="46" fillId="0" borderId="36" xfId="9" applyFont="1" applyBorder="1" applyAlignment="1">
      <alignment horizontal="center" vertical="center"/>
    </xf>
    <xf numFmtId="0" fontId="46" fillId="0" borderId="33" xfId="9" applyFont="1" applyBorder="1" applyAlignment="1">
      <alignment horizontal="center" vertical="center"/>
    </xf>
    <xf numFmtId="0" fontId="15" fillId="3" borderId="33" xfId="3" applyFont="1" applyFill="1" applyBorder="1" applyAlignment="1" applyProtection="1">
      <alignment horizontal="center" vertical="center"/>
      <protection locked="0"/>
    </xf>
    <xf numFmtId="0" fontId="15" fillId="3" borderId="36" xfId="3" applyFont="1" applyFill="1" applyBorder="1" applyAlignment="1" applyProtection="1">
      <alignment horizontal="center" vertical="center"/>
      <protection locked="0"/>
    </xf>
    <xf numFmtId="0" fontId="15" fillId="3" borderId="52" xfId="3" applyFont="1" applyFill="1" applyBorder="1" applyAlignment="1" applyProtection="1">
      <alignment horizontal="center" vertical="center"/>
      <protection locked="0"/>
    </xf>
    <xf numFmtId="0" fontId="15" fillId="3" borderId="51" xfId="3" applyFont="1" applyFill="1" applyBorder="1" applyAlignment="1" applyProtection="1">
      <alignment horizontal="center" vertical="center"/>
      <protection locked="0"/>
    </xf>
    <xf numFmtId="0" fontId="15" fillId="3" borderId="62" xfId="3" applyFont="1" applyFill="1" applyBorder="1" applyAlignment="1" applyProtection="1">
      <alignment horizontal="center" vertical="center"/>
      <protection locked="0"/>
    </xf>
    <xf numFmtId="0" fontId="15" fillId="3" borderId="34" xfId="3" applyFont="1" applyFill="1" applyBorder="1" applyAlignment="1" applyProtection="1">
      <alignment horizontal="center" vertical="center"/>
      <protection locked="0"/>
    </xf>
    <xf numFmtId="0" fontId="31" fillId="3" borderId="52" xfId="3" applyFont="1" applyFill="1" applyBorder="1" applyAlignment="1" applyProtection="1">
      <alignment horizontal="center" vertical="center"/>
      <protection locked="0"/>
    </xf>
    <xf numFmtId="0" fontId="31" fillId="3" borderId="36" xfId="3" applyFont="1" applyFill="1" applyBorder="1" applyAlignment="1" applyProtection="1">
      <alignment horizontal="center" vertical="center"/>
      <protection locked="0"/>
    </xf>
    <xf numFmtId="0" fontId="31" fillId="3" borderId="62" xfId="3" applyFont="1" applyFill="1" applyBorder="1" applyAlignment="1" applyProtection="1">
      <alignment horizontal="center" vertical="center"/>
      <protection locked="0"/>
    </xf>
    <xf numFmtId="0" fontId="26" fillId="3" borderId="33" xfId="3" applyFont="1" applyFill="1" applyBorder="1" applyAlignment="1" applyProtection="1">
      <alignment horizontal="center" vertical="center"/>
      <protection locked="0"/>
    </xf>
    <xf numFmtId="0" fontId="26" fillId="3" borderId="34" xfId="3" applyFont="1" applyFill="1" applyBorder="1" applyAlignment="1" applyProtection="1">
      <alignment horizontal="center" vertical="center"/>
      <protection locked="0"/>
    </xf>
    <xf numFmtId="0" fontId="26" fillId="3" borderId="52" xfId="3" applyFont="1" applyFill="1" applyBorder="1" applyAlignment="1" applyProtection="1">
      <alignment horizontal="center" vertical="center"/>
      <protection locked="0"/>
    </xf>
    <xf numFmtId="0" fontId="27" fillId="3" borderId="31" xfId="0" applyFont="1" applyFill="1" applyBorder="1" applyAlignment="1">
      <alignment horizontal="center" vertical="center"/>
    </xf>
    <xf numFmtId="0" fontId="15" fillId="15" borderId="0" xfId="0" applyFont="1" applyFill="1" applyAlignment="1">
      <alignment horizontal="center" vertical="center"/>
    </xf>
    <xf numFmtId="0" fontId="26" fillId="15" borderId="44" xfId="0" applyFont="1" applyFill="1" applyBorder="1" applyAlignment="1">
      <alignment horizontal="center" textRotation="90" wrapText="1"/>
    </xf>
    <xf numFmtId="0" fontId="26" fillId="3" borderId="61" xfId="0" applyFont="1" applyFill="1" applyBorder="1" applyAlignment="1">
      <alignment horizontal="center" textRotation="90" wrapText="1"/>
    </xf>
    <xf numFmtId="0" fontId="26" fillId="3" borderId="46" xfId="0" applyFont="1" applyFill="1" applyBorder="1" applyAlignment="1">
      <alignment horizontal="center" textRotation="90" wrapText="1"/>
    </xf>
    <xf numFmtId="0" fontId="26" fillId="3" borderId="82" xfId="0" applyFont="1" applyFill="1" applyBorder="1" applyAlignment="1">
      <alignment horizontal="center" textRotation="90" wrapText="1"/>
    </xf>
    <xf numFmtId="0" fontId="26" fillId="3" borderId="47" xfId="0" applyFont="1" applyFill="1" applyBorder="1" applyAlignment="1">
      <alignment horizontal="center" textRotation="90" wrapText="1"/>
    </xf>
    <xf numFmtId="0" fontId="30" fillId="3" borderId="81" xfId="0" applyFont="1" applyFill="1" applyBorder="1" applyAlignment="1">
      <alignment horizontal="center"/>
    </xf>
    <xf numFmtId="0" fontId="15" fillId="3" borderId="4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textRotation="90" wrapText="1"/>
    </xf>
    <xf numFmtId="0" fontId="15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textRotation="90" wrapText="1"/>
    </xf>
    <xf numFmtId="0" fontId="26" fillId="3" borderId="2" xfId="0" applyFont="1" applyFill="1" applyBorder="1" applyAlignment="1">
      <alignment horizontal="center" textRotation="90" wrapText="1"/>
    </xf>
    <xf numFmtId="0" fontId="26" fillId="3" borderId="41" xfId="0" applyFont="1" applyFill="1" applyBorder="1" applyAlignment="1">
      <alignment horizontal="center" textRotation="90" wrapText="1"/>
    </xf>
    <xf numFmtId="0" fontId="5" fillId="3" borderId="47" xfId="0" applyFont="1" applyFill="1" applyBorder="1" applyAlignment="1">
      <alignment horizontal="center" textRotation="90" wrapText="1"/>
    </xf>
    <xf numFmtId="0" fontId="5" fillId="5" borderId="40" xfId="0" applyFont="1" applyFill="1" applyBorder="1" applyAlignment="1">
      <alignment horizontal="center" textRotation="90" wrapText="1"/>
    </xf>
    <xf numFmtId="0" fontId="5" fillId="5" borderId="2" xfId="0" applyFont="1" applyFill="1" applyBorder="1" applyAlignment="1">
      <alignment horizontal="center" textRotation="90" wrapText="1"/>
    </xf>
    <xf numFmtId="0" fontId="5" fillId="5" borderId="41" xfId="0" applyFont="1" applyFill="1" applyBorder="1" applyAlignment="1">
      <alignment horizontal="center" textRotation="90" wrapText="1"/>
    </xf>
    <xf numFmtId="0" fontId="15" fillId="3" borderId="3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0" borderId="36" xfId="3" applyFont="1" applyBorder="1" applyAlignment="1" applyProtection="1">
      <alignment horizontal="center" vertical="center"/>
      <protection locked="0"/>
    </xf>
    <xf numFmtId="0" fontId="15" fillId="0" borderId="17" xfId="3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4" xfId="3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>
      <alignment horizontal="center" vertical="center" wrapText="1"/>
    </xf>
    <xf numFmtId="0" fontId="29" fillId="3" borderId="72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53" fillId="3" borderId="18" xfId="0" applyFont="1" applyFill="1" applyBorder="1" applyAlignment="1">
      <alignment horizontal="center" vertical="center" wrapText="1"/>
    </xf>
    <xf numFmtId="0" fontId="53" fillId="3" borderId="2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Alignment="1" applyProtection="1">
      <alignment horizontal="left" vertical="center"/>
      <protection locked="0"/>
    </xf>
    <xf numFmtId="49" fontId="33" fillId="2" borderId="20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Alignment="1" applyProtection="1">
      <alignment horizontal="left" vertical="center"/>
      <protection locked="0"/>
    </xf>
    <xf numFmtId="0" fontId="18" fillId="2" borderId="20" xfId="3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Alignment="1" applyProtection="1">
      <alignment horizontal="right" vertical="center"/>
      <protection locked="0"/>
    </xf>
    <xf numFmtId="0" fontId="37" fillId="2" borderId="0" xfId="3" applyFont="1" applyFill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0" fontId="22" fillId="2" borderId="15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24" fillId="2" borderId="15" xfId="3" applyFont="1" applyFill="1" applyBorder="1" applyAlignment="1" applyProtection="1">
      <alignment horizontal="center" vertical="center"/>
      <protection locked="0"/>
    </xf>
    <xf numFmtId="0" fontId="24" fillId="2" borderId="19" xfId="3" applyFont="1" applyFill="1" applyBorder="1" applyAlignment="1" applyProtection="1">
      <alignment horizontal="center" vertical="center"/>
      <protection locked="0"/>
    </xf>
    <xf numFmtId="0" fontId="24" fillId="2" borderId="17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distributed" textRotation="90"/>
    </xf>
    <xf numFmtId="0" fontId="10" fillId="0" borderId="14" xfId="0" applyFont="1" applyBorder="1" applyAlignment="1">
      <alignment horizontal="center" vertical="distributed" textRotation="90"/>
    </xf>
    <xf numFmtId="0" fontId="10" fillId="0" borderId="37" xfId="0" applyFont="1" applyBorder="1" applyAlignment="1">
      <alignment horizontal="center" vertical="distributed" textRotation="9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2" fillId="0" borderId="30" xfId="3" applyFont="1" applyBorder="1" applyAlignment="1" applyProtection="1">
      <alignment horizontal="center" vertical="center"/>
      <protection locked="0"/>
    </xf>
    <xf numFmtId="0" fontId="22" fillId="0" borderId="2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20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/>
    </xf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3" fillId="0" borderId="15" xfId="3" applyFont="1" applyBorder="1" applyAlignment="1" applyProtection="1">
      <alignment horizontal="center" vertical="center"/>
      <protection locked="0"/>
    </xf>
    <xf numFmtId="0" fontId="23" fillId="0" borderId="19" xfId="3" applyFont="1" applyBorder="1" applyAlignment="1" applyProtection="1">
      <alignment horizontal="center" vertical="center"/>
      <protection locked="0"/>
    </xf>
    <xf numFmtId="0" fontId="23" fillId="0" borderId="17" xfId="3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 shrinkToFit="1"/>
    </xf>
    <xf numFmtId="0" fontId="10" fillId="0" borderId="7" xfId="0" applyFont="1" applyBorder="1" applyAlignment="1">
      <alignment horizontal="center" vertical="center" textRotation="9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3" fillId="0" borderId="1" xfId="3" applyFont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4" fillId="2" borderId="1" xfId="3" applyFont="1" applyFill="1" applyBorder="1" applyAlignment="1" applyProtection="1">
      <alignment horizontal="center" vertical="center"/>
      <protection locked="0"/>
    </xf>
    <xf numFmtId="0" fontId="14" fillId="2" borderId="1" xfId="3" applyFont="1" applyFill="1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6" fillId="3" borderId="11" xfId="0" applyFont="1" applyFill="1" applyBorder="1" applyAlignment="1">
      <alignment horizontal="center" textRotation="90" wrapText="1"/>
    </xf>
    <xf numFmtId="0" fontId="26" fillId="3" borderId="49" xfId="0" applyFont="1" applyFill="1" applyBorder="1" applyAlignment="1">
      <alignment horizontal="center" textRotation="90" wrapText="1"/>
    </xf>
    <xf numFmtId="0" fontId="26" fillId="3" borderId="11" xfId="0" applyFont="1" applyFill="1" applyBorder="1" applyAlignment="1">
      <alignment horizontal="center" wrapText="1"/>
    </xf>
    <xf numFmtId="0" fontId="26" fillId="3" borderId="43" xfId="0" applyFont="1" applyFill="1" applyBorder="1" applyAlignment="1">
      <alignment horizontal="center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5" xfId="0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49" xfId="0" applyFont="1" applyFill="1" applyBorder="1" applyAlignment="1">
      <alignment horizontal="left" vertical="center" wrapText="1"/>
    </xf>
    <xf numFmtId="0" fontId="26" fillId="3" borderId="44" xfId="0" applyFont="1" applyFill="1" applyBorder="1" applyAlignment="1">
      <alignment horizontal="left" vertical="center" wrapText="1"/>
    </xf>
    <xf numFmtId="0" fontId="26" fillId="3" borderId="46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3" borderId="51" xfId="0" applyFont="1" applyFill="1" applyBorder="1" applyAlignment="1">
      <alignment horizontal="center" textRotation="90" wrapText="1"/>
    </xf>
    <xf numFmtId="0" fontId="26" fillId="3" borderId="36" xfId="0" applyFont="1" applyFill="1" applyBorder="1" applyAlignment="1">
      <alignment horizontal="center" textRotation="90" wrapText="1"/>
    </xf>
    <xf numFmtId="0" fontId="26" fillId="3" borderId="62" xfId="0" applyFont="1" applyFill="1" applyBorder="1" applyAlignment="1">
      <alignment horizontal="center" textRotation="90" wrapText="1"/>
    </xf>
    <xf numFmtId="0" fontId="26" fillId="5" borderId="54" xfId="0" applyFont="1" applyFill="1" applyBorder="1" applyAlignment="1">
      <alignment horizontal="center" wrapText="1"/>
    </xf>
    <xf numFmtId="0" fontId="26" fillId="5" borderId="24" xfId="0" applyFont="1" applyFill="1" applyBorder="1" applyAlignment="1">
      <alignment horizontal="center" wrapText="1"/>
    </xf>
    <xf numFmtId="0" fontId="26" fillId="5" borderId="84" xfId="0" applyFont="1" applyFill="1" applyBorder="1" applyAlignment="1">
      <alignment horizontal="center" wrapText="1"/>
    </xf>
    <xf numFmtId="0" fontId="26" fillId="5" borderId="72" xfId="0" applyFont="1" applyFill="1" applyBorder="1" applyAlignment="1">
      <alignment horizontal="center" wrapText="1"/>
    </xf>
    <xf numFmtId="0" fontId="26" fillId="5" borderId="20" xfId="0" applyFont="1" applyFill="1" applyBorder="1" applyAlignment="1">
      <alignment horizontal="center" wrapText="1"/>
    </xf>
    <xf numFmtId="0" fontId="26" fillId="5" borderId="76" xfId="0" applyFont="1" applyFill="1" applyBorder="1" applyAlignment="1">
      <alignment horizont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84" xfId="0" applyFont="1" applyFill="1" applyBorder="1" applyAlignment="1">
      <alignment horizontal="center" vertical="center" wrapText="1"/>
    </xf>
    <xf numFmtId="0" fontId="15" fillId="3" borderId="77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78" xfId="0" applyFont="1" applyFill="1" applyBorder="1" applyAlignment="1">
      <alignment horizontal="center" vertical="center"/>
    </xf>
    <xf numFmtId="0" fontId="16" fillId="3" borderId="9" xfId="0" applyFont="1" applyFill="1" applyBorder="1"/>
    <xf numFmtId="0" fontId="16" fillId="3" borderId="0" xfId="0" applyFont="1" applyFill="1"/>
    <xf numFmtId="0" fontId="26" fillId="3" borderId="29" xfId="0" applyFont="1" applyFill="1" applyBorder="1" applyAlignment="1">
      <alignment horizontal="center" vertical="top"/>
    </xf>
    <xf numFmtId="0" fontId="26" fillId="3" borderId="30" xfId="0" applyFont="1" applyFill="1" applyBorder="1" applyAlignment="1">
      <alignment horizontal="center" vertical="top"/>
    </xf>
    <xf numFmtId="0" fontId="26" fillId="3" borderId="9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0" fontId="26" fillId="3" borderId="51" xfId="0" applyFont="1" applyFill="1" applyBorder="1" applyAlignment="1">
      <alignment horizontal="center" vertical="center" textRotation="90"/>
    </xf>
    <xf numFmtId="0" fontId="26" fillId="3" borderId="36" xfId="0" applyFont="1" applyFill="1" applyBorder="1" applyAlignment="1">
      <alignment horizontal="center" vertical="center" textRotation="90"/>
    </xf>
    <xf numFmtId="0" fontId="26" fillId="3" borderId="62" xfId="0" applyFont="1" applyFill="1" applyBorder="1" applyAlignment="1">
      <alignment horizontal="center" vertical="center" textRotation="90"/>
    </xf>
    <xf numFmtId="0" fontId="26" fillId="3" borderId="51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62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26" fillId="3" borderId="42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49" fontId="7" fillId="0" borderId="20" xfId="3" applyNumberFormat="1" applyFont="1" applyFill="1" applyBorder="1" applyAlignment="1" applyProtection="1">
      <alignment horizontal="left" vertical="center"/>
      <protection locked="0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2 2 3" xfId="8" xr:uid="{00000000-0005-0000-0000-000004000000}"/>
    <cellStyle name="Обычный 3" xfId="2" xr:uid="{00000000-0005-0000-0000-000005000000}"/>
    <cellStyle name="Обычный 3 2" xfId="5" xr:uid="{00000000-0005-0000-0000-000006000000}"/>
    <cellStyle name="Обычный 3 2 2" xfId="9" xr:uid="{00000000-0005-0000-0000-000007000000}"/>
    <cellStyle name="Обычный 3 3" xfId="10" xr:uid="{00000000-0005-0000-0000-000008000000}"/>
    <cellStyle name="Обычный 3 4" xfId="11" xr:uid="{00000000-0005-0000-0000-000009000000}"/>
    <cellStyle name="Обычный 4" xfId="3" xr:uid="{00000000-0005-0000-0000-00000A000000}"/>
    <cellStyle name="Обычный 5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topLeftCell="A4" zoomScale="60" zoomScaleNormal="70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  <c r="R1" s="48"/>
      <c r="S1" s="48"/>
      <c r="T1" s="48"/>
      <c r="U1" s="48"/>
      <c r="V1" s="48"/>
      <c r="W1" s="48"/>
      <c r="X1" s="48"/>
      <c r="Y1" s="48"/>
      <c r="Z1" s="49" t="s">
        <v>215</v>
      </c>
      <c r="AA1" s="48"/>
      <c r="AB1" s="48"/>
      <c r="AC1" s="48"/>
      <c r="AD1" s="48"/>
      <c r="AE1" s="48"/>
      <c r="AF1" s="48"/>
      <c r="AG1" s="48"/>
      <c r="AH1" s="48"/>
      <c r="AI1" s="50"/>
      <c r="AJ1" s="47"/>
      <c r="AK1" s="47"/>
      <c r="AL1" s="47"/>
      <c r="AM1" s="47"/>
      <c r="AN1" s="47"/>
      <c r="AO1" s="47"/>
      <c r="AP1" s="47"/>
      <c r="AQ1" s="47"/>
      <c r="AR1" s="47"/>
      <c r="AS1" s="35"/>
      <c r="AT1" s="35"/>
      <c r="AU1" s="35"/>
      <c r="AV1" s="35"/>
      <c r="AW1" s="35"/>
    </row>
    <row r="2" spans="1:51" ht="13.5" customHeight="1" x14ac:dyDescent="0.25">
      <c r="A2" s="47"/>
      <c r="B2" s="47"/>
      <c r="C2" s="47"/>
      <c r="E2" s="51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52" t="s">
        <v>32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35"/>
      <c r="AV2" s="35"/>
      <c r="AW2" s="35"/>
      <c r="AX2" s="35"/>
    </row>
    <row r="3" spans="1:51" ht="13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52" t="s">
        <v>216</v>
      </c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35"/>
      <c r="AT3" s="35"/>
      <c r="AU3" s="35"/>
      <c r="AV3" s="35"/>
      <c r="AW3" s="35"/>
    </row>
    <row r="4" spans="1:51" ht="35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1" ht="13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</row>
    <row r="6" spans="1:51" ht="13.5" customHeight="1" x14ac:dyDescent="0.25">
      <c r="A6" s="53" t="s">
        <v>217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53" t="s">
        <v>218</v>
      </c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</row>
    <row r="7" spans="1:51" ht="13.5" customHeight="1" x14ac:dyDescent="0.25">
      <c r="A7" s="54" t="s">
        <v>219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54" t="s">
        <v>220</v>
      </c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</row>
    <row r="8" spans="1:51" ht="24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ht="26.25" customHeight="1" x14ac:dyDescent="0.3">
      <c r="A9" s="47" t="s">
        <v>221</v>
      </c>
      <c r="B9" s="47"/>
      <c r="C9" s="47"/>
      <c r="D9" s="47"/>
      <c r="E9" s="47"/>
      <c r="F9" s="47"/>
      <c r="G9" s="47"/>
      <c r="H9" s="54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55" t="s">
        <v>244</v>
      </c>
      <c r="AK9" s="47"/>
      <c r="AL9" s="47"/>
      <c r="AM9" s="47"/>
      <c r="AN9" s="47"/>
      <c r="AO9" s="47"/>
      <c r="AP9" s="47"/>
      <c r="AQ9" s="54"/>
      <c r="AR9" s="47"/>
      <c r="AS9" s="47"/>
      <c r="AT9" s="47"/>
      <c r="AU9" s="47"/>
      <c r="AV9" s="47"/>
      <c r="AW9" s="47"/>
      <c r="AX9" s="47"/>
      <c r="AY9" s="47"/>
    </row>
    <row r="10" spans="1:51" ht="3.7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57" customFormat="1" ht="26.25" customHeight="1" x14ac:dyDescent="0.25">
      <c r="A11" s="56" t="s">
        <v>338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56" t="s">
        <v>338</v>
      </c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</row>
    <row r="12" spans="1:51" ht="23.25" customHeight="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ht="38.25" customHeight="1" x14ac:dyDescent="0.25">
      <c r="A13" s="593" t="s">
        <v>30</v>
      </c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593"/>
      <c r="AS13" s="593"/>
      <c r="AT13" s="593"/>
      <c r="AU13" s="593"/>
      <c r="AV13" s="593"/>
      <c r="AW13" s="47"/>
      <c r="AX13" s="47"/>
      <c r="AY13" s="47"/>
    </row>
    <row r="14" spans="1:51" s="57" customFormat="1" ht="13.5" customHeight="1" x14ac:dyDescent="0.25">
      <c r="A14" s="594" t="s">
        <v>31</v>
      </c>
      <c r="B14" s="594"/>
      <c r="C14" s="594"/>
      <c r="D14" s="594"/>
      <c r="E14" s="594"/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594"/>
      <c r="AS14" s="594"/>
      <c r="AT14" s="594"/>
      <c r="AU14" s="594"/>
      <c r="AV14" s="594"/>
      <c r="AW14" s="48"/>
      <c r="AX14" s="48"/>
      <c r="AY14" s="48"/>
    </row>
    <row r="15" spans="1:51" s="57" customFormat="1" ht="26.25" customHeight="1" x14ac:dyDescent="0.25">
      <c r="A15" s="595" t="s">
        <v>33</v>
      </c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5"/>
      <c r="AD15" s="595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595"/>
      <c r="AS15" s="595"/>
      <c r="AT15" s="595"/>
      <c r="AU15" s="595"/>
      <c r="AV15" s="595"/>
      <c r="AW15" s="48"/>
      <c r="AX15" s="48"/>
      <c r="AY15" s="48"/>
    </row>
    <row r="16" spans="1:51" s="57" customFormat="1" ht="17.25" customHeight="1" x14ac:dyDescent="0.25">
      <c r="A16" s="596" t="s">
        <v>273</v>
      </c>
      <c r="B16" s="596"/>
      <c r="C16" s="596"/>
      <c r="D16" s="596"/>
      <c r="E16" s="596"/>
      <c r="F16" s="59"/>
      <c r="G16" s="165" t="s">
        <v>274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48"/>
      <c r="AX16" s="48"/>
      <c r="AY16" s="48"/>
    </row>
    <row r="17" spans="1:62" ht="19.5" customHeight="1" x14ac:dyDescent="0.25">
      <c r="A17" s="592"/>
      <c r="B17" s="592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  <c r="AC17" s="592"/>
      <c r="AD17" s="592"/>
      <c r="AE17" s="592"/>
      <c r="AF17" s="592"/>
      <c r="AG17" s="592"/>
      <c r="AH17" s="592"/>
      <c r="AI17" s="592"/>
      <c r="AJ17" s="592"/>
      <c r="AK17" s="592"/>
      <c r="AL17" s="592"/>
      <c r="AM17" s="592"/>
      <c r="AN17" s="592"/>
      <c r="AO17" s="592"/>
      <c r="AP17" s="592"/>
      <c r="AQ17" s="592"/>
      <c r="AR17" s="592"/>
      <c r="AS17" s="592"/>
      <c r="AT17" s="592"/>
      <c r="AU17" s="592"/>
      <c r="AV17" s="60"/>
      <c r="AW17" s="47"/>
      <c r="AX17" s="47"/>
      <c r="AY17" s="47"/>
    </row>
    <row r="18" spans="1:62" s="61" customFormat="1" ht="19.5" customHeight="1" x14ac:dyDescent="0.25">
      <c r="O18" s="584" t="s">
        <v>222</v>
      </c>
      <c r="P18" s="584"/>
      <c r="Q18" s="584"/>
      <c r="R18" s="584"/>
      <c r="S18" s="584"/>
      <c r="T18" s="584"/>
      <c r="U18" s="584"/>
      <c r="V18" s="584"/>
      <c r="W18" s="584"/>
      <c r="X18" s="584"/>
      <c r="Y18" s="584"/>
      <c r="Z18" s="584"/>
      <c r="AA18" s="584"/>
      <c r="AB18" s="584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3"/>
      <c r="AW18" s="62"/>
      <c r="AX18" s="62"/>
      <c r="AY18" s="62"/>
    </row>
    <row r="19" spans="1:62" ht="13.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62" s="57" customFormat="1" ht="13.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 t="s">
        <v>223</v>
      </c>
      <c r="P20" s="64"/>
      <c r="Q20" s="64"/>
      <c r="R20" s="64"/>
      <c r="S20" s="64"/>
      <c r="T20" s="64"/>
      <c r="U20" s="64"/>
      <c r="V20" s="64"/>
      <c r="W20" s="64" t="s">
        <v>233</v>
      </c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</row>
    <row r="21" spans="1:62" s="57" customFormat="1" ht="13.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</row>
    <row r="22" spans="1:62" s="57" customFormat="1" ht="13.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 t="s">
        <v>224</v>
      </c>
      <c r="P22" s="64"/>
      <c r="Q22" s="64"/>
      <c r="R22" s="64"/>
      <c r="S22" s="64"/>
      <c r="T22" s="64"/>
      <c r="U22" s="64"/>
      <c r="V22" s="64"/>
      <c r="W22" s="64" t="s">
        <v>225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</row>
    <row r="23" spans="1:62" ht="13.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</row>
    <row r="24" spans="1:62" s="57" customFormat="1" ht="13.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 t="s">
        <v>226</v>
      </c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585" t="s">
        <v>34</v>
      </c>
      <c r="AB24" s="585"/>
      <c r="AC24" s="585"/>
      <c r="AD24" s="585"/>
      <c r="AE24" s="585"/>
      <c r="AF24" s="48" t="s">
        <v>227</v>
      </c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</row>
    <row r="25" spans="1:62" ht="13.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</row>
    <row r="26" spans="1:62" ht="13.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86" t="s">
        <v>228</v>
      </c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587" t="s">
        <v>229</v>
      </c>
      <c r="AJ26" s="587"/>
      <c r="AK26" s="587"/>
      <c r="AL26" s="587"/>
      <c r="AM26" s="587"/>
      <c r="AN26" s="587"/>
      <c r="AO26" s="587"/>
      <c r="AP26" s="587"/>
      <c r="AQ26" s="587"/>
      <c r="AR26" s="587"/>
      <c r="AS26" s="587"/>
      <c r="AT26" s="587"/>
      <c r="AU26" s="587"/>
      <c r="AV26" s="587"/>
      <c r="AW26" s="587"/>
      <c r="AX26" s="587"/>
      <c r="AY26" s="587"/>
      <c r="AZ26" s="587"/>
      <c r="BA26" s="587"/>
      <c r="BB26" s="587"/>
      <c r="BC26" s="587"/>
      <c r="BD26" s="587"/>
      <c r="BE26" s="587"/>
      <c r="BF26" s="587"/>
      <c r="BG26" s="587"/>
      <c r="BH26" s="587"/>
      <c r="BI26" s="587"/>
      <c r="BJ26" s="587"/>
    </row>
    <row r="27" spans="1:62" ht="13.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588" t="s">
        <v>35</v>
      </c>
      <c r="AJ27" s="588"/>
      <c r="AK27" s="588"/>
      <c r="AL27" s="588"/>
      <c r="AM27" s="588"/>
      <c r="AN27" s="588"/>
      <c r="AO27" s="588"/>
      <c r="AP27" s="588"/>
      <c r="AQ27" s="588"/>
      <c r="AR27" s="588"/>
      <c r="AS27" s="588"/>
      <c r="AT27" s="588"/>
      <c r="AU27" s="588"/>
      <c r="AV27" s="588"/>
      <c r="AW27" s="588"/>
      <c r="AX27" s="588"/>
      <c r="AY27" s="588"/>
      <c r="AZ27" s="588"/>
      <c r="BA27" s="588"/>
      <c r="BB27" s="588"/>
      <c r="BC27" s="588"/>
      <c r="BD27" s="588"/>
      <c r="BE27" s="588"/>
      <c r="BF27" s="588"/>
      <c r="BG27" s="588"/>
      <c r="BH27" s="588"/>
      <c r="BI27" s="588"/>
      <c r="BJ27" s="588"/>
    </row>
    <row r="28" spans="1:62" ht="13.5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</row>
    <row r="29" spans="1:62" s="57" customFormat="1" ht="13.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 t="s">
        <v>230</v>
      </c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589">
        <v>43123</v>
      </c>
      <c r="AD29" s="590"/>
      <c r="AE29" s="590"/>
      <c r="AF29" s="590"/>
      <c r="AG29" s="590"/>
      <c r="AH29" s="64"/>
      <c r="AI29" s="591" t="s">
        <v>36</v>
      </c>
      <c r="AJ29" s="591"/>
      <c r="AK29" s="590">
        <v>45</v>
      </c>
      <c r="AL29" s="590"/>
      <c r="AM29" s="590"/>
      <c r="AN29" s="590"/>
      <c r="AO29" s="590"/>
      <c r="AP29" s="590"/>
      <c r="AQ29" s="64"/>
      <c r="AR29" s="64"/>
      <c r="AS29" s="64"/>
      <c r="AT29" s="64"/>
      <c r="AU29" s="64"/>
      <c r="AV29" s="64"/>
      <c r="AW29" s="64"/>
      <c r="AX29" s="64"/>
      <c r="AY29" s="64"/>
    </row>
    <row r="30" spans="1:62" ht="13.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</row>
    <row r="31" spans="1:62" s="57" customFormat="1" ht="13.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 t="s">
        <v>231</v>
      </c>
      <c r="P31" s="64"/>
      <c r="Q31" s="64"/>
      <c r="R31" s="64"/>
      <c r="S31" s="714" t="s">
        <v>337</v>
      </c>
      <c r="T31" s="714"/>
      <c r="U31" s="714"/>
      <c r="V31" s="714"/>
      <c r="W31" s="714"/>
      <c r="X31" s="64"/>
      <c r="Y31" s="64"/>
      <c r="Z31" s="64"/>
      <c r="AA31" s="64" t="s">
        <v>232</v>
      </c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583" t="s">
        <v>339</v>
      </c>
      <c r="AO31" s="583"/>
      <c r="AP31" s="583"/>
      <c r="AQ31" s="583"/>
      <c r="AR31" s="583"/>
      <c r="AS31" s="64"/>
      <c r="AT31" s="64"/>
      <c r="AU31" s="64"/>
      <c r="AV31" s="64"/>
      <c r="AW31" s="64"/>
      <c r="AX31" s="64"/>
      <c r="AY31" s="64"/>
    </row>
    <row r="32" spans="1:62" ht="13.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</row>
    <row r="33" spans="1:51" ht="13.5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</row>
    <row r="34" spans="1:51" ht="13.5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</row>
    <row r="35" spans="1:51" ht="13.5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</row>
    <row r="36" spans="1:51" ht="13.5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</row>
    <row r="37" spans="1:51" ht="13.5" customHeight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</row>
    <row r="38" spans="1:51" ht="13.5" customHeight="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</row>
    <row r="39" spans="1:51" ht="13.5" customHeigh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</row>
    <row r="40" spans="1:51" ht="13.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</row>
    <row r="41" spans="1:51" ht="13.5" customHeight="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</row>
    <row r="42" spans="1:51" ht="13.5" customHeight="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</row>
    <row r="43" spans="1:51" ht="13.5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</row>
    <row r="44" spans="1:51" ht="13.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</row>
    <row r="45" spans="1:51" ht="13.5" customHeight="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</row>
    <row r="46" spans="1:51" ht="13.5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</row>
    <row r="47" spans="1:51" ht="13.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</row>
    <row r="48" spans="1:51" ht="13.5" customHeigh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</row>
    <row r="49" spans="1:51" ht="13.5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</row>
    <row r="50" spans="1:51" ht="13.5" customHeight="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</row>
    <row r="51" spans="1:51" ht="13.5" customHeight="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</row>
    <row r="52" spans="1:51" ht="13.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</row>
    <row r="53" spans="1:51" ht="13.5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51" ht="13.5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1" ht="13.5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</row>
    <row r="56" spans="1:51" ht="13.5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</row>
    <row r="57" spans="1:51" ht="13.5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</row>
    <row r="58" spans="1:51" ht="13.5" customHeight="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</row>
  </sheetData>
  <mergeCells count="16">
    <mergeCell ref="A17:F17"/>
    <mergeCell ref="G17:AU17"/>
    <mergeCell ref="A13:AV13"/>
    <mergeCell ref="A14:AV14"/>
    <mergeCell ref="A15:AV15"/>
    <mergeCell ref="A16:E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Normal="100" workbookViewId="0">
      <selection activeCell="BJ22" sqref="BJ22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605" t="s">
        <v>275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3"/>
      <c r="BC2" s="603"/>
      <c r="BD2" s="603"/>
      <c r="BE2" s="603"/>
      <c r="BF2" s="603"/>
      <c r="BG2" s="603"/>
      <c r="BH2" s="603"/>
      <c r="BI2" s="603"/>
      <c r="BJ2" s="603"/>
      <c r="BK2" s="604"/>
    </row>
    <row r="3" spans="1:63" ht="13.5" customHeight="1" x14ac:dyDescent="0.15">
      <c r="A3" s="614" t="s">
        <v>106</v>
      </c>
      <c r="B3" s="608" t="s">
        <v>13</v>
      </c>
      <c r="C3" s="609"/>
      <c r="D3" s="609"/>
      <c r="E3" s="610"/>
      <c r="F3" s="606" t="s">
        <v>107</v>
      </c>
      <c r="G3" s="608" t="s">
        <v>14</v>
      </c>
      <c r="H3" s="609"/>
      <c r="I3" s="610"/>
      <c r="J3" s="606" t="s">
        <v>108</v>
      </c>
      <c r="K3" s="608" t="s">
        <v>15</v>
      </c>
      <c r="L3" s="609"/>
      <c r="M3" s="609"/>
      <c r="N3" s="610"/>
      <c r="O3" s="608" t="s">
        <v>16</v>
      </c>
      <c r="P3" s="609"/>
      <c r="Q3" s="609"/>
      <c r="R3" s="610"/>
      <c r="S3" s="606" t="s">
        <v>109</v>
      </c>
      <c r="T3" s="608" t="s">
        <v>17</v>
      </c>
      <c r="U3" s="609"/>
      <c r="V3" s="610"/>
      <c r="W3" s="606" t="s">
        <v>110</v>
      </c>
      <c r="X3" s="608" t="s">
        <v>18</v>
      </c>
      <c r="Y3" s="609"/>
      <c r="Z3" s="610"/>
      <c r="AA3" s="606" t="s">
        <v>111</v>
      </c>
      <c r="AB3" s="608" t="s">
        <v>19</v>
      </c>
      <c r="AC3" s="609"/>
      <c r="AD3" s="609"/>
      <c r="AE3" s="610"/>
      <c r="AF3" s="606" t="s">
        <v>112</v>
      </c>
      <c r="AG3" s="608" t="s">
        <v>20</v>
      </c>
      <c r="AH3" s="609"/>
      <c r="AI3" s="610"/>
      <c r="AJ3" s="606" t="s">
        <v>113</v>
      </c>
      <c r="AK3" s="608" t="s">
        <v>21</v>
      </c>
      <c r="AL3" s="609"/>
      <c r="AM3" s="609"/>
      <c r="AN3" s="610"/>
      <c r="AO3" s="608" t="s">
        <v>22</v>
      </c>
      <c r="AP3" s="609"/>
      <c r="AQ3" s="609"/>
      <c r="AR3" s="610"/>
      <c r="AS3" s="606" t="s">
        <v>114</v>
      </c>
      <c r="AT3" s="608" t="s">
        <v>23</v>
      </c>
      <c r="AU3" s="609"/>
      <c r="AV3" s="610"/>
      <c r="AW3" s="606" t="s">
        <v>115</v>
      </c>
      <c r="AX3" s="608" t="s">
        <v>24</v>
      </c>
      <c r="AY3" s="609"/>
      <c r="AZ3" s="609"/>
      <c r="BA3" s="610"/>
      <c r="BB3" s="626"/>
      <c r="BC3" s="632"/>
      <c r="BD3" s="626"/>
      <c r="BE3" s="634"/>
      <c r="BF3" s="634"/>
      <c r="BG3" s="634"/>
      <c r="BH3" s="626"/>
      <c r="BI3" s="626"/>
      <c r="BJ3" s="626"/>
      <c r="BK3" s="626"/>
    </row>
    <row r="4" spans="1:63" ht="13.5" customHeight="1" x14ac:dyDescent="0.15">
      <c r="A4" s="615"/>
      <c r="B4" s="611"/>
      <c r="C4" s="612"/>
      <c r="D4" s="612"/>
      <c r="E4" s="613"/>
      <c r="F4" s="607"/>
      <c r="G4" s="611"/>
      <c r="H4" s="612"/>
      <c r="I4" s="613"/>
      <c r="J4" s="607"/>
      <c r="K4" s="611"/>
      <c r="L4" s="612"/>
      <c r="M4" s="612"/>
      <c r="N4" s="613"/>
      <c r="O4" s="611"/>
      <c r="P4" s="612"/>
      <c r="Q4" s="612"/>
      <c r="R4" s="613"/>
      <c r="S4" s="607"/>
      <c r="T4" s="611"/>
      <c r="U4" s="612"/>
      <c r="V4" s="613"/>
      <c r="W4" s="607"/>
      <c r="X4" s="611"/>
      <c r="Y4" s="612"/>
      <c r="Z4" s="613"/>
      <c r="AA4" s="607"/>
      <c r="AB4" s="611"/>
      <c r="AC4" s="612"/>
      <c r="AD4" s="612"/>
      <c r="AE4" s="613"/>
      <c r="AF4" s="607"/>
      <c r="AG4" s="611"/>
      <c r="AH4" s="612"/>
      <c r="AI4" s="613"/>
      <c r="AJ4" s="607"/>
      <c r="AK4" s="611"/>
      <c r="AL4" s="612"/>
      <c r="AM4" s="612"/>
      <c r="AN4" s="613"/>
      <c r="AO4" s="611"/>
      <c r="AP4" s="612"/>
      <c r="AQ4" s="612"/>
      <c r="AR4" s="613"/>
      <c r="AS4" s="607"/>
      <c r="AT4" s="611"/>
      <c r="AU4" s="612"/>
      <c r="AV4" s="613"/>
      <c r="AW4" s="607"/>
      <c r="AX4" s="611"/>
      <c r="AY4" s="612"/>
      <c r="AZ4" s="612"/>
      <c r="BA4" s="613"/>
      <c r="BB4" s="626"/>
      <c r="BC4" s="632"/>
      <c r="BD4" s="626"/>
      <c r="BE4" s="634"/>
      <c r="BF4" s="634"/>
      <c r="BG4" s="634"/>
      <c r="BH4" s="626"/>
      <c r="BI4" s="626"/>
      <c r="BJ4" s="626"/>
      <c r="BK4" s="626"/>
    </row>
    <row r="5" spans="1:63" ht="13.5" customHeight="1" x14ac:dyDescent="0.15">
      <c r="A5" s="615"/>
      <c r="B5" s="3"/>
      <c r="C5" s="3"/>
      <c r="D5" s="3"/>
      <c r="E5" s="4"/>
      <c r="F5" s="607"/>
      <c r="G5" s="3"/>
      <c r="H5" s="3"/>
      <c r="I5" s="4"/>
      <c r="J5" s="607"/>
      <c r="K5" s="3"/>
      <c r="L5" s="3"/>
      <c r="M5" s="3"/>
      <c r="N5" s="3"/>
      <c r="O5" s="3"/>
      <c r="P5" s="3"/>
      <c r="Q5" s="3"/>
      <c r="R5" s="4"/>
      <c r="S5" s="607"/>
      <c r="T5" s="3"/>
      <c r="U5" s="3"/>
      <c r="V5" s="4"/>
      <c r="W5" s="607"/>
      <c r="X5" s="3"/>
      <c r="Y5" s="3"/>
      <c r="Z5" s="4"/>
      <c r="AA5" s="607"/>
      <c r="AB5" s="3"/>
      <c r="AC5" s="3"/>
      <c r="AD5" s="3"/>
      <c r="AE5" s="4"/>
      <c r="AF5" s="607"/>
      <c r="AG5" s="3"/>
      <c r="AH5" s="3"/>
      <c r="AI5" s="4"/>
      <c r="AJ5" s="607"/>
      <c r="AK5" s="3"/>
      <c r="AL5" s="3"/>
      <c r="AM5" s="3"/>
      <c r="AN5" s="3"/>
      <c r="AO5" s="3"/>
      <c r="AP5" s="3"/>
      <c r="AQ5" s="3"/>
      <c r="AR5" s="4"/>
      <c r="AS5" s="607"/>
      <c r="AT5" s="3"/>
      <c r="AU5" s="3"/>
      <c r="AV5" s="4"/>
      <c r="AW5" s="607"/>
      <c r="AX5" s="3"/>
      <c r="AY5" s="3"/>
      <c r="AZ5" s="3"/>
      <c r="BA5" s="6"/>
      <c r="BB5" s="626"/>
      <c r="BC5" s="633"/>
      <c r="BD5" s="626"/>
      <c r="BE5" s="634"/>
      <c r="BF5" s="634"/>
      <c r="BG5" s="634"/>
      <c r="BH5" s="626"/>
      <c r="BI5" s="626"/>
      <c r="BJ5" s="626"/>
      <c r="BK5" s="626"/>
    </row>
    <row r="6" spans="1:63" ht="13.5" customHeight="1" x14ac:dyDescent="0.15">
      <c r="A6" s="615"/>
      <c r="B6" s="5"/>
      <c r="C6" s="5"/>
      <c r="D6" s="5"/>
      <c r="E6" s="6"/>
      <c r="F6" s="607"/>
      <c r="G6" s="5"/>
      <c r="H6" s="5"/>
      <c r="I6" s="6"/>
      <c r="J6" s="607"/>
      <c r="K6" s="5"/>
      <c r="L6" s="5"/>
      <c r="M6" s="5"/>
      <c r="N6" s="5"/>
      <c r="O6" s="5"/>
      <c r="P6" s="5"/>
      <c r="Q6" s="5"/>
      <c r="R6" s="6"/>
      <c r="S6" s="607"/>
      <c r="T6" s="5"/>
      <c r="U6" s="5"/>
      <c r="V6" s="6"/>
      <c r="W6" s="607"/>
      <c r="X6" s="5"/>
      <c r="Y6" s="5"/>
      <c r="Z6" s="6"/>
      <c r="AA6" s="607"/>
      <c r="AB6" s="5"/>
      <c r="AC6" s="5"/>
      <c r="AD6" s="5"/>
      <c r="AE6" s="6"/>
      <c r="AF6" s="607"/>
      <c r="AG6" s="5"/>
      <c r="AH6" s="5"/>
      <c r="AI6" s="6"/>
      <c r="AJ6" s="607"/>
      <c r="AK6" s="5"/>
      <c r="AL6" s="5"/>
      <c r="AM6" s="5"/>
      <c r="AN6" s="5"/>
      <c r="AO6" s="5"/>
      <c r="AP6" s="5"/>
      <c r="AQ6" s="5"/>
      <c r="AR6" s="6"/>
      <c r="AS6" s="607"/>
      <c r="AT6" s="5"/>
      <c r="AU6" s="5"/>
      <c r="AV6" s="6"/>
      <c r="AW6" s="607"/>
      <c r="AX6" s="5"/>
      <c r="AY6" s="5"/>
      <c r="AZ6" s="5"/>
      <c r="BA6" s="6"/>
      <c r="BB6" s="626"/>
      <c r="BC6" s="633"/>
      <c r="BD6" s="626"/>
      <c r="BE6" s="634"/>
      <c r="BF6" s="634"/>
      <c r="BG6" s="634"/>
      <c r="BH6" s="626"/>
      <c r="BI6" s="626"/>
      <c r="BJ6" s="626"/>
      <c r="BK6" s="626"/>
    </row>
    <row r="7" spans="1:63" ht="13.5" customHeight="1" x14ac:dyDescent="0.15">
      <c r="A7" s="615"/>
      <c r="B7" s="5">
        <v>1</v>
      </c>
      <c r="C7" s="5">
        <v>8</v>
      </c>
      <c r="D7" s="5">
        <v>15</v>
      </c>
      <c r="E7" s="5">
        <v>22</v>
      </c>
      <c r="F7" s="607"/>
      <c r="G7" s="5">
        <v>6</v>
      </c>
      <c r="H7" s="5">
        <v>13</v>
      </c>
      <c r="I7" s="5">
        <v>20</v>
      </c>
      <c r="J7" s="60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07"/>
      <c r="T7" s="5">
        <v>5</v>
      </c>
      <c r="U7" s="5">
        <v>12</v>
      </c>
      <c r="V7" s="5">
        <v>19</v>
      </c>
      <c r="W7" s="607"/>
      <c r="X7" s="5">
        <v>2</v>
      </c>
      <c r="Y7" s="5">
        <v>9</v>
      </c>
      <c r="Z7" s="5">
        <v>16</v>
      </c>
      <c r="AA7" s="607"/>
      <c r="AB7" s="5">
        <v>2</v>
      </c>
      <c r="AC7" s="5">
        <v>9</v>
      </c>
      <c r="AD7" s="5">
        <v>16</v>
      </c>
      <c r="AE7" s="5">
        <v>23</v>
      </c>
      <c r="AF7" s="607"/>
      <c r="AG7" s="5">
        <v>6</v>
      </c>
      <c r="AH7" s="5">
        <v>13</v>
      </c>
      <c r="AI7" s="5">
        <v>20</v>
      </c>
      <c r="AJ7" s="60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07"/>
      <c r="AT7" s="5">
        <v>6</v>
      </c>
      <c r="AU7" s="5">
        <v>13</v>
      </c>
      <c r="AV7" s="5">
        <v>20</v>
      </c>
      <c r="AW7" s="607"/>
      <c r="AX7" s="5">
        <v>3</v>
      </c>
      <c r="AY7" s="5">
        <v>10</v>
      </c>
      <c r="AZ7" s="5">
        <v>17</v>
      </c>
      <c r="BA7" s="5">
        <v>24</v>
      </c>
      <c r="BB7" s="626"/>
      <c r="BC7" s="633"/>
      <c r="BD7" s="626"/>
      <c r="BE7" s="634"/>
      <c r="BF7" s="634"/>
      <c r="BG7" s="634"/>
      <c r="BH7" s="626"/>
      <c r="BI7" s="626"/>
      <c r="BJ7" s="626"/>
      <c r="BK7" s="626"/>
    </row>
    <row r="8" spans="1:63" ht="13.5" customHeight="1" x14ac:dyDescent="0.15">
      <c r="A8" s="615"/>
      <c r="B8" s="5">
        <v>7</v>
      </c>
      <c r="C8" s="5">
        <v>14</v>
      </c>
      <c r="D8" s="5">
        <v>21</v>
      </c>
      <c r="E8" s="5">
        <v>28</v>
      </c>
      <c r="F8" s="607"/>
      <c r="G8" s="5">
        <v>12</v>
      </c>
      <c r="H8" s="5">
        <v>19</v>
      </c>
      <c r="I8" s="5">
        <v>26</v>
      </c>
      <c r="J8" s="60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07"/>
      <c r="T8" s="5">
        <v>11</v>
      </c>
      <c r="U8" s="5">
        <v>18</v>
      </c>
      <c r="V8" s="5">
        <v>25</v>
      </c>
      <c r="W8" s="607"/>
      <c r="X8" s="5">
        <v>8</v>
      </c>
      <c r="Y8" s="5">
        <v>15</v>
      </c>
      <c r="Z8" s="5">
        <v>22</v>
      </c>
      <c r="AA8" s="607"/>
      <c r="AB8" s="5">
        <v>8</v>
      </c>
      <c r="AC8" s="5">
        <v>15</v>
      </c>
      <c r="AD8" s="5">
        <v>22</v>
      </c>
      <c r="AE8" s="5">
        <v>29</v>
      </c>
      <c r="AF8" s="607"/>
      <c r="AG8" s="5">
        <v>12</v>
      </c>
      <c r="AH8" s="5">
        <v>19</v>
      </c>
      <c r="AI8" s="5">
        <v>26</v>
      </c>
      <c r="AJ8" s="60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07"/>
      <c r="AT8" s="5">
        <v>12</v>
      </c>
      <c r="AU8" s="5">
        <v>19</v>
      </c>
      <c r="AV8" s="5">
        <v>26</v>
      </c>
      <c r="AW8" s="607"/>
      <c r="AX8" s="5">
        <v>9</v>
      </c>
      <c r="AY8" s="5">
        <v>16</v>
      </c>
      <c r="AZ8" s="5">
        <v>23</v>
      </c>
      <c r="BA8" s="5">
        <v>31</v>
      </c>
      <c r="BB8" s="626"/>
      <c r="BC8" s="633"/>
      <c r="BD8" s="626"/>
      <c r="BE8" s="634"/>
      <c r="BF8" s="634"/>
      <c r="BG8" s="634"/>
      <c r="BH8" s="626"/>
      <c r="BI8" s="626"/>
      <c r="BJ8" s="626"/>
      <c r="BK8" s="626"/>
    </row>
    <row r="9" spans="1:63" ht="13.5" customHeight="1" x14ac:dyDescent="0.15">
      <c r="A9" s="615"/>
      <c r="B9" s="5"/>
      <c r="C9" s="5"/>
      <c r="D9" s="5"/>
      <c r="E9" s="5"/>
      <c r="F9" s="607"/>
      <c r="G9" s="5"/>
      <c r="H9" s="5"/>
      <c r="I9" s="5"/>
      <c r="J9" s="607"/>
      <c r="K9" s="5"/>
      <c r="L9" s="5"/>
      <c r="M9" s="5"/>
      <c r="N9" s="5"/>
      <c r="O9" s="5"/>
      <c r="P9" s="5"/>
      <c r="Q9" s="5"/>
      <c r="R9" s="5"/>
      <c r="S9" s="607"/>
      <c r="T9" s="5"/>
      <c r="U9" s="5"/>
      <c r="V9" s="5"/>
      <c r="W9" s="607"/>
      <c r="X9" s="5"/>
      <c r="Y9" s="5"/>
      <c r="Z9" s="5"/>
      <c r="AA9" s="607"/>
      <c r="AB9" s="5"/>
      <c r="AC9" s="5"/>
      <c r="AD9" s="5"/>
      <c r="AE9" s="5"/>
      <c r="AF9" s="607"/>
      <c r="AG9" s="5"/>
      <c r="AH9" s="5"/>
      <c r="AI9" s="5"/>
      <c r="AJ9" s="607"/>
      <c r="AK9" s="5"/>
      <c r="AL9" s="5"/>
      <c r="AM9" s="5"/>
      <c r="AN9" s="5"/>
      <c r="AO9" s="5"/>
      <c r="AP9" s="5"/>
      <c r="AQ9" s="5"/>
      <c r="AR9" s="5"/>
      <c r="AS9" s="607"/>
      <c r="AT9" s="5"/>
      <c r="AU9" s="5"/>
      <c r="AV9" s="5"/>
      <c r="AW9" s="607"/>
      <c r="AX9" s="5"/>
      <c r="AY9" s="5"/>
      <c r="AZ9" s="5"/>
      <c r="BA9" s="5"/>
      <c r="BB9" s="626"/>
      <c r="BC9" s="633"/>
      <c r="BD9" s="626"/>
      <c r="BE9" s="634"/>
      <c r="BF9" s="634"/>
      <c r="BG9" s="634"/>
      <c r="BH9" s="626"/>
      <c r="BI9" s="626"/>
      <c r="BJ9" s="626"/>
      <c r="BK9" s="626"/>
    </row>
    <row r="10" spans="1:63" ht="1.5" customHeight="1" thickBot="1" x14ac:dyDescent="0.2">
      <c r="A10" s="615"/>
      <c r="B10" s="5"/>
      <c r="C10" s="5"/>
      <c r="D10" s="5"/>
      <c r="E10" s="5"/>
      <c r="F10" s="607"/>
      <c r="G10" s="5"/>
      <c r="H10" s="5"/>
      <c r="I10" s="5"/>
      <c r="J10" s="607"/>
      <c r="K10" s="5"/>
      <c r="L10" s="5"/>
      <c r="M10" s="5"/>
      <c r="N10" s="5"/>
      <c r="O10" s="5"/>
      <c r="P10" s="5"/>
      <c r="Q10" s="5"/>
      <c r="R10" s="5"/>
      <c r="S10" s="607"/>
      <c r="T10" s="5"/>
      <c r="U10" s="5"/>
      <c r="V10" s="5"/>
      <c r="W10" s="607"/>
      <c r="X10" s="5"/>
      <c r="Y10" s="5"/>
      <c r="Z10" s="5"/>
      <c r="AA10" s="607"/>
      <c r="AB10" s="5"/>
      <c r="AC10" s="5"/>
      <c r="AD10" s="5"/>
      <c r="AE10" s="5"/>
      <c r="AF10" s="607"/>
      <c r="AG10" s="5"/>
      <c r="AH10" s="5"/>
      <c r="AI10" s="5"/>
      <c r="AJ10" s="607"/>
      <c r="AK10" s="5"/>
      <c r="AL10" s="5"/>
      <c r="AM10" s="5"/>
      <c r="AN10" s="5"/>
      <c r="AO10" s="5"/>
      <c r="AP10" s="5"/>
      <c r="AQ10" s="5"/>
      <c r="AR10" s="5"/>
      <c r="AS10" s="607"/>
      <c r="AT10" s="5"/>
      <c r="AU10" s="5"/>
      <c r="AV10" s="5"/>
      <c r="AW10" s="607"/>
      <c r="AX10" s="5"/>
      <c r="AY10" s="5"/>
      <c r="AZ10" s="5"/>
      <c r="BA10" s="5"/>
      <c r="BB10" s="626"/>
      <c r="BC10" s="633"/>
      <c r="BD10" s="626"/>
      <c r="BE10" s="634"/>
      <c r="BF10" s="634"/>
      <c r="BG10" s="634"/>
      <c r="BH10" s="626"/>
      <c r="BI10" s="626"/>
      <c r="BJ10" s="626"/>
      <c r="BK10" s="626"/>
    </row>
    <row r="11" spans="1:63" ht="13.5" hidden="1" customHeight="1" thickBot="1" x14ac:dyDescent="0.2">
      <c r="A11" s="615"/>
      <c r="B11" s="5"/>
      <c r="C11" s="5"/>
      <c r="D11" s="5"/>
      <c r="E11" s="5"/>
      <c r="F11" s="607"/>
      <c r="G11" s="5"/>
      <c r="H11" s="5"/>
      <c r="I11" s="5"/>
      <c r="J11" s="607"/>
      <c r="K11" s="5"/>
      <c r="L11" s="5"/>
      <c r="M11" s="5"/>
      <c r="N11" s="5"/>
      <c r="O11" s="5"/>
      <c r="P11" s="5"/>
      <c r="Q11" s="7"/>
      <c r="R11" s="5"/>
      <c r="S11" s="635"/>
      <c r="T11" s="5"/>
      <c r="U11" s="5"/>
      <c r="V11" s="5"/>
      <c r="W11" s="607"/>
      <c r="X11" s="5"/>
      <c r="Y11" s="5"/>
      <c r="Z11" s="5"/>
      <c r="AA11" s="607"/>
      <c r="AB11" s="5"/>
      <c r="AC11" s="5"/>
      <c r="AD11" s="5"/>
      <c r="AE11" s="5"/>
      <c r="AF11" s="607"/>
      <c r="AG11" s="5"/>
      <c r="AH11" s="5"/>
      <c r="AI11" s="5"/>
      <c r="AJ11" s="607"/>
      <c r="AK11" s="5"/>
      <c r="AL11" s="5"/>
      <c r="AM11" s="5"/>
      <c r="AN11" s="5"/>
      <c r="AO11" s="5"/>
      <c r="AP11" s="5"/>
      <c r="AQ11" s="5"/>
      <c r="AR11" s="5"/>
      <c r="AS11" s="607"/>
      <c r="AT11" s="5"/>
      <c r="AU11" s="5"/>
      <c r="AV11" s="5"/>
      <c r="AW11" s="607"/>
      <c r="AX11" s="5"/>
      <c r="AY11" s="5"/>
      <c r="AZ11" s="5"/>
      <c r="BA11" s="5"/>
      <c r="BB11" s="626"/>
      <c r="BC11" s="633"/>
      <c r="BD11" s="626"/>
      <c r="BE11" s="634"/>
      <c r="BF11" s="634"/>
      <c r="BG11" s="634"/>
      <c r="BH11" s="626"/>
      <c r="BI11" s="626"/>
      <c r="BJ11" s="626"/>
      <c r="BK11" s="626"/>
    </row>
    <row r="12" spans="1:63" ht="13.5" hidden="1" customHeight="1" thickBot="1" x14ac:dyDescent="0.25">
      <c r="A12" s="616"/>
      <c r="B12" s="5"/>
      <c r="C12" s="5"/>
      <c r="D12" s="5"/>
      <c r="E12" s="5"/>
      <c r="F12" s="607"/>
      <c r="G12" s="26"/>
      <c r="H12" s="5"/>
      <c r="I12" s="5"/>
      <c r="J12" s="607"/>
      <c r="K12" s="5"/>
      <c r="L12" s="5"/>
      <c r="M12" s="5"/>
      <c r="N12" s="5"/>
      <c r="O12" s="5"/>
      <c r="P12" s="5"/>
      <c r="Q12" s="5"/>
      <c r="R12" s="5"/>
      <c r="S12" s="607"/>
      <c r="T12" s="5"/>
      <c r="U12" s="5"/>
      <c r="V12" s="5"/>
      <c r="W12" s="607"/>
      <c r="X12" s="5"/>
      <c r="Y12" s="5"/>
      <c r="Z12" s="5"/>
      <c r="AA12" s="607"/>
      <c r="AB12" s="5"/>
      <c r="AC12" s="5"/>
      <c r="AD12" s="5"/>
      <c r="AE12" s="5"/>
      <c r="AF12" s="607"/>
      <c r="AG12" s="5"/>
      <c r="AH12" s="5"/>
      <c r="AI12" s="5"/>
      <c r="AJ12" s="607"/>
      <c r="AK12" s="5"/>
      <c r="AL12" s="5"/>
      <c r="AM12" s="5"/>
      <c r="AN12" s="5"/>
      <c r="AO12" s="5"/>
      <c r="AP12" s="5"/>
      <c r="AQ12" s="5"/>
      <c r="AR12" s="5"/>
      <c r="AS12" s="607"/>
      <c r="AT12" s="5"/>
      <c r="AU12" s="5"/>
      <c r="AV12" s="5"/>
      <c r="AW12" s="607"/>
      <c r="AX12" s="5"/>
      <c r="AY12" s="5"/>
      <c r="AZ12" s="5"/>
      <c r="BA12" s="5"/>
      <c r="BB12" s="626"/>
      <c r="BC12" s="633"/>
      <c r="BD12" s="626"/>
      <c r="BE12" s="634"/>
      <c r="BF12" s="634"/>
      <c r="BG12" s="634"/>
      <c r="BH12" s="626"/>
      <c r="BI12" s="626"/>
      <c r="BJ12" s="626"/>
      <c r="BK12" s="626"/>
    </row>
    <row r="13" spans="1:63" ht="17.25" customHeight="1" thickBot="1" x14ac:dyDescent="0.2">
      <c r="A13" s="29"/>
      <c r="B13" s="30" t="s">
        <v>148</v>
      </c>
      <c r="C13" s="30" t="s">
        <v>149</v>
      </c>
      <c r="D13" s="30" t="s">
        <v>150</v>
      </c>
      <c r="E13" s="30" t="s">
        <v>151</v>
      </c>
      <c r="F13" s="30" t="s">
        <v>152</v>
      </c>
      <c r="G13" s="30" t="s">
        <v>153</v>
      </c>
      <c r="H13" s="30" t="s">
        <v>154</v>
      </c>
      <c r="I13" s="30" t="s">
        <v>141</v>
      </c>
      <c r="J13" s="30" t="s">
        <v>155</v>
      </c>
      <c r="K13" s="30" t="s">
        <v>156</v>
      </c>
      <c r="L13" s="30" t="s">
        <v>157</v>
      </c>
      <c r="M13" s="30" t="s">
        <v>158</v>
      </c>
      <c r="N13" s="30" t="s">
        <v>159</v>
      </c>
      <c r="O13" s="30" t="s">
        <v>160</v>
      </c>
      <c r="P13" s="30" t="s">
        <v>161</v>
      </c>
      <c r="Q13" s="30" t="s">
        <v>162</v>
      </c>
      <c r="R13" s="30" t="s">
        <v>163</v>
      </c>
      <c r="S13" s="30" t="s">
        <v>164</v>
      </c>
      <c r="T13" s="30" t="s">
        <v>165</v>
      </c>
      <c r="U13" s="30" t="s">
        <v>166</v>
      </c>
      <c r="V13" s="30" t="s">
        <v>167</v>
      </c>
      <c r="W13" s="30" t="s">
        <v>168</v>
      </c>
      <c r="X13" s="30" t="s">
        <v>169</v>
      </c>
      <c r="Y13" s="30" t="s">
        <v>170</v>
      </c>
      <c r="Z13" s="30" t="s">
        <v>171</v>
      </c>
      <c r="AA13" s="30" t="s">
        <v>172</v>
      </c>
      <c r="AB13" s="30" t="s">
        <v>173</v>
      </c>
      <c r="AC13" s="30" t="s">
        <v>174</v>
      </c>
      <c r="AD13" s="30" t="s">
        <v>175</v>
      </c>
      <c r="AE13" s="30" t="s">
        <v>176</v>
      </c>
      <c r="AF13" s="30" t="s">
        <v>177</v>
      </c>
      <c r="AG13" s="30" t="s">
        <v>178</v>
      </c>
      <c r="AH13" s="30" t="s">
        <v>179</v>
      </c>
      <c r="AI13" s="30" t="s">
        <v>180</v>
      </c>
      <c r="AJ13" s="30" t="s">
        <v>181</v>
      </c>
      <c r="AK13" s="30" t="s">
        <v>182</v>
      </c>
      <c r="AL13" s="30" t="s">
        <v>183</v>
      </c>
      <c r="AM13" s="30" t="s">
        <v>184</v>
      </c>
      <c r="AN13" s="30" t="s">
        <v>185</v>
      </c>
      <c r="AO13" s="30" t="s">
        <v>186</v>
      </c>
      <c r="AP13" s="30" t="s">
        <v>187</v>
      </c>
      <c r="AQ13" s="30" t="s">
        <v>188</v>
      </c>
      <c r="AR13" s="30" t="s">
        <v>189</v>
      </c>
      <c r="AS13" s="30" t="s">
        <v>190</v>
      </c>
      <c r="AT13" s="30" t="s">
        <v>191</v>
      </c>
      <c r="AU13" s="30" t="s">
        <v>192</v>
      </c>
      <c r="AV13" s="30" t="s">
        <v>193</v>
      </c>
      <c r="AW13" s="30" t="s">
        <v>194</v>
      </c>
      <c r="AX13" s="30" t="s">
        <v>195</v>
      </c>
      <c r="AY13" s="30" t="s">
        <v>196</v>
      </c>
      <c r="AZ13" s="30" t="s">
        <v>197</v>
      </c>
      <c r="BA13" s="31" t="s">
        <v>198</v>
      </c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116</v>
      </c>
      <c r="T14" s="13" t="s">
        <v>116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117</v>
      </c>
      <c r="AR14" s="13" t="s">
        <v>117</v>
      </c>
      <c r="AS14" s="16" t="s">
        <v>116</v>
      </c>
      <c r="AT14" s="16" t="s">
        <v>116</v>
      </c>
      <c r="AU14" s="16" t="s">
        <v>116</v>
      </c>
      <c r="AV14" s="16" t="s">
        <v>116</v>
      </c>
      <c r="AW14" s="16" t="s">
        <v>116</v>
      </c>
      <c r="AX14" s="16" t="s">
        <v>116</v>
      </c>
      <c r="AY14" s="16" t="s">
        <v>116</v>
      </c>
      <c r="AZ14" s="16" t="s">
        <v>116</v>
      </c>
      <c r="BA14" s="16" t="s">
        <v>116</v>
      </c>
      <c r="BB14" s="32"/>
      <c r="BC14" s="14"/>
      <c r="BD14" s="14"/>
      <c r="BE14" s="628"/>
      <c r="BF14" s="628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0"/>
      <c r="Q15" s="13"/>
      <c r="R15" s="13"/>
      <c r="S15" s="13" t="s">
        <v>116</v>
      </c>
      <c r="T15" s="13" t="s">
        <v>116</v>
      </c>
      <c r="U15" s="14"/>
      <c r="V15" s="12"/>
      <c r="W15" s="12"/>
      <c r="X15" s="12"/>
      <c r="Y15" s="13">
        <v>20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>
        <v>0</v>
      </c>
      <c r="AP15" s="10">
        <v>0</v>
      </c>
      <c r="AQ15" s="10">
        <v>0</v>
      </c>
      <c r="AR15" s="15" t="s">
        <v>117</v>
      </c>
      <c r="AS15" s="16" t="s">
        <v>116</v>
      </c>
      <c r="AT15" s="16" t="s">
        <v>116</v>
      </c>
      <c r="AU15" s="16" t="s">
        <v>116</v>
      </c>
      <c r="AV15" s="16" t="s">
        <v>116</v>
      </c>
      <c r="AW15" s="16" t="s">
        <v>116</v>
      </c>
      <c r="AX15" s="16" t="s">
        <v>116</v>
      </c>
      <c r="AY15" s="16" t="s">
        <v>116</v>
      </c>
      <c r="AZ15" s="16" t="s">
        <v>116</v>
      </c>
      <c r="BA15" s="16" t="s">
        <v>116</v>
      </c>
      <c r="BB15" s="32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9"/>
      <c r="M16" s="10"/>
      <c r="N16" s="10"/>
      <c r="O16" s="10">
        <v>0</v>
      </c>
      <c r="P16" s="10">
        <v>0</v>
      </c>
      <c r="Q16" s="10">
        <v>0</v>
      </c>
      <c r="R16" s="13" t="s">
        <v>117</v>
      </c>
      <c r="S16" s="13" t="s">
        <v>116</v>
      </c>
      <c r="T16" s="13" t="s">
        <v>116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209" t="s">
        <v>117</v>
      </c>
      <c r="AT16" s="16" t="s">
        <v>116</v>
      </c>
      <c r="AU16" s="16" t="s">
        <v>116</v>
      </c>
      <c r="AV16" s="16" t="s">
        <v>116</v>
      </c>
      <c r="AW16" s="16" t="s">
        <v>116</v>
      </c>
      <c r="AX16" s="16" t="s">
        <v>116</v>
      </c>
      <c r="AY16" s="16" t="s">
        <v>116</v>
      </c>
      <c r="AZ16" s="16" t="s">
        <v>116</v>
      </c>
      <c r="BA16" s="16" t="s">
        <v>116</v>
      </c>
      <c r="BB16" s="32"/>
      <c r="BC16" s="14"/>
      <c r="BD16" s="14"/>
      <c r="BE16" s="628"/>
      <c r="BF16" s="628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3" t="s">
        <v>117</v>
      </c>
      <c r="S17" s="13" t="s">
        <v>116</v>
      </c>
      <c r="T17" s="13" t="s">
        <v>116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5">
        <v>8</v>
      </c>
      <c r="AF17" s="15">
        <v>8</v>
      </c>
      <c r="AG17" s="13">
        <v>8</v>
      </c>
      <c r="AH17" s="13" t="s">
        <v>117</v>
      </c>
      <c r="AI17" s="15" t="s">
        <v>118</v>
      </c>
      <c r="AJ17" s="10" t="s">
        <v>118</v>
      </c>
      <c r="AK17" s="10" t="s">
        <v>118</v>
      </c>
      <c r="AL17" s="10" t="s">
        <v>118</v>
      </c>
      <c r="AM17" s="15" t="s">
        <v>25</v>
      </c>
      <c r="AN17" s="15" t="s">
        <v>25</v>
      </c>
      <c r="AO17" s="15" t="s">
        <v>25</v>
      </c>
      <c r="AP17" s="15" t="s">
        <v>25</v>
      </c>
      <c r="AQ17" s="15" t="s">
        <v>25</v>
      </c>
      <c r="AR17" s="15" t="s">
        <v>25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2"/>
      <c r="BC17" s="14"/>
      <c r="BD17" s="14"/>
      <c r="BE17" s="628"/>
      <c r="BF17" s="628"/>
      <c r="BG17" s="14"/>
      <c r="BH17" s="14"/>
      <c r="BI17" s="14"/>
      <c r="BJ17" s="14"/>
      <c r="BK17" s="14"/>
    </row>
    <row r="18" spans="1:63" ht="13.5" customHeight="1" x14ac:dyDescent="0.15">
      <c r="A18" s="627"/>
      <c r="B18" s="627"/>
      <c r="C18" s="627"/>
      <c r="D18" s="627"/>
      <c r="E18" s="627"/>
      <c r="F18" s="19"/>
      <c r="G18" s="627"/>
      <c r="H18" s="627"/>
      <c r="I18" s="627"/>
      <c r="J18" s="627"/>
      <c r="K18" s="627"/>
      <c r="L18" s="627"/>
      <c r="M18" s="627"/>
      <c r="N18" s="19"/>
      <c r="O18" s="627"/>
      <c r="P18" s="627"/>
      <c r="Q18" s="627"/>
      <c r="R18" s="627"/>
      <c r="S18" s="627"/>
      <c r="T18" s="627"/>
      <c r="U18" s="627"/>
      <c r="V18" s="20"/>
      <c r="W18" s="627"/>
      <c r="X18" s="627"/>
      <c r="Y18" s="627"/>
      <c r="Z18" s="627"/>
      <c r="AA18" s="627"/>
      <c r="AB18" s="627"/>
      <c r="AC18" s="627"/>
      <c r="AD18" s="19"/>
      <c r="AE18" s="627"/>
      <c r="AF18" s="627"/>
      <c r="AG18" s="627"/>
      <c r="AH18" s="627"/>
      <c r="AI18" s="627"/>
      <c r="AJ18" s="627"/>
      <c r="AK18" s="627"/>
      <c r="AL18" s="19"/>
      <c r="AM18" s="627"/>
      <c r="AN18" s="627"/>
      <c r="AO18" s="627"/>
      <c r="AP18" s="627"/>
      <c r="AQ18" s="627"/>
      <c r="AR18" s="627"/>
      <c r="AS18" s="627"/>
      <c r="AT18" s="19"/>
      <c r="AU18" s="627"/>
      <c r="AV18" s="627"/>
      <c r="AW18" s="627"/>
      <c r="AX18" s="627"/>
      <c r="AY18" s="627"/>
      <c r="AZ18" s="627"/>
      <c r="BA18" s="627"/>
      <c r="BB18" s="18"/>
      <c r="BC18" s="627"/>
      <c r="BD18" s="627"/>
      <c r="BE18" s="627"/>
      <c r="BF18" s="627"/>
      <c r="BG18" s="627"/>
      <c r="BH18" s="627"/>
      <c r="BI18" s="627"/>
      <c r="BJ18" s="627"/>
      <c r="BK18" s="19"/>
    </row>
    <row r="19" spans="1:63" ht="13.5" customHeight="1" x14ac:dyDescent="0.15">
      <c r="A19" s="648" t="s">
        <v>26</v>
      </c>
      <c r="B19" s="648"/>
      <c r="C19" s="648"/>
      <c r="D19" s="648"/>
      <c r="E19" s="648"/>
      <c r="F19" s="24"/>
      <c r="G19" s="647" t="s">
        <v>136</v>
      </c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7"/>
      <c r="T19" s="647"/>
      <c r="U19" s="647"/>
      <c r="V19" s="647"/>
      <c r="W19" s="2"/>
      <c r="X19" s="24" t="s">
        <v>137</v>
      </c>
      <c r="Y19" s="649" t="s">
        <v>138</v>
      </c>
      <c r="Z19" s="649"/>
      <c r="AA19" s="649"/>
      <c r="AB19" s="649"/>
      <c r="AC19" s="649"/>
      <c r="AD19" s="649"/>
      <c r="AE19" s="649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315"/>
      <c r="AR19" s="649"/>
      <c r="AS19" s="649"/>
      <c r="AT19" s="649"/>
      <c r="AU19" s="649"/>
      <c r="AV19" s="649"/>
      <c r="AW19" s="649"/>
      <c r="AX19" s="649"/>
      <c r="AY19" s="649"/>
      <c r="AZ19" s="649"/>
      <c r="BA19" s="649"/>
      <c r="BB19" s="649"/>
      <c r="BC19" s="649"/>
      <c r="BD19" s="649"/>
      <c r="BE19" s="649"/>
      <c r="BF19" s="649"/>
      <c r="BG19" s="649"/>
      <c r="BH19" s="649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139</v>
      </c>
      <c r="G21" s="647" t="s">
        <v>140</v>
      </c>
      <c r="H21" s="647"/>
      <c r="I21" s="647"/>
      <c r="J21" s="647"/>
      <c r="K21" s="647"/>
      <c r="L21" s="647"/>
      <c r="M21" s="647"/>
      <c r="N21" s="647"/>
      <c r="O21" s="647"/>
      <c r="P21" s="647"/>
      <c r="Q21" s="2"/>
      <c r="R21" s="2"/>
      <c r="S21" s="2"/>
      <c r="T21" s="23"/>
      <c r="U21" s="2"/>
      <c r="V21" s="2"/>
      <c r="W21" s="2"/>
      <c r="X21" s="24" t="s">
        <v>141</v>
      </c>
      <c r="Y21" s="647" t="s">
        <v>142</v>
      </c>
      <c r="Z21" s="647"/>
      <c r="AA21" s="647"/>
      <c r="AB21" s="647"/>
      <c r="AC21" s="647"/>
      <c r="AD21" s="647"/>
      <c r="AE21" s="647"/>
      <c r="AF21" s="647"/>
      <c r="AG21" s="647"/>
      <c r="AH21" s="647"/>
      <c r="AI21" s="647"/>
      <c r="AJ21" s="647"/>
      <c r="AK21" s="647"/>
      <c r="AL21" s="647"/>
      <c r="AM21" s="647"/>
      <c r="AN21" s="647"/>
      <c r="AO21" s="647"/>
      <c r="AP21" s="2"/>
      <c r="AQ21" s="24" t="s">
        <v>25</v>
      </c>
      <c r="AR21" s="649" t="s">
        <v>143</v>
      </c>
      <c r="AS21" s="649"/>
      <c r="AT21" s="649"/>
      <c r="AU21" s="649"/>
      <c r="AV21" s="649"/>
      <c r="AW21" s="649"/>
      <c r="AX21" s="649"/>
      <c r="AY21" s="649"/>
      <c r="AZ21" s="649"/>
      <c r="BA21" s="649"/>
      <c r="BB21" s="649"/>
      <c r="BC21" s="649"/>
      <c r="BD21" s="649"/>
      <c r="BE21" s="649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144</v>
      </c>
      <c r="G23" s="647" t="s">
        <v>145</v>
      </c>
      <c r="H23" s="647"/>
      <c r="I23" s="647"/>
      <c r="J23" s="647"/>
      <c r="K23" s="647"/>
      <c r="L23" s="647"/>
      <c r="M23" s="647"/>
      <c r="N23" s="647"/>
      <c r="O23" s="647"/>
      <c r="P23" s="647"/>
      <c r="Q23" s="2"/>
      <c r="R23" s="2"/>
      <c r="S23" s="2"/>
      <c r="T23" s="23"/>
      <c r="U23" s="2"/>
      <c r="V23" s="2"/>
      <c r="W23" s="2"/>
      <c r="X23" s="24" t="s">
        <v>135</v>
      </c>
      <c r="Y23" s="647" t="s">
        <v>146</v>
      </c>
      <c r="Z23" s="647"/>
      <c r="AA23" s="647"/>
      <c r="AB23" s="647"/>
      <c r="AC23" s="647"/>
      <c r="AD23" s="647"/>
      <c r="AE23" s="647"/>
      <c r="AF23" s="647"/>
      <c r="AG23" s="647"/>
      <c r="AH23" s="647"/>
      <c r="AI23" s="647"/>
      <c r="AJ23" s="647"/>
      <c r="AK23" s="647"/>
      <c r="AL23" s="647"/>
      <c r="AM23" s="647"/>
      <c r="AN23" s="647"/>
      <c r="AO23" s="647"/>
      <c r="AP23" s="2"/>
      <c r="AQ23" s="24" t="s">
        <v>10</v>
      </c>
      <c r="AR23" s="647" t="s">
        <v>147</v>
      </c>
      <c r="AS23" s="647"/>
      <c r="AT23" s="647"/>
      <c r="AU23" s="647"/>
      <c r="AV23" s="647"/>
      <c r="AW23" s="647"/>
      <c r="AX23" s="647"/>
      <c r="AY23" s="647"/>
      <c r="AZ23" s="647"/>
      <c r="BA23" s="647"/>
      <c r="BB23" s="2"/>
      <c r="BC23" s="23"/>
      <c r="BD23" s="23"/>
      <c r="BE23" s="2"/>
      <c r="BF23" s="23"/>
      <c r="BG23" s="23"/>
      <c r="BH23" s="2"/>
    </row>
    <row r="26" spans="1:63" s="35" customFormat="1" ht="13.5" customHeight="1" x14ac:dyDescent="0.2">
      <c r="A26" s="636" t="s">
        <v>120</v>
      </c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636"/>
      <c r="AB26" s="636"/>
      <c r="AC26" s="636"/>
      <c r="AD26" s="636"/>
      <c r="AE26" s="636"/>
      <c r="AF26" s="636"/>
      <c r="AG26" s="636"/>
      <c r="AH26" s="636"/>
      <c r="AI26" s="636"/>
      <c r="AJ26" s="636"/>
      <c r="AK26" s="636"/>
      <c r="AL26" s="636"/>
      <c r="AM26" s="636"/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33"/>
      <c r="BB26" s="34"/>
      <c r="BC26" s="33"/>
      <c r="BD26" s="33"/>
      <c r="BE26" s="34"/>
      <c r="BF26" s="33"/>
      <c r="BG26" s="33"/>
      <c r="BH26" s="34"/>
    </row>
    <row r="27" spans="1:63" ht="13.5" customHeight="1" x14ac:dyDescent="0.15">
      <c r="A27" s="637"/>
      <c r="B27" s="637"/>
      <c r="C27" s="637"/>
      <c r="D27" s="637"/>
      <c r="E27" s="637"/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7"/>
      <c r="AO27" s="637"/>
      <c r="AP27" s="637"/>
      <c r="AQ27" s="637"/>
      <c r="AR27" s="637"/>
      <c r="AS27" s="637"/>
      <c r="AT27" s="637"/>
      <c r="AU27" s="637"/>
      <c r="AV27" s="637"/>
      <c r="AW27" s="637"/>
      <c r="AX27" s="637"/>
      <c r="AY27" s="637"/>
      <c r="AZ27" s="637"/>
      <c r="BA27" s="637"/>
      <c r="BB27" s="637"/>
      <c r="BC27" s="637"/>
      <c r="BD27" s="637"/>
      <c r="BE27" s="637"/>
      <c r="BF27" s="637"/>
      <c r="BG27" s="637"/>
      <c r="BH27" s="637"/>
    </row>
    <row r="28" spans="1:63" s="35" customFormat="1" ht="13.5" customHeight="1" x14ac:dyDescent="0.2">
      <c r="A28" s="638" t="s">
        <v>121</v>
      </c>
      <c r="B28" s="639"/>
      <c r="C28" s="639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 t="s">
        <v>27</v>
      </c>
      <c r="T28" s="639"/>
      <c r="U28" s="639"/>
      <c r="V28" s="639"/>
      <c r="W28" s="639"/>
      <c r="X28" s="639"/>
      <c r="Y28" s="639"/>
      <c r="Z28" s="639"/>
      <c r="AA28" s="639"/>
      <c r="AB28" s="639" t="s">
        <v>122</v>
      </c>
      <c r="AC28" s="639"/>
      <c r="AD28" s="639"/>
      <c r="AE28" s="639"/>
      <c r="AF28" s="639"/>
      <c r="AG28" s="639"/>
      <c r="AH28" s="639"/>
      <c r="AI28" s="639"/>
      <c r="AJ28" s="639"/>
      <c r="AK28" s="639"/>
      <c r="AL28" s="639"/>
      <c r="AM28" s="639"/>
      <c r="AN28" s="639"/>
      <c r="AO28" s="639"/>
      <c r="AP28" s="639"/>
      <c r="AQ28" s="639"/>
      <c r="AR28" s="639"/>
      <c r="AS28" s="639"/>
      <c r="AT28" s="639"/>
      <c r="AU28" s="639"/>
      <c r="AV28" s="639"/>
      <c r="AW28" s="617" t="s">
        <v>28</v>
      </c>
      <c r="AX28" s="618"/>
      <c r="AY28" s="618"/>
      <c r="AZ28" s="618"/>
      <c r="BA28" s="618"/>
      <c r="BB28" s="619"/>
      <c r="BC28" s="639" t="s">
        <v>29</v>
      </c>
      <c r="BD28" s="639"/>
      <c r="BE28" s="639"/>
      <c r="BF28" s="639" t="s">
        <v>11</v>
      </c>
      <c r="BG28" s="639"/>
      <c r="BH28" s="639"/>
    </row>
    <row r="29" spans="1:63" s="35" customFormat="1" ht="33" customHeight="1" x14ac:dyDescent="0.2">
      <c r="A29" s="638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 t="s">
        <v>8</v>
      </c>
      <c r="AC29" s="639"/>
      <c r="AD29" s="639"/>
      <c r="AE29" s="639"/>
      <c r="AF29" s="639"/>
      <c r="AG29" s="639"/>
      <c r="AH29" s="639"/>
      <c r="AI29" s="639" t="s">
        <v>123</v>
      </c>
      <c r="AJ29" s="639"/>
      <c r="AK29" s="639"/>
      <c r="AL29" s="639"/>
      <c r="AM29" s="639"/>
      <c r="AN29" s="639"/>
      <c r="AO29" s="639"/>
      <c r="AP29" s="639" t="s">
        <v>12</v>
      </c>
      <c r="AQ29" s="639"/>
      <c r="AR29" s="639"/>
      <c r="AS29" s="639"/>
      <c r="AT29" s="639"/>
      <c r="AU29" s="639"/>
      <c r="AV29" s="639"/>
      <c r="AW29" s="620"/>
      <c r="AX29" s="621"/>
      <c r="AY29" s="621"/>
      <c r="AZ29" s="621"/>
      <c r="BA29" s="621"/>
      <c r="BB29" s="622"/>
      <c r="BC29" s="639"/>
      <c r="BD29" s="640"/>
      <c r="BE29" s="639"/>
      <c r="BF29" s="639"/>
      <c r="BG29" s="640"/>
      <c r="BH29" s="639"/>
    </row>
    <row r="30" spans="1:63" s="35" customFormat="1" ht="13.5" customHeight="1" x14ac:dyDescent="0.2">
      <c r="A30" s="638"/>
      <c r="B30" s="639"/>
      <c r="C30" s="639"/>
      <c r="D30" s="639"/>
      <c r="E30" s="639"/>
      <c r="F30" s="639"/>
      <c r="G30" s="639" t="s">
        <v>124</v>
      </c>
      <c r="H30" s="639"/>
      <c r="I30" s="639"/>
      <c r="J30" s="639"/>
      <c r="K30" s="639"/>
      <c r="L30" s="639"/>
      <c r="M30" s="639" t="s">
        <v>125</v>
      </c>
      <c r="N30" s="639"/>
      <c r="O30" s="639"/>
      <c r="P30" s="639"/>
      <c r="Q30" s="639"/>
      <c r="R30" s="639"/>
      <c r="S30" s="639" t="s">
        <v>11</v>
      </c>
      <c r="T30" s="639"/>
      <c r="U30" s="639"/>
      <c r="V30" s="639" t="s">
        <v>124</v>
      </c>
      <c r="W30" s="639"/>
      <c r="X30" s="639"/>
      <c r="Y30" s="639" t="s">
        <v>125</v>
      </c>
      <c r="Z30" s="639"/>
      <c r="AA30" s="639"/>
      <c r="AB30" s="639" t="s">
        <v>11</v>
      </c>
      <c r="AC30" s="639"/>
      <c r="AD30" s="639"/>
      <c r="AE30" s="639" t="s">
        <v>124</v>
      </c>
      <c r="AF30" s="639"/>
      <c r="AG30" s="639" t="s">
        <v>125</v>
      </c>
      <c r="AH30" s="639"/>
      <c r="AI30" s="639" t="s">
        <v>11</v>
      </c>
      <c r="AJ30" s="639"/>
      <c r="AK30" s="639"/>
      <c r="AL30" s="639" t="s">
        <v>124</v>
      </c>
      <c r="AM30" s="639"/>
      <c r="AN30" s="639" t="s">
        <v>125</v>
      </c>
      <c r="AO30" s="639"/>
      <c r="AP30" s="639" t="s">
        <v>11</v>
      </c>
      <c r="AQ30" s="639"/>
      <c r="AR30" s="639"/>
      <c r="AS30" s="639" t="s">
        <v>124</v>
      </c>
      <c r="AT30" s="639"/>
      <c r="AU30" s="639" t="s">
        <v>125</v>
      </c>
      <c r="AV30" s="639"/>
      <c r="AW30" s="623"/>
      <c r="AX30" s="624"/>
      <c r="AY30" s="624"/>
      <c r="AZ30" s="624"/>
      <c r="BA30" s="624"/>
      <c r="BB30" s="625"/>
      <c r="BC30" s="639"/>
      <c r="BD30" s="639"/>
      <c r="BE30" s="639"/>
      <c r="BF30" s="639"/>
      <c r="BG30" s="639"/>
      <c r="BH30" s="639"/>
    </row>
    <row r="31" spans="1:63" s="35" customFormat="1" ht="20.25" customHeight="1" x14ac:dyDescent="0.2">
      <c r="A31" s="638"/>
      <c r="B31" s="641"/>
      <c r="C31" s="641"/>
      <c r="D31" s="642" t="s">
        <v>127</v>
      </c>
      <c r="E31" s="642"/>
      <c r="F31" s="642"/>
      <c r="G31" s="641" t="s">
        <v>126</v>
      </c>
      <c r="H31" s="641"/>
      <c r="I31" s="641"/>
      <c r="J31" s="642" t="s">
        <v>127</v>
      </c>
      <c r="K31" s="642"/>
      <c r="L31" s="642"/>
      <c r="M31" s="641" t="s">
        <v>126</v>
      </c>
      <c r="N31" s="641"/>
      <c r="O31" s="641"/>
      <c r="P31" s="642" t="s">
        <v>127</v>
      </c>
      <c r="Q31" s="642"/>
      <c r="R31" s="642"/>
      <c r="S31" s="641" t="s">
        <v>126</v>
      </c>
      <c r="T31" s="641"/>
      <c r="U31" s="641"/>
      <c r="V31" s="641" t="s">
        <v>126</v>
      </c>
      <c r="W31" s="641"/>
      <c r="X31" s="641"/>
      <c r="Y31" s="641" t="s">
        <v>126</v>
      </c>
      <c r="Z31" s="641"/>
      <c r="AA31" s="641"/>
      <c r="AB31" s="641" t="s">
        <v>126</v>
      </c>
      <c r="AC31" s="641"/>
      <c r="AD31" s="641"/>
      <c r="AE31" s="641" t="s">
        <v>126</v>
      </c>
      <c r="AF31" s="641"/>
      <c r="AG31" s="641" t="s">
        <v>126</v>
      </c>
      <c r="AH31" s="641"/>
      <c r="AI31" s="641" t="s">
        <v>126</v>
      </c>
      <c r="AJ31" s="641"/>
      <c r="AK31" s="641"/>
      <c r="AL31" s="641" t="s">
        <v>126</v>
      </c>
      <c r="AM31" s="641"/>
      <c r="AN31" s="641" t="s">
        <v>126</v>
      </c>
      <c r="AO31" s="641"/>
      <c r="AP31" s="641" t="s">
        <v>126</v>
      </c>
      <c r="AQ31" s="641"/>
      <c r="AR31" s="641"/>
      <c r="AS31" s="641" t="s">
        <v>126</v>
      </c>
      <c r="AT31" s="641"/>
      <c r="AU31" s="641" t="s">
        <v>126</v>
      </c>
      <c r="AV31" s="641"/>
      <c r="AW31" s="629" t="s">
        <v>126</v>
      </c>
      <c r="AX31" s="630"/>
      <c r="AY31" s="630"/>
      <c r="AZ31" s="630"/>
      <c r="BA31" s="630"/>
      <c r="BB31" s="631"/>
      <c r="BC31" s="641" t="s">
        <v>126</v>
      </c>
      <c r="BD31" s="641"/>
      <c r="BE31" s="641"/>
      <c r="BF31" s="641" t="s">
        <v>126</v>
      </c>
      <c r="BG31" s="641"/>
      <c r="BH31" s="641"/>
    </row>
    <row r="32" spans="1:63" s="35" customFormat="1" ht="13.5" customHeight="1" x14ac:dyDescent="0.2">
      <c r="A32" s="36" t="s">
        <v>128</v>
      </c>
      <c r="B32" s="643">
        <f>G32+M32</f>
        <v>39</v>
      </c>
      <c r="C32" s="643"/>
      <c r="D32" s="644">
        <f>B32*36</f>
        <v>1404</v>
      </c>
      <c r="E32" s="644"/>
      <c r="F32" s="644"/>
      <c r="G32" s="643">
        <v>17</v>
      </c>
      <c r="H32" s="643"/>
      <c r="I32" s="643"/>
      <c r="J32" s="644">
        <f>G32*36</f>
        <v>612</v>
      </c>
      <c r="K32" s="644"/>
      <c r="L32" s="644"/>
      <c r="M32" s="643">
        <v>22</v>
      </c>
      <c r="N32" s="643"/>
      <c r="O32" s="643"/>
      <c r="P32" s="644">
        <f>M32*36</f>
        <v>792</v>
      </c>
      <c r="Q32" s="644"/>
      <c r="R32" s="644"/>
      <c r="S32" s="643">
        <v>2</v>
      </c>
      <c r="T32" s="643"/>
      <c r="U32" s="643"/>
      <c r="V32" s="643"/>
      <c r="W32" s="643"/>
      <c r="X32" s="643"/>
      <c r="Y32" s="643">
        <v>2</v>
      </c>
      <c r="Z32" s="643"/>
      <c r="AA32" s="643"/>
      <c r="AB32" s="643"/>
      <c r="AC32" s="643"/>
      <c r="AD32" s="643"/>
      <c r="AE32" s="643"/>
      <c r="AF32" s="643"/>
      <c r="AG32" s="643"/>
      <c r="AH32" s="643"/>
      <c r="AI32" s="643"/>
      <c r="AJ32" s="643"/>
      <c r="AK32" s="643"/>
      <c r="AL32" s="643"/>
      <c r="AM32" s="643"/>
      <c r="AN32" s="643"/>
      <c r="AO32" s="643"/>
      <c r="AP32" s="643"/>
      <c r="AQ32" s="643"/>
      <c r="AR32" s="643"/>
      <c r="AS32" s="643"/>
      <c r="AT32" s="643"/>
      <c r="AU32" s="643"/>
      <c r="AV32" s="643"/>
      <c r="AW32" s="597"/>
      <c r="AX32" s="598"/>
      <c r="AY32" s="598"/>
      <c r="AZ32" s="598"/>
      <c r="BA32" s="598"/>
      <c r="BB32" s="599"/>
      <c r="BC32" s="643" t="s">
        <v>129</v>
      </c>
      <c r="BD32" s="643"/>
      <c r="BE32" s="643"/>
      <c r="BF32" s="643">
        <f>B32+S32+AB32+AI32+AP32+AW32+AZ32+BC32</f>
        <v>52</v>
      </c>
      <c r="BG32" s="643"/>
      <c r="BH32" s="643"/>
    </row>
    <row r="33" spans="1:60" s="35" customFormat="1" ht="13.5" customHeight="1" x14ac:dyDescent="0.2">
      <c r="A33" s="36" t="s">
        <v>130</v>
      </c>
      <c r="B33" s="643">
        <f>G33+M33</f>
        <v>37</v>
      </c>
      <c r="C33" s="643"/>
      <c r="D33" s="644">
        <f>B33*36</f>
        <v>1332</v>
      </c>
      <c r="E33" s="644"/>
      <c r="F33" s="644"/>
      <c r="G33" s="643">
        <v>17</v>
      </c>
      <c r="H33" s="643"/>
      <c r="I33" s="643"/>
      <c r="J33" s="644">
        <f t="shared" ref="J33:J35" si="0">G33*36</f>
        <v>612</v>
      </c>
      <c r="K33" s="644"/>
      <c r="L33" s="644"/>
      <c r="M33" s="643">
        <v>20</v>
      </c>
      <c r="N33" s="643"/>
      <c r="O33" s="643"/>
      <c r="P33" s="644">
        <f t="shared" ref="P33:P35" si="1">M33*36</f>
        <v>720</v>
      </c>
      <c r="Q33" s="644"/>
      <c r="R33" s="644"/>
      <c r="S33" s="643">
        <v>1</v>
      </c>
      <c r="T33" s="643"/>
      <c r="U33" s="643"/>
      <c r="V33" s="643"/>
      <c r="W33" s="643"/>
      <c r="X33" s="643"/>
      <c r="Y33" s="643" t="s">
        <v>132</v>
      </c>
      <c r="Z33" s="643"/>
      <c r="AA33" s="643"/>
      <c r="AB33" s="643">
        <v>3</v>
      </c>
      <c r="AC33" s="643"/>
      <c r="AD33" s="643"/>
      <c r="AE33" s="643"/>
      <c r="AF33" s="643"/>
      <c r="AG33" s="643">
        <v>3</v>
      </c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  <c r="AU33" s="643"/>
      <c r="AV33" s="643"/>
      <c r="AW33" s="597"/>
      <c r="AX33" s="598"/>
      <c r="AY33" s="598"/>
      <c r="AZ33" s="598"/>
      <c r="BA33" s="598"/>
      <c r="BB33" s="599"/>
      <c r="BC33" s="643" t="s">
        <v>129</v>
      </c>
      <c r="BD33" s="643"/>
      <c r="BE33" s="643"/>
      <c r="BF33" s="643">
        <f t="shared" ref="BF33:BF34" si="2">B33+S33+AB33+AI33+AP33+AW33+AZ33+BC33</f>
        <v>52</v>
      </c>
      <c r="BG33" s="643"/>
      <c r="BH33" s="643"/>
    </row>
    <row r="34" spans="1:60" s="35" customFormat="1" ht="13.5" customHeight="1" x14ac:dyDescent="0.2">
      <c r="A34" s="36" t="s">
        <v>25</v>
      </c>
      <c r="B34" s="643">
        <f t="shared" ref="B34:B35" si="3">G34+M34</f>
        <v>27</v>
      </c>
      <c r="C34" s="643"/>
      <c r="D34" s="644">
        <f>B34*36</f>
        <v>972</v>
      </c>
      <c r="E34" s="644"/>
      <c r="F34" s="644"/>
      <c r="G34" s="643">
        <v>13</v>
      </c>
      <c r="H34" s="643"/>
      <c r="I34" s="643"/>
      <c r="J34" s="644">
        <f t="shared" si="0"/>
        <v>468</v>
      </c>
      <c r="K34" s="644"/>
      <c r="L34" s="644"/>
      <c r="M34" s="643">
        <v>14</v>
      </c>
      <c r="N34" s="643"/>
      <c r="O34" s="643"/>
      <c r="P34" s="644">
        <f t="shared" si="1"/>
        <v>504</v>
      </c>
      <c r="Q34" s="644"/>
      <c r="R34" s="644"/>
      <c r="S34" s="643" t="s">
        <v>131</v>
      </c>
      <c r="T34" s="643"/>
      <c r="U34" s="643"/>
      <c r="V34" s="643" t="s">
        <v>132</v>
      </c>
      <c r="W34" s="643"/>
      <c r="X34" s="643"/>
      <c r="Y34" s="643" t="s">
        <v>132</v>
      </c>
      <c r="Z34" s="643"/>
      <c r="AA34" s="643"/>
      <c r="AB34" s="643">
        <v>7</v>
      </c>
      <c r="AC34" s="643"/>
      <c r="AD34" s="643"/>
      <c r="AE34" s="643">
        <v>3</v>
      </c>
      <c r="AF34" s="643"/>
      <c r="AG34" s="643">
        <v>4</v>
      </c>
      <c r="AH34" s="643"/>
      <c r="AI34" s="643">
        <v>6</v>
      </c>
      <c r="AJ34" s="643"/>
      <c r="AK34" s="643"/>
      <c r="AL34" s="643"/>
      <c r="AM34" s="643"/>
      <c r="AN34" s="643">
        <v>6</v>
      </c>
      <c r="AO34" s="643"/>
      <c r="AP34" s="643"/>
      <c r="AQ34" s="643"/>
      <c r="AR34" s="643"/>
      <c r="AS34" s="643"/>
      <c r="AT34" s="643"/>
      <c r="AU34" s="643"/>
      <c r="AV34" s="643"/>
      <c r="AW34" s="597"/>
      <c r="AX34" s="598"/>
      <c r="AY34" s="598"/>
      <c r="AZ34" s="598"/>
      <c r="BA34" s="598"/>
      <c r="BB34" s="599"/>
      <c r="BC34" s="643" t="s">
        <v>133</v>
      </c>
      <c r="BD34" s="643"/>
      <c r="BE34" s="643"/>
      <c r="BF34" s="643">
        <f t="shared" si="2"/>
        <v>52</v>
      </c>
      <c r="BG34" s="643"/>
      <c r="BH34" s="643"/>
    </row>
    <row r="35" spans="1:60" s="35" customFormat="1" ht="13.5" customHeight="1" x14ac:dyDescent="0.2">
      <c r="A35" s="36" t="s">
        <v>134</v>
      </c>
      <c r="B35" s="643">
        <f t="shared" si="3"/>
        <v>20</v>
      </c>
      <c r="C35" s="643"/>
      <c r="D35" s="644">
        <f>B35*36</f>
        <v>720</v>
      </c>
      <c r="E35" s="644"/>
      <c r="F35" s="644"/>
      <c r="G35" s="643">
        <v>10</v>
      </c>
      <c r="H35" s="643"/>
      <c r="I35" s="643"/>
      <c r="J35" s="644">
        <f t="shared" si="0"/>
        <v>360</v>
      </c>
      <c r="K35" s="644"/>
      <c r="L35" s="644"/>
      <c r="M35" s="643">
        <v>10</v>
      </c>
      <c r="N35" s="643"/>
      <c r="O35" s="643"/>
      <c r="P35" s="644">
        <f t="shared" si="1"/>
        <v>360</v>
      </c>
      <c r="Q35" s="644"/>
      <c r="R35" s="644"/>
      <c r="S35" s="643">
        <v>2</v>
      </c>
      <c r="T35" s="643"/>
      <c r="U35" s="643"/>
      <c r="V35" s="643">
        <v>1</v>
      </c>
      <c r="W35" s="643"/>
      <c r="X35" s="643"/>
      <c r="Y35" s="643" t="s">
        <v>132</v>
      </c>
      <c r="Z35" s="643"/>
      <c r="AA35" s="643"/>
      <c r="AB35" s="643"/>
      <c r="AC35" s="643"/>
      <c r="AD35" s="643"/>
      <c r="AE35" s="643"/>
      <c r="AF35" s="643"/>
      <c r="AG35" s="643"/>
      <c r="AH35" s="643"/>
      <c r="AI35" s="643">
        <v>9</v>
      </c>
      <c r="AJ35" s="643"/>
      <c r="AK35" s="643"/>
      <c r="AL35" s="643">
        <v>6</v>
      </c>
      <c r="AM35" s="643"/>
      <c r="AN35" s="643">
        <v>3</v>
      </c>
      <c r="AO35" s="643"/>
      <c r="AP35" s="643">
        <v>4</v>
      </c>
      <c r="AQ35" s="643"/>
      <c r="AR35" s="643"/>
      <c r="AS35" s="643"/>
      <c r="AT35" s="643"/>
      <c r="AU35" s="643">
        <v>4</v>
      </c>
      <c r="AV35" s="643"/>
      <c r="AW35" s="597">
        <v>6</v>
      </c>
      <c r="AX35" s="598"/>
      <c r="AY35" s="598"/>
      <c r="AZ35" s="598"/>
      <c r="BA35" s="598"/>
      <c r="BB35" s="599"/>
      <c r="BC35" s="643">
        <v>2</v>
      </c>
      <c r="BD35" s="643"/>
      <c r="BE35" s="643"/>
      <c r="BF35" s="643">
        <f>B35+S35+AB35+AI35+AP35+AW35+BC35</f>
        <v>43</v>
      </c>
      <c r="BG35" s="643"/>
      <c r="BH35" s="643"/>
    </row>
    <row r="36" spans="1:60" s="35" customFormat="1" ht="13.5" customHeight="1" x14ac:dyDescent="0.2">
      <c r="A36" s="37" t="s">
        <v>11</v>
      </c>
      <c r="B36" s="645">
        <f>B32+B33+B34+B35</f>
        <v>123</v>
      </c>
      <c r="C36" s="645"/>
      <c r="D36" s="646">
        <f>B36*36</f>
        <v>4428</v>
      </c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  <c r="Q36" s="646"/>
      <c r="R36" s="646"/>
      <c r="S36" s="645">
        <f>S32+S33+S34+S35</f>
        <v>7</v>
      </c>
      <c r="T36" s="645"/>
      <c r="U36" s="645"/>
      <c r="V36" s="645"/>
      <c r="W36" s="645"/>
      <c r="X36" s="645"/>
      <c r="Y36" s="645"/>
      <c r="Z36" s="645"/>
      <c r="AA36" s="645"/>
      <c r="AB36" s="645">
        <f>AB32+AB33+AB34+AB35</f>
        <v>10</v>
      </c>
      <c r="AC36" s="645"/>
      <c r="AD36" s="645"/>
      <c r="AE36" s="645"/>
      <c r="AF36" s="645"/>
      <c r="AG36" s="645"/>
      <c r="AH36" s="645"/>
      <c r="AI36" s="645">
        <f>AI32+AI33+AI34+AI35</f>
        <v>15</v>
      </c>
      <c r="AJ36" s="645"/>
      <c r="AK36" s="645"/>
      <c r="AL36" s="645"/>
      <c r="AM36" s="645"/>
      <c r="AN36" s="645"/>
      <c r="AO36" s="645"/>
      <c r="AP36" s="645">
        <f>AP32+AP33+AP34+AP35</f>
        <v>4</v>
      </c>
      <c r="AQ36" s="645"/>
      <c r="AR36" s="645"/>
      <c r="AS36" s="645"/>
      <c r="AT36" s="645"/>
      <c r="AU36" s="645"/>
      <c r="AV36" s="645"/>
      <c r="AW36" s="600">
        <f>AW32+AW33+AW34+AW35</f>
        <v>6</v>
      </c>
      <c r="AX36" s="601"/>
      <c r="AY36" s="601"/>
      <c r="AZ36" s="601"/>
      <c r="BA36" s="601"/>
      <c r="BB36" s="602"/>
      <c r="BC36" s="645">
        <f>BC32+BC33+BC34+BC35</f>
        <v>34</v>
      </c>
      <c r="BD36" s="645"/>
      <c r="BE36" s="645"/>
      <c r="BF36" s="645">
        <f t="shared" ref="BF36" si="4">B36+S36+AB36+AI36+AP36+AW36+AZ36+BC36</f>
        <v>199</v>
      </c>
      <c r="BG36" s="645"/>
      <c r="BH36" s="645"/>
    </row>
    <row r="37" spans="1:60" s="35" customFormat="1" ht="13.5" customHeight="1" x14ac:dyDescent="0.2"/>
  </sheetData>
  <mergeCells count="208"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N32:AO32"/>
    <mergeCell ref="AP32:AR32"/>
    <mergeCell ref="AS32:AT32"/>
    <mergeCell ref="AL33:AM33"/>
    <mergeCell ref="AN33:AO33"/>
    <mergeCell ref="BC33:BE33"/>
    <mergeCell ref="BF33:BH33"/>
    <mergeCell ref="P33:R33"/>
    <mergeCell ref="S33:U33"/>
    <mergeCell ref="V33:X33"/>
    <mergeCell ref="Y33:AA33"/>
    <mergeCell ref="AB33:AD33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M31:O31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K3:N4"/>
    <mergeCell ref="O3:R4"/>
    <mergeCell ref="S3:S12"/>
    <mergeCell ref="T3:V4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BC18:BE18"/>
    <mergeCell ref="BF18:BJ18"/>
    <mergeCell ref="BE17:BF17"/>
    <mergeCell ref="BI3:BI12"/>
    <mergeCell ref="AW31:BB31"/>
    <mergeCell ref="AW32:BB32"/>
    <mergeCell ref="AW33:BB33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W34:BB34"/>
    <mergeCell ref="AW35:BB35"/>
    <mergeCell ref="AW36:BB36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AW28:BB30"/>
    <mergeCell ref="BK3:BK12"/>
    <mergeCell ref="BJ3:BJ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4"/>
  <sheetViews>
    <sheetView topLeftCell="A5" zoomScale="80" zoomScaleNormal="80" workbookViewId="0">
      <selection activeCell="P9" sqref="P9"/>
    </sheetView>
  </sheetViews>
  <sheetFormatPr defaultColWidth="9.33203125" defaultRowHeight="15" x14ac:dyDescent="0.2"/>
  <cols>
    <col min="1" max="1" width="15.5" style="159" customWidth="1"/>
    <col min="2" max="2" width="41.6640625" style="160" customWidth="1"/>
    <col min="3" max="3" width="9.33203125" style="157"/>
    <col min="4" max="7" width="9.33203125" style="154"/>
    <col min="8" max="8" width="12.6640625" style="161" bestFit="1" customWidth="1"/>
    <col min="9" max="9" width="9.33203125" style="159"/>
    <col min="10" max="10" width="9.33203125" style="162"/>
    <col min="11" max="12" width="9.33203125" style="154"/>
    <col min="13" max="13" width="9.33203125" style="161"/>
    <col min="14" max="15" width="9.33203125" style="159"/>
    <col min="16" max="18" width="9.33203125" style="161"/>
    <col min="19" max="20" width="9.33203125" style="159"/>
    <col min="21" max="21" width="12" style="163" customWidth="1"/>
    <col min="22" max="22" width="13.1640625" style="164" customWidth="1"/>
    <col min="23" max="23" width="6.6640625" style="158" customWidth="1"/>
    <col min="24" max="24" width="12.6640625" style="154" customWidth="1"/>
    <col min="25" max="25" width="5.6640625" style="154" customWidth="1"/>
    <col min="26" max="26" width="12.1640625" style="154" customWidth="1"/>
    <col min="27" max="27" width="5.83203125" style="154" customWidth="1"/>
    <col min="28" max="28" width="14.1640625" style="154" customWidth="1"/>
    <col min="29" max="29" width="6.1640625" style="154" customWidth="1"/>
    <col min="30" max="30" width="14.5" style="154" customWidth="1"/>
    <col min="31" max="31" width="6.5" style="154" customWidth="1"/>
    <col min="32" max="32" width="13.5" style="154" customWidth="1"/>
    <col min="33" max="33" width="5.83203125" style="154" customWidth="1"/>
    <col min="34" max="34" width="15.6640625" style="154" customWidth="1"/>
    <col min="35" max="16384" width="9.33203125" style="155"/>
  </cols>
  <sheetData>
    <row r="1" spans="1:38" s="69" customFormat="1" ht="12" x14ac:dyDescent="0.2">
      <c r="A1" s="684" t="s">
        <v>43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</row>
    <row r="2" spans="1:38" s="70" customFormat="1" ht="5.25" customHeight="1" thickBot="1" x14ac:dyDescent="0.25">
      <c r="A2" s="686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7"/>
      <c r="Z2" s="687"/>
      <c r="AA2" s="687"/>
      <c r="AB2" s="687"/>
      <c r="AC2" s="687"/>
      <c r="AD2" s="687"/>
      <c r="AE2" s="687"/>
      <c r="AF2" s="687"/>
      <c r="AG2" s="687"/>
      <c r="AH2" s="687"/>
    </row>
    <row r="3" spans="1:38" s="70" customFormat="1" ht="19.5" customHeight="1" thickBot="1" x14ac:dyDescent="0.25">
      <c r="A3" s="688" t="s">
        <v>9</v>
      </c>
      <c r="B3" s="691" t="s">
        <v>71</v>
      </c>
      <c r="C3" s="702" t="s">
        <v>75</v>
      </c>
      <c r="D3" s="695"/>
      <c r="E3" s="695"/>
      <c r="F3" s="695"/>
      <c r="G3" s="697"/>
      <c r="H3" s="667" t="s">
        <v>44</v>
      </c>
      <c r="I3" s="709" t="s">
        <v>37</v>
      </c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1"/>
      <c r="U3" s="694" t="s">
        <v>45</v>
      </c>
      <c r="V3" s="695"/>
      <c r="W3" s="695"/>
      <c r="X3" s="695"/>
      <c r="Y3" s="695"/>
      <c r="Z3" s="695"/>
      <c r="AA3" s="695"/>
      <c r="AB3" s="695"/>
      <c r="AC3" s="695"/>
      <c r="AD3" s="695"/>
      <c r="AE3" s="695"/>
      <c r="AF3" s="695"/>
      <c r="AG3" s="696"/>
      <c r="AH3" s="697"/>
    </row>
    <row r="4" spans="1:38" s="70" customFormat="1" ht="39.75" customHeight="1" thickBot="1" x14ac:dyDescent="0.25">
      <c r="A4" s="689"/>
      <c r="B4" s="692"/>
      <c r="C4" s="703"/>
      <c r="D4" s="704"/>
      <c r="E4" s="704"/>
      <c r="F4" s="704"/>
      <c r="G4" s="705"/>
      <c r="H4" s="668"/>
      <c r="I4" s="667" t="s">
        <v>73</v>
      </c>
      <c r="J4" s="709" t="s">
        <v>42</v>
      </c>
      <c r="K4" s="710"/>
      <c r="L4" s="710"/>
      <c r="M4" s="710"/>
      <c r="N4" s="710"/>
      <c r="O4" s="710"/>
      <c r="P4" s="711"/>
      <c r="Q4" s="670" t="s">
        <v>202</v>
      </c>
      <c r="R4" s="671"/>
      <c r="S4" s="672"/>
      <c r="T4" s="667" t="s">
        <v>28</v>
      </c>
      <c r="U4" s="698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700"/>
      <c r="AH4" s="701"/>
    </row>
    <row r="5" spans="1:38" s="70" customFormat="1" ht="21" customHeight="1" thickBot="1" x14ac:dyDescent="0.25">
      <c r="A5" s="689"/>
      <c r="B5" s="692"/>
      <c r="C5" s="706"/>
      <c r="D5" s="707"/>
      <c r="E5" s="707"/>
      <c r="F5" s="707"/>
      <c r="G5" s="708"/>
      <c r="H5" s="668"/>
      <c r="I5" s="668"/>
      <c r="J5" s="650" t="s">
        <v>78</v>
      </c>
      <c r="K5" s="676" t="s">
        <v>74</v>
      </c>
      <c r="L5" s="677"/>
      <c r="M5" s="677"/>
      <c r="N5" s="678"/>
      <c r="O5" s="652" t="s">
        <v>76</v>
      </c>
      <c r="P5" s="653"/>
      <c r="Q5" s="673"/>
      <c r="R5" s="674"/>
      <c r="S5" s="675"/>
      <c r="T5" s="668"/>
      <c r="U5" s="712" t="s">
        <v>46</v>
      </c>
      <c r="V5" s="713"/>
      <c r="W5" s="679" t="s">
        <v>47</v>
      </c>
      <c r="X5" s="680"/>
      <c r="Y5" s="680"/>
      <c r="Z5" s="681"/>
      <c r="AA5" s="679" t="s">
        <v>48</v>
      </c>
      <c r="AB5" s="680"/>
      <c r="AC5" s="680"/>
      <c r="AD5" s="681"/>
      <c r="AE5" s="679" t="s">
        <v>49</v>
      </c>
      <c r="AF5" s="680"/>
      <c r="AG5" s="680"/>
      <c r="AH5" s="681"/>
    </row>
    <row r="6" spans="1:38" s="70" customFormat="1" ht="164.25" thickBot="1" x14ac:dyDescent="0.25">
      <c r="A6" s="690"/>
      <c r="B6" s="693"/>
      <c r="C6" s="559" t="s">
        <v>50</v>
      </c>
      <c r="D6" s="560" t="s">
        <v>51</v>
      </c>
      <c r="E6" s="560" t="s">
        <v>72</v>
      </c>
      <c r="F6" s="469" t="s">
        <v>254</v>
      </c>
      <c r="G6" s="561" t="s">
        <v>79</v>
      </c>
      <c r="H6" s="669"/>
      <c r="I6" s="669"/>
      <c r="J6" s="651"/>
      <c r="K6" s="547" t="s">
        <v>331</v>
      </c>
      <c r="L6" s="548" t="s">
        <v>38</v>
      </c>
      <c r="M6" s="549" t="s">
        <v>39</v>
      </c>
      <c r="N6" s="562" t="s">
        <v>255</v>
      </c>
      <c r="O6" s="550" t="s">
        <v>40</v>
      </c>
      <c r="P6" s="551" t="s">
        <v>41</v>
      </c>
      <c r="Q6" s="563" t="s">
        <v>251</v>
      </c>
      <c r="R6" s="564" t="s">
        <v>252</v>
      </c>
      <c r="S6" s="565" t="s">
        <v>253</v>
      </c>
      <c r="T6" s="669"/>
      <c r="U6" s="553" t="s">
        <v>213</v>
      </c>
      <c r="V6" s="554" t="s">
        <v>214</v>
      </c>
      <c r="W6" s="555" t="s">
        <v>256</v>
      </c>
      <c r="X6" s="556" t="s">
        <v>282</v>
      </c>
      <c r="Y6" s="557" t="s">
        <v>257</v>
      </c>
      <c r="Z6" s="558" t="s">
        <v>283</v>
      </c>
      <c r="AA6" s="555" t="s">
        <v>258</v>
      </c>
      <c r="AB6" s="556" t="s">
        <v>284</v>
      </c>
      <c r="AC6" s="557" t="s">
        <v>259</v>
      </c>
      <c r="AD6" s="558" t="s">
        <v>285</v>
      </c>
      <c r="AE6" s="555" t="s">
        <v>260</v>
      </c>
      <c r="AF6" s="556" t="s">
        <v>286</v>
      </c>
      <c r="AG6" s="557" t="s">
        <v>261</v>
      </c>
      <c r="AH6" s="558" t="s">
        <v>287</v>
      </c>
    </row>
    <row r="7" spans="1:38" s="70" customFormat="1" ht="12.75" thickBot="1" x14ac:dyDescent="0.25">
      <c r="A7" s="133">
        <v>1</v>
      </c>
      <c r="B7" s="566">
        <v>2</v>
      </c>
      <c r="C7" s="320">
        <v>3</v>
      </c>
      <c r="D7" s="212">
        <v>4</v>
      </c>
      <c r="E7" s="212">
        <v>5</v>
      </c>
      <c r="F7" s="212">
        <v>6</v>
      </c>
      <c r="G7" s="133">
        <v>7</v>
      </c>
      <c r="H7" s="566">
        <v>8</v>
      </c>
      <c r="I7" s="301">
        <v>9</v>
      </c>
      <c r="J7" s="566">
        <v>10</v>
      </c>
      <c r="K7" s="546"/>
      <c r="L7" s="567">
        <v>11</v>
      </c>
      <c r="M7" s="108">
        <v>12</v>
      </c>
      <c r="N7" s="568">
        <v>13</v>
      </c>
      <c r="O7" s="567">
        <v>14</v>
      </c>
      <c r="P7" s="568">
        <v>15</v>
      </c>
      <c r="Q7" s="569">
        <v>16</v>
      </c>
      <c r="R7" s="570">
        <v>17</v>
      </c>
      <c r="S7" s="571">
        <v>18</v>
      </c>
      <c r="T7" s="566">
        <v>19</v>
      </c>
      <c r="U7" s="281">
        <v>20</v>
      </c>
      <c r="V7" s="552">
        <v>21</v>
      </c>
      <c r="W7" s="107">
        <v>22</v>
      </c>
      <c r="X7" s="572">
        <v>23</v>
      </c>
      <c r="Y7" s="572">
        <v>24</v>
      </c>
      <c r="Z7" s="568">
        <v>25</v>
      </c>
      <c r="AA7" s="134">
        <v>26</v>
      </c>
      <c r="AB7" s="212">
        <v>27</v>
      </c>
      <c r="AC7" s="212">
        <v>28</v>
      </c>
      <c r="AD7" s="133">
        <v>29</v>
      </c>
      <c r="AE7" s="107">
        <v>30</v>
      </c>
      <c r="AF7" s="232">
        <v>31</v>
      </c>
      <c r="AG7" s="108">
        <v>32</v>
      </c>
      <c r="AH7" s="568">
        <v>33</v>
      </c>
    </row>
    <row r="8" spans="1:38" s="70" customFormat="1" ht="52.5" customHeight="1" thickBot="1" x14ac:dyDescent="0.25">
      <c r="A8" s="79"/>
      <c r="B8" s="184" t="s">
        <v>77</v>
      </c>
      <c r="C8" s="84">
        <v>20</v>
      </c>
      <c r="D8" s="81">
        <v>0</v>
      </c>
      <c r="E8" s="81">
        <v>37</v>
      </c>
      <c r="F8" s="81" t="s">
        <v>335</v>
      </c>
      <c r="G8" s="86">
        <v>17</v>
      </c>
      <c r="H8" s="503">
        <f>H10+H26+H32+H36+H54+H80</f>
        <v>5940</v>
      </c>
      <c r="I8" s="329">
        <f>I10+I26+I32+I36+I54+I80</f>
        <v>400</v>
      </c>
      <c r="J8" s="519">
        <f>J10+J26+J32+J36+J55</f>
        <v>4028</v>
      </c>
      <c r="K8" s="486">
        <f>K10+K26+K32+K36+K54</f>
        <v>2956</v>
      </c>
      <c r="L8" s="479">
        <f>L10+L26+L32+L36+L54+L80</f>
        <v>2004</v>
      </c>
      <c r="M8" s="81">
        <f>M10+M26+M32+M36+M54+M80</f>
        <v>1912</v>
      </c>
      <c r="N8" s="210" t="str">
        <f>N9</f>
        <v>32*/80</v>
      </c>
      <c r="O8" s="84">
        <f>O58+O67+O76</f>
        <v>360</v>
      </c>
      <c r="P8" s="86">
        <f>P59+P68+P72+P77+P79</f>
        <v>684</v>
      </c>
      <c r="Q8" s="287">
        <f t="shared" ref="Q8:AH8" si="0">Q10+Q26+Q32+Q36+Q54+Q80</f>
        <v>92</v>
      </c>
      <c r="R8" s="288">
        <f t="shared" si="0"/>
        <v>40</v>
      </c>
      <c r="S8" s="289">
        <f t="shared" si="0"/>
        <v>120</v>
      </c>
      <c r="T8" s="83">
        <f t="shared" si="0"/>
        <v>216</v>
      </c>
      <c r="U8" s="84">
        <f t="shared" si="0"/>
        <v>612</v>
      </c>
      <c r="V8" s="86">
        <f t="shared" si="0"/>
        <v>792</v>
      </c>
      <c r="W8" s="84">
        <f t="shared" si="0"/>
        <v>84</v>
      </c>
      <c r="X8" s="81">
        <f t="shared" si="0"/>
        <v>528</v>
      </c>
      <c r="Y8" s="81">
        <f t="shared" si="0"/>
        <v>124</v>
      </c>
      <c r="Z8" s="86">
        <f t="shared" si="0"/>
        <v>704</v>
      </c>
      <c r="AA8" s="84">
        <f t="shared" si="0"/>
        <v>52</v>
      </c>
      <c r="AB8" s="81">
        <f t="shared" si="0"/>
        <v>524</v>
      </c>
      <c r="AC8" s="81">
        <f t="shared" si="0"/>
        <v>42</v>
      </c>
      <c r="AD8" s="86">
        <f t="shared" si="0"/>
        <v>822</v>
      </c>
      <c r="AE8" s="84">
        <f t="shared" si="0"/>
        <v>48</v>
      </c>
      <c r="AF8" s="81">
        <f t="shared" si="0"/>
        <v>528</v>
      </c>
      <c r="AG8" s="81">
        <f t="shared" si="0"/>
        <v>50</v>
      </c>
      <c r="AH8" s="86">
        <f t="shared" si="0"/>
        <v>778</v>
      </c>
      <c r="AJ8" s="87"/>
      <c r="AK8" s="88"/>
      <c r="AL8" s="88"/>
    </row>
    <row r="9" spans="1:38" s="70" customFormat="1" ht="36.4" customHeight="1" thickBot="1" x14ac:dyDescent="0.25">
      <c r="A9" s="79"/>
      <c r="B9" s="184" t="s">
        <v>270</v>
      </c>
      <c r="C9" s="84">
        <v>20</v>
      </c>
      <c r="D9" s="81">
        <v>0</v>
      </c>
      <c r="E9" s="81">
        <v>29</v>
      </c>
      <c r="F9" s="81" t="s">
        <v>335</v>
      </c>
      <c r="G9" s="86">
        <v>17</v>
      </c>
      <c r="H9" s="504">
        <f>I9+J10+J26+J32+J36+J56+J61+J70+J74</f>
        <v>4428</v>
      </c>
      <c r="I9" s="525">
        <f>I10+I26+I32+I36+I57+I63+I64+I65+I66+I62+I71+I75</f>
        <v>400</v>
      </c>
      <c r="J9" s="504">
        <f>J10+J26+J32+J36+J57+J63+J64+J65+J66+J62+J71+J75</f>
        <v>4028</v>
      </c>
      <c r="K9" s="487"/>
      <c r="L9" s="273">
        <f>L10+L26+L32+L36+L57+L63+L64+L65+L66+L62+L71+L75</f>
        <v>2004</v>
      </c>
      <c r="M9" s="85">
        <f>M10+M26+M32+M36+M57+M63+M64+M65+M66+M62+M71+M75</f>
        <v>1912</v>
      </c>
      <c r="N9" s="210" t="s">
        <v>333</v>
      </c>
      <c r="O9" s="84"/>
      <c r="P9" s="86"/>
      <c r="Q9" s="290"/>
      <c r="R9" s="291"/>
      <c r="S9" s="292"/>
      <c r="T9" s="83"/>
      <c r="U9" s="201">
        <f t="shared" ref="U9:AH9" si="1">U10+U26+U32+U36+U57+U62+U63+U64+U65+U66+U71+U75</f>
        <v>612</v>
      </c>
      <c r="V9" s="211">
        <f t="shared" si="1"/>
        <v>792</v>
      </c>
      <c r="W9" s="339">
        <f t="shared" si="1"/>
        <v>84</v>
      </c>
      <c r="X9" s="210">
        <f t="shared" si="1"/>
        <v>528</v>
      </c>
      <c r="Y9" s="210">
        <f t="shared" si="1"/>
        <v>124</v>
      </c>
      <c r="Z9" s="211">
        <f t="shared" si="1"/>
        <v>596</v>
      </c>
      <c r="AA9" s="339">
        <f t="shared" si="1"/>
        <v>52</v>
      </c>
      <c r="AB9" s="210">
        <f t="shared" si="1"/>
        <v>416</v>
      </c>
      <c r="AC9" s="210">
        <f t="shared" si="1"/>
        <v>42</v>
      </c>
      <c r="AD9" s="211">
        <f t="shared" si="1"/>
        <v>462</v>
      </c>
      <c r="AE9" s="339">
        <f t="shared" si="1"/>
        <v>48</v>
      </c>
      <c r="AF9" s="210">
        <f t="shared" si="1"/>
        <v>312</v>
      </c>
      <c r="AG9" s="210">
        <f t="shared" si="1"/>
        <v>50</v>
      </c>
      <c r="AH9" s="211">
        <f t="shared" si="1"/>
        <v>310</v>
      </c>
      <c r="AK9" s="87"/>
      <c r="AL9" s="87"/>
    </row>
    <row r="10" spans="1:38" s="70" customFormat="1" ht="13.5" thickBot="1" x14ac:dyDescent="0.25">
      <c r="A10" s="38" t="s">
        <v>262</v>
      </c>
      <c r="B10" s="39" t="s">
        <v>206</v>
      </c>
      <c r="C10" s="40">
        <v>4</v>
      </c>
      <c r="D10" s="237">
        <v>0</v>
      </c>
      <c r="E10" s="41">
        <v>8</v>
      </c>
      <c r="F10" s="41" t="s">
        <v>334</v>
      </c>
      <c r="G10" s="275">
        <v>3</v>
      </c>
      <c r="H10" s="471">
        <f>H11+H12+H13+H14+H15+H16+H17+H18+H19+H20+H21+H22+H23+H24+H25</f>
        <v>1476</v>
      </c>
      <c r="I10" s="526"/>
      <c r="J10" s="471">
        <f>J11+J12+J13+J14+J15+J16+J17+J18+J19+J20+J21+J22+J23+J24+J25</f>
        <v>1404</v>
      </c>
      <c r="K10" s="488">
        <f>K11+K12+K13+K14+K15+K16+K17+K18+K19+K20+K21+K22+K23+K24+K25</f>
        <v>700</v>
      </c>
      <c r="L10" s="274">
        <f t="shared" ref="L10:M10" si="2">L11+L12+L13+L14+L15+L16+L17+L18+L19+L20+L21+L22+L23+L24+L25</f>
        <v>672</v>
      </c>
      <c r="M10" s="274">
        <f t="shared" si="2"/>
        <v>700</v>
      </c>
      <c r="N10" s="238" t="str">
        <f>N25</f>
        <v>32*</v>
      </c>
      <c r="O10" s="239"/>
      <c r="P10" s="42"/>
      <c r="Q10" s="435">
        <f t="shared" ref="Q10" si="3">Q11+Q12+Q13+Q14+Q15+Q16+Q17+Q18+Q19+Q20+Q21+Q22+Q23+Q24+Q25</f>
        <v>40</v>
      </c>
      <c r="R10" s="472">
        <f t="shared" ref="R10" si="4">R11+R12+R13+R14+R15+R16+R17+R18+R19+R20+R21+R22+R23+R24+R25</f>
        <v>8</v>
      </c>
      <c r="S10" s="472">
        <f t="shared" ref="S10" si="5">S11+S12+S13+S14+S15+S16+S17+S18+S19+S20+S21+S22+S23+S24+S25</f>
        <v>24</v>
      </c>
      <c r="T10" s="274">
        <f t="shared" ref="T10" si="6">T11+T12+T13+T14+T15+T16+T17+T18+T19+T20+T21+T22+T23+T24+T25</f>
        <v>0</v>
      </c>
      <c r="U10" s="274">
        <f t="shared" ref="U10" si="7">U11+U12+U13+U14+U15+U16+U17+U18+U19+U20+U21+U22+U23+U24+U25</f>
        <v>612</v>
      </c>
      <c r="V10" s="274">
        <f t="shared" ref="V10" si="8">V11+V12+V13+V14+V15+V16+V17+V18+V19+V20+V21+V22+V23+V24+V25</f>
        <v>792</v>
      </c>
      <c r="W10" s="236"/>
      <c r="X10" s="144"/>
      <c r="Y10" s="144"/>
      <c r="Z10" s="116"/>
      <c r="AA10" s="223"/>
      <c r="AB10" s="144"/>
      <c r="AC10" s="144"/>
      <c r="AD10" s="116"/>
      <c r="AE10" s="223"/>
      <c r="AF10" s="144"/>
      <c r="AG10" s="144"/>
      <c r="AH10" s="116"/>
    </row>
    <row r="11" spans="1:38" s="70" customFormat="1" x14ac:dyDescent="0.2">
      <c r="A11" s="424" t="s">
        <v>263</v>
      </c>
      <c r="B11" s="425" t="s">
        <v>52</v>
      </c>
      <c r="C11" s="407" t="s">
        <v>53</v>
      </c>
      <c r="D11" s="408"/>
      <c r="E11" s="408"/>
      <c r="F11" s="408"/>
      <c r="G11" s="409"/>
      <c r="H11" s="505">
        <v>72</v>
      </c>
      <c r="I11" s="527"/>
      <c r="J11" s="520">
        <v>63</v>
      </c>
      <c r="K11" s="500">
        <v>36</v>
      </c>
      <c r="L11" s="444">
        <v>27</v>
      </c>
      <c r="M11" s="446">
        <v>36</v>
      </c>
      <c r="N11" s="440"/>
      <c r="O11" s="208"/>
      <c r="P11" s="44"/>
      <c r="Q11" s="457">
        <v>5</v>
      </c>
      <c r="R11" s="458">
        <v>1</v>
      </c>
      <c r="S11" s="457">
        <v>3</v>
      </c>
      <c r="T11" s="43"/>
      <c r="U11" s="456">
        <v>34</v>
      </c>
      <c r="V11" s="434">
        <v>29</v>
      </c>
      <c r="W11" s="45"/>
      <c r="X11" s="205"/>
      <c r="Y11" s="205"/>
      <c r="Z11" s="206"/>
      <c r="AA11" s="207"/>
      <c r="AB11" s="205"/>
      <c r="AC11" s="205"/>
      <c r="AD11" s="206"/>
      <c r="AE11" s="207"/>
      <c r="AF11" s="205"/>
      <c r="AG11" s="205"/>
      <c r="AH11" s="99"/>
    </row>
    <row r="12" spans="1:38" s="70" customFormat="1" x14ac:dyDescent="0.2">
      <c r="A12" s="426" t="s">
        <v>264</v>
      </c>
      <c r="B12" s="427" t="s">
        <v>54</v>
      </c>
      <c r="C12" s="412" t="s">
        <v>53</v>
      </c>
      <c r="D12" s="413"/>
      <c r="E12" s="413"/>
      <c r="F12" s="413"/>
      <c r="G12" s="414"/>
      <c r="H12" s="505">
        <v>108</v>
      </c>
      <c r="I12" s="528"/>
      <c r="J12" s="520">
        <v>99</v>
      </c>
      <c r="K12" s="501">
        <v>54</v>
      </c>
      <c r="L12" s="444">
        <v>45</v>
      </c>
      <c r="M12" s="447">
        <v>54</v>
      </c>
      <c r="N12" s="441"/>
      <c r="O12" s="260"/>
      <c r="P12" s="261"/>
      <c r="Q12" s="459">
        <v>5</v>
      </c>
      <c r="R12" s="460">
        <v>1</v>
      </c>
      <c r="S12" s="459">
        <v>3</v>
      </c>
      <c r="T12" s="255"/>
      <c r="U12" s="475">
        <v>34</v>
      </c>
      <c r="V12" s="452">
        <v>65</v>
      </c>
      <c r="W12" s="45"/>
      <c r="X12" s="205"/>
      <c r="Y12" s="205"/>
      <c r="Z12" s="206"/>
      <c r="AA12" s="207"/>
      <c r="AB12" s="205"/>
      <c r="AC12" s="205"/>
      <c r="AD12" s="206"/>
      <c r="AE12" s="207"/>
      <c r="AF12" s="205"/>
      <c r="AG12" s="205"/>
      <c r="AH12" s="99"/>
    </row>
    <row r="13" spans="1:38" s="70" customFormat="1" x14ac:dyDescent="0.2">
      <c r="A13" s="426" t="s">
        <v>265</v>
      </c>
      <c r="B13" s="427" t="s">
        <v>1</v>
      </c>
      <c r="C13" s="412"/>
      <c r="D13" s="413"/>
      <c r="E13" s="413">
        <v>2</v>
      </c>
      <c r="F13" s="413"/>
      <c r="G13" s="414"/>
      <c r="H13" s="505">
        <v>136</v>
      </c>
      <c r="I13" s="528"/>
      <c r="J13" s="520">
        <v>136</v>
      </c>
      <c r="K13" s="501">
        <v>46</v>
      </c>
      <c r="L13" s="444">
        <v>90</v>
      </c>
      <c r="M13" s="447">
        <v>46</v>
      </c>
      <c r="N13" s="441"/>
      <c r="O13" s="260"/>
      <c r="P13" s="261"/>
      <c r="Q13" s="459"/>
      <c r="R13" s="460"/>
      <c r="S13" s="459"/>
      <c r="T13" s="255"/>
      <c r="U13" s="475">
        <v>68</v>
      </c>
      <c r="V13" s="452">
        <v>68</v>
      </c>
      <c r="W13" s="45"/>
      <c r="X13" s="205"/>
      <c r="Y13" s="205"/>
      <c r="Z13" s="206"/>
      <c r="AA13" s="207"/>
      <c r="AB13" s="205"/>
      <c r="AC13" s="205"/>
      <c r="AD13" s="206"/>
      <c r="AE13" s="207"/>
      <c r="AF13" s="205"/>
      <c r="AG13" s="205"/>
      <c r="AH13" s="99"/>
    </row>
    <row r="14" spans="1:38" s="70" customFormat="1" x14ac:dyDescent="0.2">
      <c r="A14" s="426" t="s">
        <v>318</v>
      </c>
      <c r="B14" s="428" t="s">
        <v>319</v>
      </c>
      <c r="C14" s="412"/>
      <c r="D14" s="413"/>
      <c r="E14" s="413">
        <v>2</v>
      </c>
      <c r="F14" s="413"/>
      <c r="G14" s="414"/>
      <c r="H14" s="505">
        <v>72</v>
      </c>
      <c r="I14" s="528"/>
      <c r="J14" s="520">
        <v>72</v>
      </c>
      <c r="K14" s="501">
        <v>34</v>
      </c>
      <c r="L14" s="444">
        <v>38</v>
      </c>
      <c r="M14" s="448">
        <v>34</v>
      </c>
      <c r="N14" s="441"/>
      <c r="O14" s="260"/>
      <c r="P14" s="261"/>
      <c r="Q14" s="459"/>
      <c r="R14" s="460"/>
      <c r="S14" s="459"/>
      <c r="T14" s="255"/>
      <c r="U14" s="475">
        <v>34</v>
      </c>
      <c r="V14" s="452">
        <v>38</v>
      </c>
      <c r="W14" s="45"/>
      <c r="X14" s="205"/>
      <c r="Y14" s="205"/>
      <c r="Z14" s="206"/>
      <c r="AA14" s="207"/>
      <c r="AB14" s="205"/>
      <c r="AC14" s="205"/>
      <c r="AD14" s="206"/>
      <c r="AE14" s="207"/>
      <c r="AF14" s="205"/>
      <c r="AG14" s="205"/>
      <c r="AH14" s="99"/>
    </row>
    <row r="15" spans="1:38" s="70" customFormat="1" x14ac:dyDescent="0.2">
      <c r="A15" s="426" t="s">
        <v>266</v>
      </c>
      <c r="B15" s="427" t="s">
        <v>320</v>
      </c>
      <c r="C15" s="412"/>
      <c r="D15" s="413"/>
      <c r="E15" s="413">
        <v>2</v>
      </c>
      <c r="F15" s="413"/>
      <c r="G15" s="414"/>
      <c r="H15" s="505">
        <v>72</v>
      </c>
      <c r="I15" s="528"/>
      <c r="J15" s="520">
        <v>72</v>
      </c>
      <c r="K15" s="501">
        <v>28</v>
      </c>
      <c r="L15" s="444">
        <v>44</v>
      </c>
      <c r="M15" s="449">
        <v>28</v>
      </c>
      <c r="N15" s="441"/>
      <c r="O15" s="260"/>
      <c r="P15" s="261"/>
      <c r="Q15" s="459"/>
      <c r="R15" s="460"/>
      <c r="S15" s="459"/>
      <c r="T15" s="255"/>
      <c r="U15" s="475">
        <v>34</v>
      </c>
      <c r="V15" s="452">
        <v>38</v>
      </c>
      <c r="W15" s="45"/>
      <c r="X15" s="205"/>
      <c r="Y15" s="205"/>
      <c r="Z15" s="206"/>
      <c r="AA15" s="207"/>
      <c r="AB15" s="205"/>
      <c r="AC15" s="205"/>
      <c r="AD15" s="206"/>
      <c r="AE15" s="207"/>
      <c r="AF15" s="205"/>
      <c r="AG15" s="205"/>
      <c r="AH15" s="99"/>
    </row>
    <row r="16" spans="1:38" s="70" customFormat="1" x14ac:dyDescent="0.2">
      <c r="A16" s="426" t="s">
        <v>267</v>
      </c>
      <c r="B16" s="427" t="s">
        <v>55</v>
      </c>
      <c r="C16" s="412"/>
      <c r="D16" s="413"/>
      <c r="E16" s="413">
        <v>2</v>
      </c>
      <c r="F16" s="413"/>
      <c r="G16" s="414"/>
      <c r="H16" s="505">
        <v>72</v>
      </c>
      <c r="I16" s="528"/>
      <c r="J16" s="520">
        <v>72</v>
      </c>
      <c r="K16" s="501">
        <v>70</v>
      </c>
      <c r="L16" s="444">
        <v>2</v>
      </c>
      <c r="M16" s="448">
        <v>70</v>
      </c>
      <c r="N16" s="441"/>
      <c r="O16" s="260"/>
      <c r="P16" s="261"/>
      <c r="Q16" s="459"/>
      <c r="R16" s="460"/>
      <c r="S16" s="459"/>
      <c r="T16" s="255"/>
      <c r="U16" s="475">
        <v>34</v>
      </c>
      <c r="V16" s="452">
        <v>38</v>
      </c>
      <c r="W16" s="45"/>
      <c r="X16" s="205"/>
      <c r="Y16" s="205"/>
      <c r="Z16" s="206"/>
      <c r="AA16" s="207"/>
      <c r="AB16" s="205"/>
      <c r="AC16" s="205"/>
      <c r="AD16" s="206"/>
      <c r="AE16" s="207"/>
      <c r="AF16" s="205"/>
      <c r="AG16" s="205"/>
      <c r="AH16" s="99"/>
    </row>
    <row r="17" spans="1:34" s="70" customFormat="1" ht="15.75" customHeight="1" x14ac:dyDescent="0.2">
      <c r="A17" s="426" t="s">
        <v>321</v>
      </c>
      <c r="B17" s="427" t="s">
        <v>4</v>
      </c>
      <c r="C17" s="412">
        <v>2</v>
      </c>
      <c r="D17" s="413"/>
      <c r="E17" s="413"/>
      <c r="F17" s="413"/>
      <c r="G17" s="414">
        <v>1</v>
      </c>
      <c r="H17" s="505">
        <v>306</v>
      </c>
      <c r="I17" s="528"/>
      <c r="J17" s="520">
        <v>288</v>
      </c>
      <c r="K17" s="501">
        <v>114</v>
      </c>
      <c r="L17" s="444">
        <v>174</v>
      </c>
      <c r="M17" s="450">
        <v>114</v>
      </c>
      <c r="N17" s="441"/>
      <c r="O17" s="260"/>
      <c r="P17" s="261"/>
      <c r="Q17" s="459">
        <v>10</v>
      </c>
      <c r="R17" s="460">
        <v>2</v>
      </c>
      <c r="S17" s="459">
        <v>6</v>
      </c>
      <c r="T17" s="255"/>
      <c r="U17" s="476">
        <v>102</v>
      </c>
      <c r="V17" s="452">
        <v>186</v>
      </c>
      <c r="W17" s="45"/>
      <c r="X17" s="205"/>
      <c r="Y17" s="205"/>
      <c r="Z17" s="206"/>
      <c r="AA17" s="207"/>
      <c r="AB17" s="205"/>
      <c r="AC17" s="205"/>
      <c r="AD17" s="206"/>
      <c r="AE17" s="207"/>
      <c r="AF17" s="205"/>
      <c r="AG17" s="205"/>
      <c r="AH17" s="99"/>
    </row>
    <row r="18" spans="1:34" s="70" customFormat="1" ht="15.75" customHeight="1" x14ac:dyDescent="0.2">
      <c r="A18" s="426" t="s">
        <v>322</v>
      </c>
      <c r="B18" s="429" t="s">
        <v>56</v>
      </c>
      <c r="C18" s="417">
        <v>2</v>
      </c>
      <c r="D18" s="418"/>
      <c r="E18" s="418"/>
      <c r="F18" s="418"/>
      <c r="G18" s="419">
        <v>1</v>
      </c>
      <c r="H18" s="505">
        <v>144</v>
      </c>
      <c r="I18" s="528"/>
      <c r="J18" s="520">
        <v>126</v>
      </c>
      <c r="K18" s="501">
        <v>112</v>
      </c>
      <c r="L18" s="444">
        <v>14</v>
      </c>
      <c r="M18" s="438">
        <v>112</v>
      </c>
      <c r="N18" s="439"/>
      <c r="O18" s="260"/>
      <c r="P18" s="261"/>
      <c r="Q18" s="459">
        <v>10</v>
      </c>
      <c r="R18" s="460">
        <v>2</v>
      </c>
      <c r="S18" s="459">
        <v>6</v>
      </c>
      <c r="T18" s="255"/>
      <c r="U18" s="470">
        <v>68</v>
      </c>
      <c r="V18" s="453">
        <v>58</v>
      </c>
      <c r="W18" s="46"/>
      <c r="X18" s="119"/>
      <c r="Y18" s="119"/>
      <c r="Z18" s="120"/>
      <c r="AA18" s="200"/>
      <c r="AB18" s="119"/>
      <c r="AC18" s="119"/>
      <c r="AD18" s="120"/>
      <c r="AE18" s="200"/>
      <c r="AF18" s="119"/>
      <c r="AG18" s="119"/>
      <c r="AH18" s="220"/>
    </row>
    <row r="19" spans="1:34" s="102" customFormat="1" x14ac:dyDescent="0.2">
      <c r="A19" s="426" t="s">
        <v>268</v>
      </c>
      <c r="B19" s="425" t="s">
        <v>3</v>
      </c>
      <c r="C19" s="410"/>
      <c r="D19" s="423">
        <v>1</v>
      </c>
      <c r="E19" s="423">
        <v>2</v>
      </c>
      <c r="F19" s="416"/>
      <c r="G19" s="411"/>
      <c r="H19" s="505">
        <v>72</v>
      </c>
      <c r="I19" s="529"/>
      <c r="J19" s="520">
        <v>72</v>
      </c>
      <c r="K19" s="501">
        <v>58</v>
      </c>
      <c r="L19" s="444">
        <v>14</v>
      </c>
      <c r="M19" s="438">
        <v>58</v>
      </c>
      <c r="N19" s="437"/>
      <c r="O19" s="240"/>
      <c r="P19" s="241"/>
      <c r="Q19" s="461"/>
      <c r="R19" s="462"/>
      <c r="S19" s="461"/>
      <c r="T19" s="256"/>
      <c r="U19" s="477">
        <v>34</v>
      </c>
      <c r="V19" s="473">
        <v>38</v>
      </c>
      <c r="W19" s="227"/>
      <c r="X19" s="205"/>
      <c r="Y19" s="205"/>
      <c r="Z19" s="206"/>
      <c r="AA19" s="207"/>
      <c r="AB19" s="205"/>
      <c r="AC19" s="205"/>
      <c r="AD19" s="206"/>
      <c r="AE19" s="207"/>
      <c r="AF19" s="205"/>
      <c r="AG19" s="205"/>
      <c r="AH19" s="99"/>
    </row>
    <row r="20" spans="1:34" s="70" customFormat="1" x14ac:dyDescent="0.2">
      <c r="A20" s="426" t="s">
        <v>323</v>
      </c>
      <c r="B20" s="427" t="s">
        <v>324</v>
      </c>
      <c r="C20" s="412"/>
      <c r="D20" s="413"/>
      <c r="E20" s="413">
        <v>2</v>
      </c>
      <c r="F20" s="413"/>
      <c r="G20" s="414"/>
      <c r="H20" s="505">
        <v>68</v>
      </c>
      <c r="I20" s="528"/>
      <c r="J20" s="520">
        <v>68</v>
      </c>
      <c r="K20" s="501">
        <v>46</v>
      </c>
      <c r="L20" s="444">
        <v>22</v>
      </c>
      <c r="M20" s="438">
        <v>46</v>
      </c>
      <c r="N20" s="436"/>
      <c r="O20" s="260"/>
      <c r="P20" s="261"/>
      <c r="Q20" s="459"/>
      <c r="R20" s="460"/>
      <c r="S20" s="459"/>
      <c r="T20" s="255"/>
      <c r="U20" s="470">
        <v>34</v>
      </c>
      <c r="V20" s="454">
        <v>34</v>
      </c>
      <c r="W20" s="46"/>
      <c r="X20" s="205"/>
      <c r="Y20" s="205"/>
      <c r="Z20" s="206"/>
      <c r="AA20" s="207"/>
      <c r="AB20" s="205"/>
      <c r="AC20" s="205"/>
      <c r="AD20" s="206"/>
      <c r="AE20" s="207"/>
      <c r="AF20" s="205"/>
      <c r="AG20" s="205"/>
      <c r="AH20" s="99"/>
    </row>
    <row r="21" spans="1:34" s="70" customFormat="1" x14ac:dyDescent="0.2">
      <c r="A21" s="426" t="s">
        <v>325</v>
      </c>
      <c r="B21" s="427" t="s">
        <v>81</v>
      </c>
      <c r="C21" s="412">
        <v>2</v>
      </c>
      <c r="D21" s="413"/>
      <c r="E21" s="413"/>
      <c r="F21" s="413"/>
      <c r="G21" s="414">
        <v>1</v>
      </c>
      <c r="H21" s="505">
        <v>144</v>
      </c>
      <c r="I21" s="528"/>
      <c r="J21" s="520">
        <v>126</v>
      </c>
      <c r="K21" s="501">
        <v>26</v>
      </c>
      <c r="L21" s="444">
        <v>100</v>
      </c>
      <c r="M21" s="438">
        <v>26</v>
      </c>
      <c r="N21" s="436"/>
      <c r="O21" s="260"/>
      <c r="P21" s="261"/>
      <c r="Q21" s="459">
        <v>10</v>
      </c>
      <c r="R21" s="460">
        <v>2</v>
      </c>
      <c r="S21" s="459">
        <v>6</v>
      </c>
      <c r="T21" s="468"/>
      <c r="U21" s="470">
        <v>34</v>
      </c>
      <c r="V21" s="454">
        <v>92</v>
      </c>
      <c r="W21" s="45"/>
      <c r="X21" s="205"/>
      <c r="Y21" s="205"/>
      <c r="Z21" s="206"/>
      <c r="AA21" s="207"/>
      <c r="AB21" s="205"/>
      <c r="AC21" s="205"/>
      <c r="AD21" s="206"/>
      <c r="AE21" s="207"/>
      <c r="AF21" s="205"/>
      <c r="AG21" s="205"/>
      <c r="AH21" s="99"/>
    </row>
    <row r="22" spans="1:34" s="103" customFormat="1" x14ac:dyDescent="0.2">
      <c r="A22" s="426" t="s">
        <v>326</v>
      </c>
      <c r="B22" s="428" t="s">
        <v>82</v>
      </c>
      <c r="C22" s="407"/>
      <c r="D22" s="408"/>
      <c r="E22" s="408">
        <v>2</v>
      </c>
      <c r="F22" s="408"/>
      <c r="G22" s="409"/>
      <c r="H22" s="505">
        <v>72</v>
      </c>
      <c r="I22" s="530">
        <v>0</v>
      </c>
      <c r="J22" s="520">
        <v>72</v>
      </c>
      <c r="K22" s="501">
        <v>38</v>
      </c>
      <c r="L22" s="444">
        <v>34</v>
      </c>
      <c r="M22" s="446">
        <v>38</v>
      </c>
      <c r="N22" s="440"/>
      <c r="O22" s="293"/>
      <c r="P22" s="294"/>
      <c r="Q22" s="463">
        <v>0</v>
      </c>
      <c r="R22" s="464"/>
      <c r="S22" s="463">
        <v>0</v>
      </c>
      <c r="T22" s="295"/>
      <c r="U22" s="477">
        <v>34</v>
      </c>
      <c r="V22" s="455">
        <v>38</v>
      </c>
      <c r="W22" s="45"/>
      <c r="X22" s="205"/>
      <c r="Y22" s="205"/>
      <c r="Z22" s="206"/>
      <c r="AA22" s="207"/>
      <c r="AB22" s="205"/>
      <c r="AC22" s="205"/>
      <c r="AD22" s="206"/>
      <c r="AE22" s="207"/>
      <c r="AF22" s="205"/>
      <c r="AG22" s="205"/>
      <c r="AH22" s="99"/>
    </row>
    <row r="23" spans="1:34" s="70" customFormat="1" x14ac:dyDescent="0.2">
      <c r="A23" s="430" t="s">
        <v>327</v>
      </c>
      <c r="B23" s="431" t="s">
        <v>83</v>
      </c>
      <c r="C23" s="407"/>
      <c r="D23" s="408"/>
      <c r="E23" s="408">
        <v>2</v>
      </c>
      <c r="F23" s="408"/>
      <c r="G23" s="409"/>
      <c r="H23" s="505">
        <v>72</v>
      </c>
      <c r="I23" s="531"/>
      <c r="J23" s="520">
        <v>72</v>
      </c>
      <c r="K23" s="501">
        <v>24</v>
      </c>
      <c r="L23" s="444">
        <v>48</v>
      </c>
      <c r="M23" s="451">
        <v>24</v>
      </c>
      <c r="N23" s="442"/>
      <c r="O23" s="262"/>
      <c r="P23" s="263"/>
      <c r="Q23" s="463"/>
      <c r="R23" s="464"/>
      <c r="S23" s="463"/>
      <c r="T23" s="257"/>
      <c r="U23" s="475">
        <v>34</v>
      </c>
      <c r="V23" s="473">
        <v>38</v>
      </c>
      <c r="W23" s="45"/>
      <c r="X23" s="205"/>
      <c r="Y23" s="205"/>
      <c r="Z23" s="206"/>
      <c r="AA23" s="207"/>
      <c r="AB23" s="205"/>
      <c r="AC23" s="205"/>
      <c r="AD23" s="206"/>
      <c r="AE23" s="207"/>
      <c r="AF23" s="205"/>
      <c r="AG23" s="205"/>
      <c r="AH23" s="99"/>
    </row>
    <row r="24" spans="1:34" s="70" customFormat="1" x14ac:dyDescent="0.2">
      <c r="A24" s="430" t="s">
        <v>328</v>
      </c>
      <c r="B24" s="431" t="s">
        <v>329</v>
      </c>
      <c r="C24" s="407"/>
      <c r="D24" s="408"/>
      <c r="E24" s="408">
        <v>1</v>
      </c>
      <c r="F24" s="408"/>
      <c r="G24" s="409"/>
      <c r="H24" s="505">
        <v>34</v>
      </c>
      <c r="I24" s="531"/>
      <c r="J24" s="520">
        <v>34</v>
      </c>
      <c r="K24" s="501">
        <v>14</v>
      </c>
      <c r="L24" s="444">
        <v>20</v>
      </c>
      <c r="M24" s="451">
        <v>14</v>
      </c>
      <c r="N24" s="442"/>
      <c r="O24" s="264"/>
      <c r="P24" s="265"/>
      <c r="Q24" s="465"/>
      <c r="R24" s="466"/>
      <c r="S24" s="465"/>
      <c r="T24" s="258"/>
      <c r="U24" s="475">
        <v>34</v>
      </c>
      <c r="V24" s="473"/>
      <c r="W24" s="406"/>
      <c r="X24" s="68"/>
      <c r="Y24" s="68"/>
      <c r="Z24" s="105"/>
      <c r="AA24" s="104"/>
      <c r="AB24" s="68"/>
      <c r="AC24" s="68"/>
      <c r="AD24" s="105"/>
      <c r="AE24" s="104"/>
      <c r="AF24" s="68"/>
      <c r="AG24" s="68"/>
      <c r="AH24" s="106"/>
    </row>
    <row r="25" spans="1:34" s="70" customFormat="1" ht="15.75" thickBot="1" x14ac:dyDescent="0.25">
      <c r="A25" s="432"/>
      <c r="B25" s="433" t="s">
        <v>330</v>
      </c>
      <c r="C25" s="420"/>
      <c r="D25" s="421"/>
      <c r="E25" s="421"/>
      <c r="F25" s="421" t="s">
        <v>269</v>
      </c>
      <c r="G25" s="422"/>
      <c r="H25" s="506">
        <v>32</v>
      </c>
      <c r="I25" s="532"/>
      <c r="J25" s="521">
        <v>32</v>
      </c>
      <c r="K25" s="502"/>
      <c r="L25" s="443"/>
      <c r="M25" s="443"/>
      <c r="N25" s="445" t="s">
        <v>332</v>
      </c>
      <c r="O25" s="264"/>
      <c r="P25" s="265"/>
      <c r="Q25" s="467"/>
      <c r="R25" s="466"/>
      <c r="S25" s="467"/>
      <c r="T25" s="258"/>
      <c r="U25" s="478"/>
      <c r="V25" s="474">
        <v>32</v>
      </c>
      <c r="W25" s="406"/>
      <c r="X25" s="68"/>
      <c r="Y25" s="68"/>
      <c r="Z25" s="105"/>
      <c r="AA25" s="104"/>
      <c r="AB25" s="68"/>
      <c r="AC25" s="68"/>
      <c r="AD25" s="105"/>
      <c r="AE25" s="104"/>
      <c r="AF25" s="68"/>
      <c r="AG25" s="68"/>
      <c r="AH25" s="106"/>
    </row>
    <row r="26" spans="1:34" s="112" customFormat="1" ht="29.25" customHeight="1" thickBot="1" x14ac:dyDescent="0.25">
      <c r="A26" s="141" t="s">
        <v>57</v>
      </c>
      <c r="B26" s="245" t="s">
        <v>207</v>
      </c>
      <c r="C26" s="84">
        <v>0</v>
      </c>
      <c r="D26" s="81">
        <v>0</v>
      </c>
      <c r="E26" s="126">
        <v>6</v>
      </c>
      <c r="F26" s="81">
        <v>0</v>
      </c>
      <c r="G26" s="86">
        <v>3</v>
      </c>
      <c r="H26" s="109">
        <f t="shared" ref="H26:M26" si="9">H27+H28+H29+H30+H31</f>
        <v>468</v>
      </c>
      <c r="I26" s="323">
        <f t="shared" si="9"/>
        <v>42</v>
      </c>
      <c r="J26" s="109">
        <f t="shared" si="9"/>
        <v>426</v>
      </c>
      <c r="K26" s="489">
        <f t="shared" si="9"/>
        <v>312</v>
      </c>
      <c r="L26" s="249">
        <f t="shared" si="9"/>
        <v>114</v>
      </c>
      <c r="M26" s="126">
        <f t="shared" si="9"/>
        <v>312</v>
      </c>
      <c r="N26" s="110">
        <f t="shared" ref="N26:T26" si="10">N27+N28+N29+N30+N31</f>
        <v>0</v>
      </c>
      <c r="O26" s="125">
        <f t="shared" si="10"/>
        <v>0</v>
      </c>
      <c r="P26" s="111">
        <f t="shared" si="10"/>
        <v>0</v>
      </c>
      <c r="Q26" s="249">
        <f t="shared" si="10"/>
        <v>0</v>
      </c>
      <c r="R26" s="126">
        <f t="shared" si="10"/>
        <v>0</v>
      </c>
      <c r="S26" s="110">
        <f t="shared" si="10"/>
        <v>0</v>
      </c>
      <c r="T26" s="323">
        <f t="shared" si="10"/>
        <v>0</v>
      </c>
      <c r="U26" s="249">
        <f>U27+U28+U29+U30+U31</f>
        <v>0</v>
      </c>
      <c r="V26" s="109">
        <f t="shared" ref="V26:AH26" si="11">V27+V28+V29+V30+V31</f>
        <v>0</v>
      </c>
      <c r="W26" s="125">
        <f t="shared" si="11"/>
        <v>12</v>
      </c>
      <c r="X26" s="249">
        <f t="shared" si="11"/>
        <v>110</v>
      </c>
      <c r="Y26" s="249">
        <f t="shared" si="11"/>
        <v>6</v>
      </c>
      <c r="Z26" s="324">
        <f t="shared" si="11"/>
        <v>74</v>
      </c>
      <c r="AA26" s="249">
        <f t="shared" si="11"/>
        <v>2</v>
      </c>
      <c r="AB26" s="249">
        <f t="shared" si="11"/>
        <v>50</v>
      </c>
      <c r="AC26" s="249">
        <f t="shared" si="11"/>
        <v>4</v>
      </c>
      <c r="AD26" s="109">
        <f t="shared" si="11"/>
        <v>52</v>
      </c>
      <c r="AE26" s="125">
        <f t="shared" si="11"/>
        <v>4</v>
      </c>
      <c r="AF26" s="249">
        <f t="shared" si="11"/>
        <v>60</v>
      </c>
      <c r="AG26" s="249">
        <f t="shared" si="11"/>
        <v>14</v>
      </c>
      <c r="AH26" s="324">
        <f t="shared" si="11"/>
        <v>80</v>
      </c>
    </row>
    <row r="27" spans="1:34" s="70" customFormat="1" ht="15.75" customHeight="1" x14ac:dyDescent="0.2">
      <c r="A27" s="113" t="s">
        <v>84</v>
      </c>
      <c r="B27" s="246" t="s">
        <v>0</v>
      </c>
      <c r="C27" s="221"/>
      <c r="D27" s="178"/>
      <c r="E27" s="401">
        <v>8</v>
      </c>
      <c r="F27" s="178"/>
      <c r="G27" s="276"/>
      <c r="H27" s="507">
        <f>I27+J27+S27+Q27+R27</f>
        <v>50</v>
      </c>
      <c r="I27" s="533">
        <f>W27+Y27+AA27+AC27+AE27+AG27</f>
        <v>8</v>
      </c>
      <c r="J27" s="507">
        <f>X27+Z27+AB27+AD27+AF27+AH27</f>
        <v>42</v>
      </c>
      <c r="K27" s="490">
        <f>M27</f>
        <v>10</v>
      </c>
      <c r="L27" s="480">
        <f>J27-M27</f>
        <v>32</v>
      </c>
      <c r="M27" s="222">
        <v>10</v>
      </c>
      <c r="N27" s="115"/>
      <c r="O27" s="223"/>
      <c r="P27" s="116"/>
      <c r="Q27" s="223"/>
      <c r="R27" s="144"/>
      <c r="S27" s="116"/>
      <c r="T27" s="145"/>
      <c r="U27" s="223"/>
      <c r="V27" s="116"/>
      <c r="W27" s="223"/>
      <c r="X27" s="225"/>
      <c r="Y27" s="225"/>
      <c r="Z27" s="117"/>
      <c r="AA27" s="395"/>
      <c r="AB27" s="177"/>
      <c r="AC27" s="172"/>
      <c r="AD27" s="174"/>
      <c r="AE27" s="198">
        <v>2</v>
      </c>
      <c r="AF27" s="172">
        <v>22</v>
      </c>
      <c r="AG27" s="172">
        <v>6</v>
      </c>
      <c r="AH27" s="399">
        <v>20</v>
      </c>
    </row>
    <row r="28" spans="1:34" s="70" customFormat="1" ht="16.5" customHeight="1" x14ac:dyDescent="0.2">
      <c r="A28" s="113" t="s">
        <v>85</v>
      </c>
      <c r="B28" s="242" t="s">
        <v>1</v>
      </c>
      <c r="C28" s="221"/>
      <c r="D28" s="178"/>
      <c r="E28" s="340">
        <v>3</v>
      </c>
      <c r="F28" s="178"/>
      <c r="G28" s="276"/>
      <c r="H28" s="507">
        <f>I28+J28+S28+Q28+R28</f>
        <v>50</v>
      </c>
      <c r="I28" s="533">
        <f>W28+Y28+AA28+AC28+AE28+AG28</f>
        <v>10</v>
      </c>
      <c r="J28" s="507">
        <f t="shared" ref="J28:J31" si="12">X28+Z28+AB28+AD28+AF28+AH28</f>
        <v>40</v>
      </c>
      <c r="K28" s="490">
        <f t="shared" ref="K28:K31" si="13">M28</f>
        <v>4</v>
      </c>
      <c r="L28" s="480">
        <f>J28-M28</f>
        <v>36</v>
      </c>
      <c r="M28" s="222">
        <v>4</v>
      </c>
      <c r="N28" s="115"/>
      <c r="O28" s="223"/>
      <c r="P28" s="116"/>
      <c r="Q28" s="223"/>
      <c r="R28" s="144"/>
      <c r="S28" s="116"/>
      <c r="T28" s="145"/>
      <c r="U28" s="223"/>
      <c r="V28" s="116"/>
      <c r="W28" s="198">
        <v>10</v>
      </c>
      <c r="X28" s="173">
        <v>40</v>
      </c>
      <c r="Y28" s="173"/>
      <c r="Z28" s="174"/>
      <c r="AA28" s="94"/>
      <c r="AB28" s="128"/>
      <c r="AC28" s="128"/>
      <c r="AD28" s="95"/>
      <c r="AE28" s="94"/>
      <c r="AF28" s="128"/>
      <c r="AG28" s="128"/>
      <c r="AH28" s="96"/>
    </row>
    <row r="29" spans="1:34" s="70" customFormat="1" ht="16.5" customHeight="1" x14ac:dyDescent="0.2">
      <c r="A29" s="118" t="s">
        <v>86</v>
      </c>
      <c r="B29" s="242" t="s">
        <v>234</v>
      </c>
      <c r="C29" s="221"/>
      <c r="D29" s="178"/>
      <c r="E29" s="401">
        <v>8</v>
      </c>
      <c r="F29" s="178"/>
      <c r="G29" s="276"/>
      <c r="H29" s="507">
        <f>I29+J29+S29+Q29+R29</f>
        <v>40</v>
      </c>
      <c r="I29" s="533">
        <f>W29+Y29+AA29+AC29+AE29+AG29</f>
        <v>6</v>
      </c>
      <c r="J29" s="507">
        <f t="shared" si="12"/>
        <v>34</v>
      </c>
      <c r="K29" s="490">
        <f t="shared" si="13"/>
        <v>16</v>
      </c>
      <c r="L29" s="480">
        <f>J29-M29</f>
        <v>18</v>
      </c>
      <c r="M29" s="222">
        <v>16</v>
      </c>
      <c r="N29" s="115"/>
      <c r="O29" s="223"/>
      <c r="P29" s="116"/>
      <c r="Q29" s="223"/>
      <c r="R29" s="144"/>
      <c r="S29" s="116"/>
      <c r="T29" s="145"/>
      <c r="U29" s="223"/>
      <c r="V29" s="116"/>
      <c r="W29" s="198"/>
      <c r="X29" s="173"/>
      <c r="Y29" s="128"/>
      <c r="Z29" s="95"/>
      <c r="AA29" s="198"/>
      <c r="AB29" s="173"/>
      <c r="AC29" s="173"/>
      <c r="AD29" s="174"/>
      <c r="AE29" s="198"/>
      <c r="AF29" s="173"/>
      <c r="AG29" s="173">
        <v>6</v>
      </c>
      <c r="AH29" s="398">
        <v>34</v>
      </c>
    </row>
    <row r="30" spans="1:34" s="70" customFormat="1" ht="24" x14ac:dyDescent="0.2">
      <c r="A30" s="118" t="s">
        <v>87</v>
      </c>
      <c r="B30" s="242" t="s">
        <v>2</v>
      </c>
      <c r="C30" s="170"/>
      <c r="D30" s="168"/>
      <c r="E30" s="166" t="s">
        <v>211</v>
      </c>
      <c r="F30" s="168"/>
      <c r="G30" s="171" t="s">
        <v>204</v>
      </c>
      <c r="H30" s="508">
        <f>I30+J30+S30+Q30+R30</f>
        <v>168</v>
      </c>
      <c r="I30" s="534">
        <f t="shared" ref="I30:I31" si="14">W30+Y30+AA30+AC30+AE30+AG30</f>
        <v>18</v>
      </c>
      <c r="J30" s="507">
        <f t="shared" si="12"/>
        <v>150</v>
      </c>
      <c r="K30" s="490">
        <f t="shared" si="13"/>
        <v>128</v>
      </c>
      <c r="L30" s="481">
        <f>J30-M30</f>
        <v>22</v>
      </c>
      <c r="M30" s="213">
        <v>128</v>
      </c>
      <c r="N30" s="121"/>
      <c r="O30" s="200"/>
      <c r="P30" s="120"/>
      <c r="Q30" s="200"/>
      <c r="R30" s="119"/>
      <c r="S30" s="206"/>
      <c r="T30" s="122"/>
      <c r="U30" s="200"/>
      <c r="V30" s="120"/>
      <c r="W30" s="207">
        <v>2</v>
      </c>
      <c r="X30" s="205">
        <v>36</v>
      </c>
      <c r="Y30" s="205">
        <v>6</v>
      </c>
      <c r="Z30" s="206">
        <v>34</v>
      </c>
      <c r="AA30" s="207">
        <v>2</v>
      </c>
      <c r="AB30" s="205">
        <v>24</v>
      </c>
      <c r="AC30" s="205">
        <v>4</v>
      </c>
      <c r="AD30" s="206">
        <v>24</v>
      </c>
      <c r="AE30" s="207">
        <v>2</v>
      </c>
      <c r="AF30" s="205">
        <v>18</v>
      </c>
      <c r="AG30" s="205">
        <v>2</v>
      </c>
      <c r="AH30" s="206">
        <v>14</v>
      </c>
    </row>
    <row r="31" spans="1:34" s="70" customFormat="1" ht="12.75" thickBot="1" x14ac:dyDescent="0.25">
      <c r="A31" s="123" t="s">
        <v>235</v>
      </c>
      <c r="B31" s="242" t="s">
        <v>3</v>
      </c>
      <c r="C31" s="167"/>
      <c r="D31" s="168"/>
      <c r="E31" s="166" t="s">
        <v>201</v>
      </c>
      <c r="F31" s="168"/>
      <c r="G31" s="169"/>
      <c r="H31" s="508">
        <f>I31+J31+S31+Q31+R31</f>
        <v>160</v>
      </c>
      <c r="I31" s="534">
        <f t="shared" si="14"/>
        <v>0</v>
      </c>
      <c r="J31" s="507">
        <f t="shared" si="12"/>
        <v>160</v>
      </c>
      <c r="K31" s="490">
        <f t="shared" si="13"/>
        <v>154</v>
      </c>
      <c r="L31" s="481">
        <f>J31-M31</f>
        <v>6</v>
      </c>
      <c r="M31" s="213">
        <v>154</v>
      </c>
      <c r="N31" s="214"/>
      <c r="O31" s="217"/>
      <c r="P31" s="120"/>
      <c r="Q31" s="200"/>
      <c r="R31" s="119"/>
      <c r="S31" s="218"/>
      <c r="T31" s="259"/>
      <c r="U31" s="217"/>
      <c r="V31" s="218"/>
      <c r="W31" s="217"/>
      <c r="X31" s="205">
        <v>34</v>
      </c>
      <c r="Y31" s="205"/>
      <c r="Z31" s="206">
        <v>40</v>
      </c>
      <c r="AA31" s="207"/>
      <c r="AB31" s="205">
        <v>26</v>
      </c>
      <c r="AC31" s="205"/>
      <c r="AD31" s="206">
        <v>28</v>
      </c>
      <c r="AE31" s="207"/>
      <c r="AF31" s="205">
        <v>20</v>
      </c>
      <c r="AG31" s="205"/>
      <c r="AH31" s="171">
        <v>12</v>
      </c>
    </row>
    <row r="32" spans="1:34" s="112" customFormat="1" ht="30" customHeight="1" thickBot="1" x14ac:dyDescent="0.25">
      <c r="A32" s="124" t="s">
        <v>58</v>
      </c>
      <c r="B32" s="243" t="s">
        <v>208</v>
      </c>
      <c r="C32" s="277">
        <v>1</v>
      </c>
      <c r="D32" s="190">
        <v>0</v>
      </c>
      <c r="E32" s="248">
        <v>2</v>
      </c>
      <c r="F32" s="248">
        <v>0</v>
      </c>
      <c r="G32" s="278">
        <v>1</v>
      </c>
      <c r="H32" s="109">
        <f t="shared" ref="H32:M32" si="15">H33+H34+H35</f>
        <v>206</v>
      </c>
      <c r="I32" s="323">
        <f t="shared" si="15"/>
        <v>30</v>
      </c>
      <c r="J32" s="109">
        <f t="shared" si="15"/>
        <v>164</v>
      </c>
      <c r="K32" s="489">
        <f t="shared" si="15"/>
        <v>74</v>
      </c>
      <c r="L32" s="249">
        <f t="shared" si="15"/>
        <v>90</v>
      </c>
      <c r="M32" s="126">
        <f t="shared" si="15"/>
        <v>74</v>
      </c>
      <c r="N32" s="110">
        <f t="shared" ref="N32:V32" si="16">N33+N34</f>
        <v>0</v>
      </c>
      <c r="O32" s="125">
        <f t="shared" si="16"/>
        <v>0</v>
      </c>
      <c r="P32" s="111">
        <f t="shared" si="16"/>
        <v>0</v>
      </c>
      <c r="Q32" s="125">
        <f t="shared" si="16"/>
        <v>4</v>
      </c>
      <c r="R32" s="126">
        <f t="shared" si="16"/>
        <v>2</v>
      </c>
      <c r="S32" s="111">
        <f t="shared" si="16"/>
        <v>6</v>
      </c>
      <c r="T32" s="109">
        <f t="shared" si="16"/>
        <v>0</v>
      </c>
      <c r="U32" s="125">
        <f t="shared" si="16"/>
        <v>0</v>
      </c>
      <c r="V32" s="111">
        <f t="shared" si="16"/>
        <v>0</v>
      </c>
      <c r="W32" s="249">
        <f>W33+W34+W35</f>
        <v>10</v>
      </c>
      <c r="X32" s="249">
        <f t="shared" ref="X32:AH32" si="17">X33+X34+X35</f>
        <v>58</v>
      </c>
      <c r="Y32" s="249">
        <f t="shared" si="17"/>
        <v>18</v>
      </c>
      <c r="Z32" s="109">
        <f t="shared" si="17"/>
        <v>82</v>
      </c>
      <c r="AA32" s="125">
        <f t="shared" si="17"/>
        <v>2</v>
      </c>
      <c r="AB32" s="249">
        <f t="shared" si="17"/>
        <v>24</v>
      </c>
      <c r="AC32" s="249">
        <f t="shared" si="17"/>
        <v>0</v>
      </c>
      <c r="AD32" s="324">
        <f t="shared" si="17"/>
        <v>0</v>
      </c>
      <c r="AE32" s="125">
        <f t="shared" si="17"/>
        <v>0</v>
      </c>
      <c r="AF32" s="249">
        <f t="shared" si="17"/>
        <v>0</v>
      </c>
      <c r="AG32" s="249">
        <f t="shared" si="17"/>
        <v>0</v>
      </c>
      <c r="AH32" s="324">
        <f t="shared" si="17"/>
        <v>0</v>
      </c>
    </row>
    <row r="33" spans="1:34" s="70" customFormat="1" ht="18" customHeight="1" x14ac:dyDescent="0.2">
      <c r="A33" s="127" t="s">
        <v>203</v>
      </c>
      <c r="B33" s="130" t="s">
        <v>4</v>
      </c>
      <c r="C33" s="198"/>
      <c r="D33" s="325"/>
      <c r="E33" s="341">
        <v>3</v>
      </c>
      <c r="F33" s="173"/>
      <c r="G33" s="174"/>
      <c r="H33" s="507">
        <f>I33+J33+S33+Q33+R33</f>
        <v>68</v>
      </c>
      <c r="I33" s="533">
        <f t="shared" ref="I33:I35" si="18">W33+Y33+AA33+AC33+AE33+AG33</f>
        <v>10</v>
      </c>
      <c r="J33" s="507">
        <f>X33+Z33+AB33+AD33+AF33+AH33</f>
        <v>58</v>
      </c>
      <c r="K33" s="490">
        <f>M33</f>
        <v>24</v>
      </c>
      <c r="L33" s="480">
        <f>J33-M33</f>
        <v>34</v>
      </c>
      <c r="M33" s="128">
        <v>24</v>
      </c>
      <c r="N33" s="92"/>
      <c r="O33" s="94"/>
      <c r="P33" s="95"/>
      <c r="Q33" s="198"/>
      <c r="R33" s="173"/>
      <c r="S33" s="174"/>
      <c r="T33" s="129"/>
      <c r="U33" s="94"/>
      <c r="V33" s="95"/>
      <c r="W33" s="193">
        <v>10</v>
      </c>
      <c r="X33" s="173">
        <v>58</v>
      </c>
      <c r="Y33" s="173"/>
      <c r="Z33" s="197"/>
      <c r="AA33" s="89"/>
      <c r="AB33" s="152"/>
      <c r="AC33" s="152"/>
      <c r="AD33" s="90"/>
      <c r="AE33" s="89"/>
      <c r="AF33" s="152"/>
      <c r="AG33" s="152"/>
      <c r="AH33" s="93"/>
    </row>
    <row r="34" spans="1:34" s="70" customFormat="1" ht="15.75" customHeight="1" x14ac:dyDescent="0.2">
      <c r="A34" s="131" t="s">
        <v>59</v>
      </c>
      <c r="B34" s="308" t="s">
        <v>56</v>
      </c>
      <c r="C34" s="380">
        <v>5</v>
      </c>
      <c r="D34" s="250"/>
      <c r="E34" s="226"/>
      <c r="F34" s="226"/>
      <c r="G34" s="366">
        <v>4</v>
      </c>
      <c r="H34" s="509">
        <f>I34+J34+S34+Q34+R34</f>
        <v>98</v>
      </c>
      <c r="I34" s="535">
        <f t="shared" si="18"/>
        <v>14</v>
      </c>
      <c r="J34" s="509">
        <f>X34+Z34+AB34+AD34+AF34+AH34</f>
        <v>72</v>
      </c>
      <c r="K34" s="490">
        <f t="shared" ref="K34:K35" si="19">M34</f>
        <v>44</v>
      </c>
      <c r="L34" s="482">
        <f>J34-M34</f>
        <v>28</v>
      </c>
      <c r="M34" s="68">
        <v>44</v>
      </c>
      <c r="N34" s="73"/>
      <c r="O34" s="104"/>
      <c r="P34" s="105"/>
      <c r="Q34" s="247">
        <v>4</v>
      </c>
      <c r="R34" s="226">
        <v>2</v>
      </c>
      <c r="S34" s="199">
        <v>6</v>
      </c>
      <c r="T34" s="75"/>
      <c r="U34" s="104"/>
      <c r="V34" s="105"/>
      <c r="W34" s="396"/>
      <c r="X34" s="226"/>
      <c r="Y34" s="226">
        <v>12</v>
      </c>
      <c r="Z34" s="397">
        <v>48</v>
      </c>
      <c r="AA34" s="104">
        <v>2</v>
      </c>
      <c r="AB34" s="226">
        <v>24</v>
      </c>
      <c r="AC34" s="68"/>
      <c r="AD34" s="105"/>
      <c r="AE34" s="104"/>
      <c r="AF34" s="68"/>
      <c r="AG34" s="68"/>
      <c r="AH34" s="106"/>
    </row>
    <row r="35" spans="1:34" s="70" customFormat="1" ht="15.75" customHeight="1" thickBot="1" x14ac:dyDescent="0.25">
      <c r="A35" s="393" t="s">
        <v>276</v>
      </c>
      <c r="B35" s="309" t="s">
        <v>288</v>
      </c>
      <c r="C35" s="195"/>
      <c r="D35" s="310"/>
      <c r="E35" s="344">
        <v>4</v>
      </c>
      <c r="F35" s="219"/>
      <c r="G35" s="196"/>
      <c r="H35" s="509">
        <f>I35+J35+S35+Q35+R35</f>
        <v>40</v>
      </c>
      <c r="I35" s="535">
        <f t="shared" si="18"/>
        <v>6</v>
      </c>
      <c r="J35" s="509">
        <f>X35+Z35+AB35+AD35+AF35+AH35</f>
        <v>34</v>
      </c>
      <c r="K35" s="490">
        <f t="shared" si="19"/>
        <v>6</v>
      </c>
      <c r="L35" s="482">
        <f>J35-M35</f>
        <v>28</v>
      </c>
      <c r="M35" s="76">
        <v>6</v>
      </c>
      <c r="N35" s="311"/>
      <c r="O35" s="153"/>
      <c r="P35" s="78"/>
      <c r="Q35" s="153"/>
      <c r="R35" s="76"/>
      <c r="S35" s="78"/>
      <c r="T35" s="312"/>
      <c r="U35" s="153"/>
      <c r="V35" s="78"/>
      <c r="W35" s="77"/>
      <c r="X35" s="77"/>
      <c r="Y35" s="77">
        <v>6</v>
      </c>
      <c r="Z35" s="312">
        <v>34</v>
      </c>
      <c r="AA35" s="153"/>
      <c r="AB35" s="77"/>
      <c r="AC35" s="77"/>
      <c r="AD35" s="313"/>
      <c r="AE35" s="153"/>
      <c r="AF35" s="77"/>
      <c r="AG35" s="77"/>
      <c r="AH35" s="314"/>
    </row>
    <row r="36" spans="1:34" s="112" customFormat="1" ht="21.75" customHeight="1" thickBot="1" x14ac:dyDescent="0.25">
      <c r="A36" s="135" t="s">
        <v>60</v>
      </c>
      <c r="B36" s="243" t="s">
        <v>209</v>
      </c>
      <c r="C36" s="277">
        <v>5</v>
      </c>
      <c r="D36" s="248">
        <v>0</v>
      </c>
      <c r="E36" s="248">
        <v>11</v>
      </c>
      <c r="F36" s="248">
        <v>0</v>
      </c>
      <c r="G36" s="278">
        <v>4</v>
      </c>
      <c r="H36" s="83">
        <f>H37+H38+H39+H40+H41+H42+H43+H44+H45+H46+H47+H48+H49+H50+H51+H52+H53</f>
        <v>1288</v>
      </c>
      <c r="I36" s="329">
        <f t="shared" ref="I36:AH36" si="20">I37+I38+I39+I40+I41+I42+I43+I44+I45+I46+I47+I48+I49+I50+I51+I52+I53</f>
        <v>152</v>
      </c>
      <c r="J36" s="83">
        <f t="shared" si="20"/>
        <v>1079</v>
      </c>
      <c r="K36" s="491">
        <f>K37+K38+K39+K40+K41+K42+K43+K44+K45+K46+K47+K48+K49+K50+K51+K52+K53</f>
        <v>492</v>
      </c>
      <c r="L36" s="80">
        <f t="shared" si="20"/>
        <v>587</v>
      </c>
      <c r="M36" s="80">
        <f t="shared" si="20"/>
        <v>492</v>
      </c>
      <c r="N36" s="83">
        <f t="shared" si="20"/>
        <v>0</v>
      </c>
      <c r="O36" s="84">
        <f t="shared" si="20"/>
        <v>0</v>
      </c>
      <c r="P36" s="307">
        <f t="shared" si="20"/>
        <v>0</v>
      </c>
      <c r="Q36" s="80">
        <f t="shared" si="20"/>
        <v>17</v>
      </c>
      <c r="R36" s="80">
        <f t="shared" si="20"/>
        <v>10</v>
      </c>
      <c r="S36" s="83">
        <f t="shared" si="20"/>
        <v>30</v>
      </c>
      <c r="T36" s="329">
        <f t="shared" si="20"/>
        <v>0</v>
      </c>
      <c r="U36" s="80">
        <f t="shared" si="20"/>
        <v>0</v>
      </c>
      <c r="V36" s="83">
        <f t="shared" si="20"/>
        <v>0</v>
      </c>
      <c r="W36" s="84">
        <f t="shared" si="20"/>
        <v>46</v>
      </c>
      <c r="X36" s="80">
        <f t="shared" si="20"/>
        <v>294</v>
      </c>
      <c r="Y36" s="80">
        <f t="shared" si="20"/>
        <v>62</v>
      </c>
      <c r="Z36" s="307">
        <f t="shared" si="20"/>
        <v>278</v>
      </c>
      <c r="AA36" s="80">
        <f t="shared" si="20"/>
        <v>0</v>
      </c>
      <c r="AB36" s="80">
        <f t="shared" si="20"/>
        <v>96</v>
      </c>
      <c r="AC36" s="80">
        <f t="shared" si="20"/>
        <v>0</v>
      </c>
      <c r="AD36" s="83">
        <f t="shared" si="20"/>
        <v>143</v>
      </c>
      <c r="AE36" s="84">
        <f t="shared" si="20"/>
        <v>18</v>
      </c>
      <c r="AF36" s="80">
        <f t="shared" si="20"/>
        <v>84</v>
      </c>
      <c r="AG36" s="80">
        <f t="shared" si="20"/>
        <v>26</v>
      </c>
      <c r="AH36" s="307">
        <f t="shared" si="20"/>
        <v>184</v>
      </c>
    </row>
    <row r="37" spans="1:34" s="70" customFormat="1" ht="16.5" customHeight="1" x14ac:dyDescent="0.2">
      <c r="A37" s="136" t="s">
        <v>61</v>
      </c>
      <c r="B37" s="251" t="s">
        <v>212</v>
      </c>
      <c r="C37" s="198"/>
      <c r="D37" s="173"/>
      <c r="E37" s="343">
        <v>4</v>
      </c>
      <c r="F37" s="173"/>
      <c r="G37" s="360">
        <v>3</v>
      </c>
      <c r="H37" s="510">
        <f t="shared" ref="H37:H53" si="21">I37+J37+S37+Q37+R37</f>
        <v>128</v>
      </c>
      <c r="I37" s="536">
        <f t="shared" ref="I37:I53" si="22">W37+Y37+AA37+AC37+AE37+AG37</f>
        <v>24</v>
      </c>
      <c r="J37" s="522">
        <f>X37+Z37+AB37+AD37+AF37+AH37</f>
        <v>104</v>
      </c>
      <c r="K37" s="492">
        <f>M37</f>
        <v>100</v>
      </c>
      <c r="L37" s="483">
        <f t="shared" ref="L37:L53" si="23">J37-M37</f>
        <v>4</v>
      </c>
      <c r="M37" s="152">
        <v>100</v>
      </c>
      <c r="N37" s="90"/>
      <c r="O37" s="94"/>
      <c r="P37" s="95"/>
      <c r="Q37" s="198"/>
      <c r="R37" s="173"/>
      <c r="S37" s="174"/>
      <c r="T37" s="129"/>
      <c r="U37" s="94"/>
      <c r="V37" s="95"/>
      <c r="W37" s="193">
        <v>12</v>
      </c>
      <c r="X37" s="173">
        <v>56</v>
      </c>
      <c r="Y37" s="173">
        <v>12</v>
      </c>
      <c r="Z37" s="197">
        <v>48</v>
      </c>
      <c r="AA37" s="198"/>
      <c r="AB37" s="173"/>
      <c r="AC37" s="128"/>
      <c r="AD37" s="95"/>
      <c r="AE37" s="94"/>
      <c r="AF37" s="128"/>
      <c r="AG37" s="128"/>
      <c r="AH37" s="96"/>
    </row>
    <row r="38" spans="1:34" s="70" customFormat="1" ht="12" x14ac:dyDescent="0.2">
      <c r="A38" s="137" t="s">
        <v>88</v>
      </c>
      <c r="B38" s="67" t="s">
        <v>277</v>
      </c>
      <c r="C38" s="378">
        <v>4</v>
      </c>
      <c r="D38" s="166"/>
      <c r="E38" s="166"/>
      <c r="F38" s="166"/>
      <c r="G38" s="361">
        <v>3</v>
      </c>
      <c r="H38" s="511">
        <f t="shared" si="21"/>
        <v>160</v>
      </c>
      <c r="I38" s="534">
        <f t="shared" si="22"/>
        <v>26</v>
      </c>
      <c r="J38" s="508">
        <f t="shared" ref="J38:J52" si="24">X38+Z38+AB38+AD38+AF38+AH38</f>
        <v>122</v>
      </c>
      <c r="K38" s="493">
        <f>M38</f>
        <v>60</v>
      </c>
      <c r="L38" s="481">
        <f t="shared" si="23"/>
        <v>62</v>
      </c>
      <c r="M38" s="205">
        <v>60</v>
      </c>
      <c r="N38" s="206"/>
      <c r="O38" s="207"/>
      <c r="P38" s="206"/>
      <c r="Q38" s="170">
        <v>4</v>
      </c>
      <c r="R38" s="166">
        <v>2</v>
      </c>
      <c r="S38" s="171">
        <v>6</v>
      </c>
      <c r="T38" s="138"/>
      <c r="U38" s="207"/>
      <c r="V38" s="206"/>
      <c r="W38" s="175">
        <v>10</v>
      </c>
      <c r="X38" s="166">
        <v>58</v>
      </c>
      <c r="Y38" s="166">
        <v>16</v>
      </c>
      <c r="Z38" s="194">
        <v>64</v>
      </c>
      <c r="AA38" s="170"/>
      <c r="AB38" s="166"/>
      <c r="AC38" s="205"/>
      <c r="AD38" s="206"/>
      <c r="AE38" s="207"/>
      <c r="AF38" s="205"/>
      <c r="AG38" s="205"/>
      <c r="AH38" s="99"/>
    </row>
    <row r="39" spans="1:34" s="70" customFormat="1" ht="19.5" customHeight="1" x14ac:dyDescent="0.2">
      <c r="A39" s="137" t="s">
        <v>89</v>
      </c>
      <c r="B39" s="67" t="s">
        <v>278</v>
      </c>
      <c r="C39" s="377">
        <v>4</v>
      </c>
      <c r="D39" s="166"/>
      <c r="E39" s="166"/>
      <c r="F39" s="166"/>
      <c r="G39" s="362">
        <v>3</v>
      </c>
      <c r="H39" s="511">
        <f t="shared" si="21"/>
        <v>140</v>
      </c>
      <c r="I39" s="534">
        <f t="shared" si="22"/>
        <v>20</v>
      </c>
      <c r="J39" s="508">
        <f t="shared" si="24"/>
        <v>108</v>
      </c>
      <c r="K39" s="493">
        <f t="shared" ref="K39:K53" si="25">M39</f>
        <v>40</v>
      </c>
      <c r="L39" s="481">
        <f t="shared" si="23"/>
        <v>68</v>
      </c>
      <c r="M39" s="205">
        <v>40</v>
      </c>
      <c r="N39" s="206"/>
      <c r="O39" s="207"/>
      <c r="P39" s="206"/>
      <c r="Q39" s="170">
        <v>4</v>
      </c>
      <c r="R39" s="166">
        <v>2</v>
      </c>
      <c r="S39" s="171">
        <v>6</v>
      </c>
      <c r="T39" s="138"/>
      <c r="U39" s="207"/>
      <c r="V39" s="206"/>
      <c r="W39" s="175">
        <v>10</v>
      </c>
      <c r="X39" s="166">
        <v>58</v>
      </c>
      <c r="Y39" s="166">
        <v>10</v>
      </c>
      <c r="Z39" s="194">
        <v>50</v>
      </c>
      <c r="AA39" s="170"/>
      <c r="AB39" s="166"/>
      <c r="AC39" s="205"/>
      <c r="AD39" s="206"/>
      <c r="AE39" s="207"/>
      <c r="AF39" s="205"/>
      <c r="AG39" s="205"/>
      <c r="AH39" s="99"/>
    </row>
    <row r="40" spans="1:34" s="70" customFormat="1" ht="16.5" customHeight="1" x14ac:dyDescent="0.2">
      <c r="A40" s="139" t="s">
        <v>90</v>
      </c>
      <c r="B40" s="67" t="s">
        <v>279</v>
      </c>
      <c r="C40" s="170"/>
      <c r="D40" s="166"/>
      <c r="E40" s="345">
        <v>4</v>
      </c>
      <c r="F40" s="166"/>
      <c r="G40" s="194"/>
      <c r="H40" s="511">
        <f t="shared" si="21"/>
        <v>80</v>
      </c>
      <c r="I40" s="534">
        <f t="shared" si="22"/>
        <v>14</v>
      </c>
      <c r="J40" s="508">
        <f t="shared" si="24"/>
        <v>66</v>
      </c>
      <c r="K40" s="493">
        <f t="shared" si="25"/>
        <v>24</v>
      </c>
      <c r="L40" s="481">
        <f t="shared" si="23"/>
        <v>42</v>
      </c>
      <c r="M40" s="205">
        <v>24</v>
      </c>
      <c r="N40" s="206"/>
      <c r="O40" s="207"/>
      <c r="P40" s="206"/>
      <c r="Q40" s="170"/>
      <c r="R40" s="166"/>
      <c r="S40" s="171"/>
      <c r="T40" s="138"/>
      <c r="U40" s="207"/>
      <c r="V40" s="206"/>
      <c r="W40" s="175"/>
      <c r="X40" s="166"/>
      <c r="Y40" s="166">
        <v>14</v>
      </c>
      <c r="Z40" s="194">
        <v>66</v>
      </c>
      <c r="AA40" s="170"/>
      <c r="AB40" s="166"/>
      <c r="AC40" s="205"/>
      <c r="AD40" s="206"/>
      <c r="AE40" s="207"/>
      <c r="AF40" s="205"/>
      <c r="AG40" s="205"/>
      <c r="AH40" s="99"/>
    </row>
    <row r="41" spans="1:34" s="70" customFormat="1" ht="16.5" customHeight="1" x14ac:dyDescent="0.2">
      <c r="A41" s="137" t="s">
        <v>91</v>
      </c>
      <c r="B41" s="242" t="s">
        <v>289</v>
      </c>
      <c r="C41" s="405">
        <v>7</v>
      </c>
      <c r="D41" s="166"/>
      <c r="E41" s="166"/>
      <c r="F41" s="166"/>
      <c r="G41" s="194"/>
      <c r="H41" s="511">
        <f t="shared" si="21"/>
        <v>64</v>
      </c>
      <c r="I41" s="534">
        <f t="shared" si="22"/>
        <v>8</v>
      </c>
      <c r="J41" s="508">
        <f t="shared" si="24"/>
        <v>44</v>
      </c>
      <c r="K41" s="493">
        <f t="shared" si="25"/>
        <v>14</v>
      </c>
      <c r="L41" s="481">
        <f t="shared" si="23"/>
        <v>30</v>
      </c>
      <c r="M41" s="205">
        <v>14</v>
      </c>
      <c r="N41" s="206"/>
      <c r="O41" s="207"/>
      <c r="P41" s="206"/>
      <c r="Q41" s="170">
        <v>4</v>
      </c>
      <c r="R41" s="166">
        <v>2</v>
      </c>
      <c r="S41" s="171">
        <v>6</v>
      </c>
      <c r="T41" s="138"/>
      <c r="U41" s="207"/>
      <c r="V41" s="206"/>
      <c r="W41" s="175"/>
      <c r="X41" s="166"/>
      <c r="Y41" s="166"/>
      <c r="Z41" s="194"/>
      <c r="AA41" s="170"/>
      <c r="AB41" s="166"/>
      <c r="AC41" s="205"/>
      <c r="AD41" s="206"/>
      <c r="AE41" s="207">
        <v>8</v>
      </c>
      <c r="AF41" s="205">
        <v>44</v>
      </c>
      <c r="AG41" s="205"/>
      <c r="AH41" s="206"/>
    </row>
    <row r="42" spans="1:34" s="70" customFormat="1" ht="12" x14ac:dyDescent="0.2">
      <c r="A42" s="137" t="s">
        <v>92</v>
      </c>
      <c r="B42" s="67" t="s">
        <v>290</v>
      </c>
      <c r="C42" s="170"/>
      <c r="D42" s="166"/>
      <c r="E42" s="353">
        <v>7</v>
      </c>
      <c r="F42" s="166"/>
      <c r="G42" s="194"/>
      <c r="H42" s="511">
        <f t="shared" si="21"/>
        <v>50</v>
      </c>
      <c r="I42" s="534">
        <f t="shared" si="22"/>
        <v>10</v>
      </c>
      <c r="J42" s="523">
        <f t="shared" si="24"/>
        <v>40</v>
      </c>
      <c r="K42" s="493">
        <f t="shared" si="25"/>
        <v>6</v>
      </c>
      <c r="L42" s="481">
        <f t="shared" si="23"/>
        <v>34</v>
      </c>
      <c r="M42" s="205">
        <v>6</v>
      </c>
      <c r="N42" s="206"/>
      <c r="O42" s="207"/>
      <c r="P42" s="206"/>
      <c r="Q42" s="170"/>
      <c r="R42" s="166"/>
      <c r="S42" s="171"/>
      <c r="T42" s="138"/>
      <c r="U42" s="207"/>
      <c r="V42" s="206"/>
      <c r="W42" s="175"/>
      <c r="X42" s="166"/>
      <c r="Y42" s="166"/>
      <c r="Z42" s="194"/>
      <c r="AA42" s="170"/>
      <c r="AB42" s="166"/>
      <c r="AC42" s="205"/>
      <c r="AD42" s="206"/>
      <c r="AE42" s="207">
        <v>10</v>
      </c>
      <c r="AF42" s="205">
        <v>40</v>
      </c>
      <c r="AG42" s="205"/>
      <c r="AH42" s="171"/>
    </row>
    <row r="43" spans="1:34" s="70" customFormat="1" ht="31.5" customHeight="1" x14ac:dyDescent="0.2">
      <c r="A43" s="137" t="s">
        <v>93</v>
      </c>
      <c r="B43" s="67" t="s">
        <v>280</v>
      </c>
      <c r="C43" s="170"/>
      <c r="D43" s="166"/>
      <c r="E43" s="355">
        <v>8</v>
      </c>
      <c r="F43" s="166"/>
      <c r="G43" s="194"/>
      <c r="H43" s="511">
        <f t="shared" si="21"/>
        <v>50</v>
      </c>
      <c r="I43" s="534">
        <f t="shared" si="22"/>
        <v>10</v>
      </c>
      <c r="J43" s="508">
        <f t="shared" si="24"/>
        <v>40</v>
      </c>
      <c r="K43" s="493">
        <f t="shared" si="25"/>
        <v>28</v>
      </c>
      <c r="L43" s="481">
        <f t="shared" si="23"/>
        <v>12</v>
      </c>
      <c r="M43" s="205">
        <v>28</v>
      </c>
      <c r="N43" s="206"/>
      <c r="O43" s="207"/>
      <c r="P43" s="206"/>
      <c r="Q43" s="170"/>
      <c r="R43" s="166"/>
      <c r="S43" s="171"/>
      <c r="T43" s="138"/>
      <c r="U43" s="207"/>
      <c r="V43" s="206"/>
      <c r="W43" s="97"/>
      <c r="X43" s="205"/>
      <c r="Y43" s="205"/>
      <c r="Z43" s="98"/>
      <c r="AA43" s="207"/>
      <c r="AB43" s="205"/>
      <c r="AC43" s="205"/>
      <c r="AD43" s="206"/>
      <c r="AE43" s="207"/>
      <c r="AF43" s="205"/>
      <c r="AG43" s="205">
        <v>10</v>
      </c>
      <c r="AH43" s="206">
        <v>40</v>
      </c>
    </row>
    <row r="44" spans="1:34" s="70" customFormat="1" ht="28.5" customHeight="1" x14ac:dyDescent="0.2">
      <c r="A44" s="137" t="s">
        <v>94</v>
      </c>
      <c r="B44" s="67" t="s">
        <v>281</v>
      </c>
      <c r="C44" s="279"/>
      <c r="D44" s="166"/>
      <c r="E44" s="355">
        <v>8</v>
      </c>
      <c r="F44" s="166"/>
      <c r="G44" s="194"/>
      <c r="H44" s="511">
        <f t="shared" si="21"/>
        <v>40</v>
      </c>
      <c r="I44" s="534">
        <f t="shared" si="22"/>
        <v>6</v>
      </c>
      <c r="J44" s="508">
        <f t="shared" si="24"/>
        <v>34</v>
      </c>
      <c r="K44" s="493">
        <f t="shared" si="25"/>
        <v>12</v>
      </c>
      <c r="L44" s="481">
        <f t="shared" si="23"/>
        <v>22</v>
      </c>
      <c r="M44" s="205">
        <v>12</v>
      </c>
      <c r="N44" s="206"/>
      <c r="O44" s="207"/>
      <c r="P44" s="206"/>
      <c r="Q44" s="326"/>
      <c r="R44" s="181"/>
      <c r="S44" s="327"/>
      <c r="T44" s="138"/>
      <c r="U44" s="207"/>
      <c r="V44" s="206"/>
      <c r="W44" s="97"/>
      <c r="X44" s="205"/>
      <c r="Y44" s="205"/>
      <c r="Z44" s="98"/>
      <c r="AA44" s="207"/>
      <c r="AB44" s="205"/>
      <c r="AC44" s="205"/>
      <c r="AD44" s="206"/>
      <c r="AE44" s="207"/>
      <c r="AF44" s="205"/>
      <c r="AG44" s="205">
        <v>6</v>
      </c>
      <c r="AH44" s="206">
        <v>34</v>
      </c>
    </row>
    <row r="45" spans="1:34" s="70" customFormat="1" ht="16.5" customHeight="1" x14ac:dyDescent="0.2">
      <c r="A45" s="137" t="s">
        <v>62</v>
      </c>
      <c r="B45" s="242" t="s">
        <v>238</v>
      </c>
      <c r="C45" s="388">
        <v>8</v>
      </c>
      <c r="D45" s="166"/>
      <c r="E45" s="166"/>
      <c r="F45" s="166"/>
      <c r="G45" s="194"/>
      <c r="H45" s="580">
        <f t="shared" si="21"/>
        <v>68</v>
      </c>
      <c r="I45" s="534">
        <f t="shared" si="22"/>
        <v>10</v>
      </c>
      <c r="J45" s="508">
        <f t="shared" si="24"/>
        <v>46</v>
      </c>
      <c r="K45" s="493">
        <f t="shared" si="25"/>
        <v>12</v>
      </c>
      <c r="L45" s="481">
        <f t="shared" si="23"/>
        <v>34</v>
      </c>
      <c r="M45" s="205">
        <v>12</v>
      </c>
      <c r="N45" s="206"/>
      <c r="O45" s="207"/>
      <c r="P45" s="206"/>
      <c r="Q45" s="170">
        <v>4</v>
      </c>
      <c r="R45" s="166">
        <v>2</v>
      </c>
      <c r="S45" s="171">
        <v>6</v>
      </c>
      <c r="T45" s="138"/>
      <c r="U45" s="207"/>
      <c r="V45" s="206"/>
      <c r="W45" s="97"/>
      <c r="X45" s="205"/>
      <c r="Y45" s="205"/>
      <c r="Z45" s="194"/>
      <c r="AA45" s="170"/>
      <c r="AB45" s="166"/>
      <c r="AC45" s="166"/>
      <c r="AD45" s="206"/>
      <c r="AE45" s="207"/>
      <c r="AF45" s="205"/>
      <c r="AG45" s="205">
        <v>10</v>
      </c>
      <c r="AH45" s="99">
        <v>46</v>
      </c>
    </row>
    <row r="46" spans="1:34" s="70" customFormat="1" ht="19.5" customHeight="1" x14ac:dyDescent="0.2">
      <c r="A46" s="137" t="s">
        <v>6</v>
      </c>
      <c r="B46" s="67" t="s">
        <v>5</v>
      </c>
      <c r="C46" s="170"/>
      <c r="D46" s="166"/>
      <c r="E46" s="348">
        <v>6</v>
      </c>
      <c r="F46" s="166"/>
      <c r="G46" s="194"/>
      <c r="H46" s="511">
        <f t="shared" si="21"/>
        <v>68</v>
      </c>
      <c r="I46" s="534">
        <f t="shared" si="22"/>
        <v>0</v>
      </c>
      <c r="J46" s="508">
        <f t="shared" si="24"/>
        <v>68</v>
      </c>
      <c r="K46" s="493">
        <f t="shared" si="25"/>
        <v>48</v>
      </c>
      <c r="L46" s="481">
        <f t="shared" si="23"/>
        <v>20</v>
      </c>
      <c r="M46" s="205">
        <v>48</v>
      </c>
      <c r="N46" s="206"/>
      <c r="O46" s="207"/>
      <c r="P46" s="206"/>
      <c r="Q46" s="207"/>
      <c r="R46" s="205"/>
      <c r="S46" s="206"/>
      <c r="T46" s="138"/>
      <c r="U46" s="207"/>
      <c r="V46" s="206"/>
      <c r="W46" s="97"/>
      <c r="X46" s="205"/>
      <c r="Y46" s="205"/>
      <c r="Z46" s="98"/>
      <c r="AA46" s="207"/>
      <c r="AB46" s="205">
        <v>26</v>
      </c>
      <c r="AC46" s="205"/>
      <c r="AD46" s="206">
        <v>42</v>
      </c>
      <c r="AE46" s="207"/>
      <c r="AF46" s="205"/>
      <c r="AG46" s="205"/>
      <c r="AH46" s="99"/>
    </row>
    <row r="47" spans="1:34" s="70" customFormat="1" ht="27.75" customHeight="1" x14ac:dyDescent="0.2">
      <c r="A47" s="202" t="s">
        <v>119</v>
      </c>
      <c r="B47" s="203" t="s">
        <v>313</v>
      </c>
      <c r="C47" s="402">
        <v>6</v>
      </c>
      <c r="D47" s="166"/>
      <c r="E47" s="166"/>
      <c r="F47" s="166"/>
      <c r="G47" s="374">
        <v>7</v>
      </c>
      <c r="H47" s="577">
        <f t="shared" si="21"/>
        <v>180</v>
      </c>
      <c r="I47" s="573">
        <f t="shared" si="22"/>
        <v>0</v>
      </c>
      <c r="J47" s="523">
        <f t="shared" si="24"/>
        <v>171</v>
      </c>
      <c r="K47" s="493">
        <f t="shared" si="25"/>
        <v>43</v>
      </c>
      <c r="L47" s="481">
        <f t="shared" si="23"/>
        <v>128</v>
      </c>
      <c r="M47" s="166">
        <v>43</v>
      </c>
      <c r="N47" s="206"/>
      <c r="O47" s="207"/>
      <c r="P47" s="206"/>
      <c r="Q47" s="207">
        <v>1</v>
      </c>
      <c r="R47" s="205">
        <v>2</v>
      </c>
      <c r="S47" s="206">
        <v>6</v>
      </c>
      <c r="T47" s="138"/>
      <c r="U47" s="207"/>
      <c r="V47" s="206"/>
      <c r="W47" s="97"/>
      <c r="X47" s="205"/>
      <c r="Y47" s="205"/>
      <c r="Z47" s="98"/>
      <c r="AA47" s="207"/>
      <c r="AB47" s="205">
        <v>70</v>
      </c>
      <c r="AC47" s="205"/>
      <c r="AD47" s="394">
        <v>101</v>
      </c>
      <c r="AE47" s="207"/>
      <c r="AF47" s="166"/>
      <c r="AG47" s="166"/>
      <c r="AH47" s="171"/>
    </row>
    <row r="48" spans="1:34" s="70" customFormat="1" ht="24" customHeight="1" x14ac:dyDescent="0.2">
      <c r="A48" s="202" t="s">
        <v>291</v>
      </c>
      <c r="B48" s="203" t="s">
        <v>292</v>
      </c>
      <c r="C48" s="170"/>
      <c r="D48" s="166"/>
      <c r="E48" s="345">
        <v>4</v>
      </c>
      <c r="F48" s="166"/>
      <c r="G48" s="194"/>
      <c r="H48" s="511">
        <f t="shared" si="21"/>
        <v>60</v>
      </c>
      <c r="I48" s="534">
        <f t="shared" si="22"/>
        <v>10</v>
      </c>
      <c r="J48" s="508">
        <f t="shared" si="24"/>
        <v>50</v>
      </c>
      <c r="K48" s="493">
        <f t="shared" si="25"/>
        <v>20</v>
      </c>
      <c r="L48" s="481">
        <f t="shared" si="23"/>
        <v>30</v>
      </c>
      <c r="M48" s="166">
        <v>20</v>
      </c>
      <c r="N48" s="206"/>
      <c r="O48" s="207"/>
      <c r="P48" s="206"/>
      <c r="Q48" s="207"/>
      <c r="R48" s="205"/>
      <c r="S48" s="206"/>
      <c r="T48" s="138"/>
      <c r="U48" s="207"/>
      <c r="V48" s="206"/>
      <c r="W48" s="97"/>
      <c r="X48" s="205"/>
      <c r="Y48" s="205">
        <v>10</v>
      </c>
      <c r="Z48" s="98">
        <v>50</v>
      </c>
      <c r="AA48" s="207"/>
      <c r="AB48" s="205"/>
      <c r="AC48" s="205"/>
      <c r="AD48" s="206"/>
      <c r="AE48" s="207"/>
      <c r="AF48" s="205"/>
      <c r="AG48" s="205"/>
      <c r="AH48" s="206"/>
    </row>
    <row r="49" spans="1:34" s="70" customFormat="1" ht="23.25" customHeight="1" x14ac:dyDescent="0.2">
      <c r="A49" s="202" t="s">
        <v>239</v>
      </c>
      <c r="B49" s="203" t="s">
        <v>293</v>
      </c>
      <c r="C49" s="170"/>
      <c r="D49" s="166"/>
      <c r="E49" s="342">
        <v>3</v>
      </c>
      <c r="F49" s="166"/>
      <c r="G49" s="194"/>
      <c r="H49" s="511">
        <f t="shared" si="21"/>
        <v>68</v>
      </c>
      <c r="I49" s="573">
        <v>12</v>
      </c>
      <c r="J49" s="523">
        <f t="shared" si="24"/>
        <v>56</v>
      </c>
      <c r="K49" s="493">
        <f t="shared" si="25"/>
        <v>40</v>
      </c>
      <c r="L49" s="574">
        <f t="shared" si="23"/>
        <v>16</v>
      </c>
      <c r="M49" s="166">
        <v>40</v>
      </c>
      <c r="N49" s="206"/>
      <c r="O49" s="207"/>
      <c r="P49" s="206"/>
      <c r="Q49" s="207"/>
      <c r="R49" s="205"/>
      <c r="S49" s="206"/>
      <c r="T49" s="138"/>
      <c r="U49" s="207"/>
      <c r="V49" s="206"/>
      <c r="W49" s="97">
        <v>12</v>
      </c>
      <c r="X49" s="205">
        <v>56</v>
      </c>
      <c r="Y49" s="205"/>
      <c r="Z49" s="98"/>
      <c r="AA49" s="207"/>
      <c r="AB49" s="205"/>
      <c r="AC49" s="205"/>
      <c r="AD49" s="206"/>
      <c r="AE49" s="207"/>
      <c r="AF49" s="205"/>
      <c r="AG49" s="205"/>
      <c r="AH49" s="206"/>
    </row>
    <row r="50" spans="1:34" s="70" customFormat="1" ht="40.5" customHeight="1" x14ac:dyDescent="0.2">
      <c r="A50" s="202" t="s">
        <v>240</v>
      </c>
      <c r="B50" s="203" t="s">
        <v>236</v>
      </c>
      <c r="C50" s="170"/>
      <c r="D50" s="166"/>
      <c r="E50" s="342">
        <v>3</v>
      </c>
      <c r="F50" s="166"/>
      <c r="G50" s="194"/>
      <c r="H50" s="512">
        <f t="shared" si="21"/>
        <v>32</v>
      </c>
      <c r="I50" s="534">
        <f t="shared" si="22"/>
        <v>0</v>
      </c>
      <c r="J50" s="508">
        <f>X50+Z50+AB50+AD50+AF50+AH50</f>
        <v>32</v>
      </c>
      <c r="K50" s="493">
        <f t="shared" si="25"/>
        <v>0</v>
      </c>
      <c r="L50" s="481">
        <f t="shared" si="23"/>
        <v>32</v>
      </c>
      <c r="M50" s="166"/>
      <c r="N50" s="206"/>
      <c r="O50" s="207"/>
      <c r="P50" s="206"/>
      <c r="Q50" s="207"/>
      <c r="R50" s="205"/>
      <c r="S50" s="206"/>
      <c r="T50" s="138"/>
      <c r="U50" s="207"/>
      <c r="V50" s="206"/>
      <c r="W50" s="97"/>
      <c r="X50" s="166">
        <v>32</v>
      </c>
      <c r="Y50" s="166"/>
      <c r="Z50" s="194"/>
      <c r="AA50" s="170"/>
      <c r="AB50" s="166"/>
      <c r="AC50" s="166"/>
      <c r="AD50" s="171"/>
      <c r="AE50" s="170"/>
      <c r="AF50" s="166"/>
      <c r="AG50" s="166"/>
      <c r="AH50" s="171"/>
    </row>
    <row r="51" spans="1:34" s="70" customFormat="1" ht="33" customHeight="1" x14ac:dyDescent="0.2">
      <c r="A51" s="202" t="s">
        <v>241</v>
      </c>
      <c r="B51" s="392" t="s">
        <v>237</v>
      </c>
      <c r="C51" s="170"/>
      <c r="D51" s="166"/>
      <c r="E51" s="359" t="s">
        <v>336</v>
      </c>
      <c r="F51" s="166"/>
      <c r="G51" s="194"/>
      <c r="H51" s="512">
        <f t="shared" si="21"/>
        <v>32</v>
      </c>
      <c r="I51" s="534">
        <f t="shared" si="22"/>
        <v>0</v>
      </c>
      <c r="J51" s="508">
        <f t="shared" si="24"/>
        <v>32</v>
      </c>
      <c r="K51" s="493">
        <f t="shared" si="25"/>
        <v>16</v>
      </c>
      <c r="L51" s="481">
        <f t="shared" si="23"/>
        <v>16</v>
      </c>
      <c r="M51" s="166">
        <v>16</v>
      </c>
      <c r="N51" s="206"/>
      <c r="O51" s="207"/>
      <c r="P51" s="206"/>
      <c r="Q51" s="207"/>
      <c r="R51" s="205"/>
      <c r="S51" s="206"/>
      <c r="T51" s="138"/>
      <c r="U51" s="207"/>
      <c r="V51" s="206"/>
      <c r="W51" s="97"/>
      <c r="X51" s="166"/>
      <c r="Y51" s="166"/>
      <c r="Z51" s="194"/>
      <c r="AA51" s="170"/>
      <c r="AB51" s="166"/>
      <c r="AC51" s="166"/>
      <c r="AD51" s="171"/>
      <c r="AE51" s="170"/>
      <c r="AF51" s="166"/>
      <c r="AG51" s="166"/>
      <c r="AH51" s="171">
        <v>32</v>
      </c>
    </row>
    <row r="52" spans="1:34" s="70" customFormat="1" ht="30.75" customHeight="1" x14ac:dyDescent="0.2">
      <c r="A52" s="306" t="s">
        <v>272</v>
      </c>
      <c r="B52" s="203" t="s">
        <v>243</v>
      </c>
      <c r="C52" s="170"/>
      <c r="D52" s="166"/>
      <c r="E52" s="356" t="s">
        <v>336</v>
      </c>
      <c r="F52" s="166"/>
      <c r="G52" s="194"/>
      <c r="H52" s="512">
        <f t="shared" si="21"/>
        <v>32</v>
      </c>
      <c r="I52" s="534">
        <f t="shared" si="22"/>
        <v>0</v>
      </c>
      <c r="J52" s="508">
        <f t="shared" si="24"/>
        <v>32</v>
      </c>
      <c r="K52" s="493">
        <f t="shared" si="25"/>
        <v>22</v>
      </c>
      <c r="L52" s="481">
        <f t="shared" si="23"/>
        <v>10</v>
      </c>
      <c r="M52" s="166">
        <v>22</v>
      </c>
      <c r="N52" s="206"/>
      <c r="O52" s="207"/>
      <c r="P52" s="206"/>
      <c r="Q52" s="207"/>
      <c r="R52" s="205"/>
      <c r="S52" s="206"/>
      <c r="T52" s="138"/>
      <c r="U52" s="207"/>
      <c r="V52" s="206"/>
      <c r="W52" s="97"/>
      <c r="X52" s="166"/>
      <c r="Y52" s="166"/>
      <c r="Z52" s="194"/>
      <c r="AA52" s="170"/>
      <c r="AB52" s="166"/>
      <c r="AC52" s="166"/>
      <c r="AD52" s="171"/>
      <c r="AE52" s="170"/>
      <c r="AF52" s="166"/>
      <c r="AG52" s="166"/>
      <c r="AH52" s="171">
        <v>32</v>
      </c>
    </row>
    <row r="53" spans="1:34" s="70" customFormat="1" ht="19.149999999999999" customHeight="1" thickBot="1" x14ac:dyDescent="0.25">
      <c r="A53" s="296" t="s">
        <v>294</v>
      </c>
      <c r="B53" s="404" t="s">
        <v>271</v>
      </c>
      <c r="C53" s="297"/>
      <c r="D53" s="302"/>
      <c r="E53" s="403">
        <v>3</v>
      </c>
      <c r="F53" s="298"/>
      <c r="G53" s="302"/>
      <c r="H53" s="513">
        <f t="shared" si="21"/>
        <v>36</v>
      </c>
      <c r="I53" s="537">
        <f t="shared" si="22"/>
        <v>2</v>
      </c>
      <c r="J53" s="524">
        <f>X53+Z53+AB53+AD53+AF53+AH53</f>
        <v>34</v>
      </c>
      <c r="K53" s="493">
        <f t="shared" si="25"/>
        <v>7</v>
      </c>
      <c r="L53" s="484">
        <f t="shared" si="23"/>
        <v>27</v>
      </c>
      <c r="M53" s="304">
        <v>7</v>
      </c>
      <c r="N53" s="363"/>
      <c r="O53" s="300"/>
      <c r="P53" s="132"/>
      <c r="Q53" s="300"/>
      <c r="R53" s="212"/>
      <c r="S53" s="132"/>
      <c r="T53" s="301"/>
      <c r="U53" s="300"/>
      <c r="V53" s="132"/>
      <c r="W53" s="175">
        <v>2</v>
      </c>
      <c r="X53" s="166">
        <v>34</v>
      </c>
      <c r="Y53" s="298"/>
      <c r="Z53" s="302"/>
      <c r="AA53" s="303"/>
      <c r="AB53" s="304"/>
      <c r="AC53" s="304"/>
      <c r="AD53" s="305"/>
      <c r="AE53" s="303"/>
      <c r="AF53" s="304"/>
      <c r="AG53" s="304"/>
      <c r="AH53" s="305"/>
    </row>
    <row r="54" spans="1:34" s="103" customFormat="1" ht="12.75" thickBot="1" x14ac:dyDescent="0.25">
      <c r="A54" s="140" t="s">
        <v>63</v>
      </c>
      <c r="B54" s="184" t="s">
        <v>210</v>
      </c>
      <c r="C54" s="84">
        <v>10</v>
      </c>
      <c r="D54" s="126">
        <v>0</v>
      </c>
      <c r="E54" s="81">
        <v>10</v>
      </c>
      <c r="F54" s="81">
        <v>3</v>
      </c>
      <c r="G54" s="86">
        <v>6</v>
      </c>
      <c r="H54" s="109">
        <f>H56+H61+H70+H74+H79</f>
        <v>2286</v>
      </c>
      <c r="I54" s="323">
        <f>I56+I61+I70+I74+I79</f>
        <v>176</v>
      </c>
      <c r="J54" s="109">
        <f>J56+J61+J70+J74</f>
        <v>955</v>
      </c>
      <c r="K54" s="489">
        <f>K55+K79</f>
        <v>1378</v>
      </c>
      <c r="L54" s="249">
        <f t="shared" ref="L54:AH54" si="26">L56+L61+L70+L74+L79</f>
        <v>541</v>
      </c>
      <c r="M54" s="126">
        <f t="shared" si="26"/>
        <v>334</v>
      </c>
      <c r="N54" s="110">
        <f t="shared" si="26"/>
        <v>80</v>
      </c>
      <c r="O54" s="125">
        <f t="shared" si="26"/>
        <v>360</v>
      </c>
      <c r="P54" s="111">
        <f t="shared" si="26"/>
        <v>684</v>
      </c>
      <c r="Q54" s="125">
        <f t="shared" si="26"/>
        <v>31</v>
      </c>
      <c r="R54" s="126">
        <f t="shared" si="26"/>
        <v>20</v>
      </c>
      <c r="S54" s="111">
        <f t="shared" si="26"/>
        <v>60</v>
      </c>
      <c r="T54" s="109">
        <f t="shared" si="26"/>
        <v>0</v>
      </c>
      <c r="U54" s="125">
        <f t="shared" si="26"/>
        <v>0</v>
      </c>
      <c r="V54" s="111">
        <f t="shared" si="26"/>
        <v>0</v>
      </c>
      <c r="W54" s="249">
        <f t="shared" si="26"/>
        <v>16</v>
      </c>
      <c r="X54" s="126">
        <f t="shared" si="26"/>
        <v>66</v>
      </c>
      <c r="Y54" s="190">
        <f t="shared" si="26"/>
        <v>38</v>
      </c>
      <c r="Z54" s="283">
        <f t="shared" si="26"/>
        <v>270</v>
      </c>
      <c r="AA54" s="284">
        <f t="shared" si="26"/>
        <v>48</v>
      </c>
      <c r="AB54" s="190">
        <f t="shared" si="26"/>
        <v>354</v>
      </c>
      <c r="AC54" s="126">
        <f t="shared" si="26"/>
        <v>38</v>
      </c>
      <c r="AD54" s="111">
        <f t="shared" si="26"/>
        <v>627</v>
      </c>
      <c r="AE54" s="125">
        <f t="shared" si="26"/>
        <v>26</v>
      </c>
      <c r="AF54" s="126">
        <f t="shared" si="26"/>
        <v>384</v>
      </c>
      <c r="AG54" s="190">
        <f t="shared" si="26"/>
        <v>10</v>
      </c>
      <c r="AH54" s="282">
        <f t="shared" si="26"/>
        <v>298</v>
      </c>
    </row>
    <row r="55" spans="1:34" s="103" customFormat="1" ht="12.75" thickBot="1" x14ac:dyDescent="0.25">
      <c r="A55" s="140" t="s">
        <v>64</v>
      </c>
      <c r="B55" s="252" t="s">
        <v>7</v>
      </c>
      <c r="C55" s="142">
        <v>10</v>
      </c>
      <c r="D55" s="126">
        <v>0</v>
      </c>
      <c r="E55" s="143">
        <v>9</v>
      </c>
      <c r="F55" s="81">
        <v>3</v>
      </c>
      <c r="G55" s="86">
        <v>6</v>
      </c>
      <c r="H55" s="109">
        <f t="shared" ref="H55:AH55" si="27">H56+H61+H70+H74</f>
        <v>2142</v>
      </c>
      <c r="I55" s="323">
        <f t="shared" si="27"/>
        <v>176</v>
      </c>
      <c r="J55" s="109">
        <f t="shared" si="27"/>
        <v>955</v>
      </c>
      <c r="K55" s="489">
        <f>K56+K61+K70+K74</f>
        <v>1234</v>
      </c>
      <c r="L55" s="249">
        <f t="shared" si="27"/>
        <v>541</v>
      </c>
      <c r="M55" s="126">
        <f t="shared" si="27"/>
        <v>334</v>
      </c>
      <c r="N55" s="110">
        <f t="shared" si="27"/>
        <v>80</v>
      </c>
      <c r="O55" s="125">
        <f t="shared" si="27"/>
        <v>360</v>
      </c>
      <c r="P55" s="111">
        <f t="shared" si="27"/>
        <v>540</v>
      </c>
      <c r="Q55" s="266">
        <f t="shared" si="27"/>
        <v>31</v>
      </c>
      <c r="R55" s="253">
        <f t="shared" si="27"/>
        <v>20</v>
      </c>
      <c r="S55" s="267">
        <f t="shared" si="27"/>
        <v>60</v>
      </c>
      <c r="T55" s="109">
        <f t="shared" si="27"/>
        <v>0</v>
      </c>
      <c r="U55" s="125">
        <f t="shared" si="27"/>
        <v>0</v>
      </c>
      <c r="V55" s="111">
        <f t="shared" si="27"/>
        <v>0</v>
      </c>
      <c r="W55" s="249">
        <f t="shared" si="27"/>
        <v>16</v>
      </c>
      <c r="X55" s="126">
        <f t="shared" si="27"/>
        <v>66</v>
      </c>
      <c r="Y55" s="190">
        <f t="shared" si="27"/>
        <v>38</v>
      </c>
      <c r="Z55" s="283">
        <f t="shared" si="27"/>
        <v>270</v>
      </c>
      <c r="AA55" s="284">
        <f t="shared" si="27"/>
        <v>48</v>
      </c>
      <c r="AB55" s="190">
        <f t="shared" si="27"/>
        <v>354</v>
      </c>
      <c r="AC55" s="126">
        <f t="shared" si="27"/>
        <v>38</v>
      </c>
      <c r="AD55" s="111">
        <f t="shared" si="27"/>
        <v>627</v>
      </c>
      <c r="AE55" s="125">
        <f t="shared" si="27"/>
        <v>26</v>
      </c>
      <c r="AF55" s="126">
        <f t="shared" si="27"/>
        <v>384</v>
      </c>
      <c r="AG55" s="126">
        <f t="shared" si="27"/>
        <v>10</v>
      </c>
      <c r="AH55" s="111">
        <f t="shared" si="27"/>
        <v>154</v>
      </c>
    </row>
    <row r="56" spans="1:34" s="112" customFormat="1" ht="63" customHeight="1" thickBot="1" x14ac:dyDescent="0.25">
      <c r="A56" s="141" t="s">
        <v>95</v>
      </c>
      <c r="B56" s="185" t="s">
        <v>295</v>
      </c>
      <c r="C56" s="142">
        <v>1</v>
      </c>
      <c r="D56" s="126">
        <v>0</v>
      </c>
      <c r="E56" s="143">
        <v>3</v>
      </c>
      <c r="F56" s="81">
        <v>0</v>
      </c>
      <c r="G56" s="86">
        <v>1</v>
      </c>
      <c r="H56" s="83">
        <f t="shared" ref="H56:AH56" si="28">H57+H58+H59+H60</f>
        <v>314</v>
      </c>
      <c r="I56" s="329">
        <f t="shared" si="28"/>
        <v>14</v>
      </c>
      <c r="J56" s="83">
        <f t="shared" si="28"/>
        <v>147</v>
      </c>
      <c r="K56" s="491">
        <f>K57+K58+K59</f>
        <v>188</v>
      </c>
      <c r="L56" s="80">
        <f t="shared" si="28"/>
        <v>103</v>
      </c>
      <c r="M56" s="80">
        <f t="shared" si="28"/>
        <v>44</v>
      </c>
      <c r="N56" s="83">
        <f t="shared" si="28"/>
        <v>0</v>
      </c>
      <c r="O56" s="84">
        <f t="shared" si="28"/>
        <v>72</v>
      </c>
      <c r="P56" s="307">
        <f t="shared" si="28"/>
        <v>72</v>
      </c>
      <c r="Q56" s="80">
        <f t="shared" si="28"/>
        <v>1</v>
      </c>
      <c r="R56" s="80">
        <f t="shared" si="28"/>
        <v>2</v>
      </c>
      <c r="S56" s="83">
        <f t="shared" si="28"/>
        <v>6</v>
      </c>
      <c r="T56" s="329">
        <f t="shared" si="28"/>
        <v>0</v>
      </c>
      <c r="U56" s="80">
        <f t="shared" si="28"/>
        <v>0</v>
      </c>
      <c r="V56" s="83">
        <f t="shared" si="28"/>
        <v>0</v>
      </c>
      <c r="W56" s="84">
        <f t="shared" si="28"/>
        <v>0</v>
      </c>
      <c r="X56" s="80">
        <f t="shared" si="28"/>
        <v>0</v>
      </c>
      <c r="Y56" s="80">
        <f t="shared" si="28"/>
        <v>0</v>
      </c>
      <c r="Z56" s="307">
        <f t="shared" si="28"/>
        <v>0</v>
      </c>
      <c r="AA56" s="80">
        <f t="shared" si="28"/>
        <v>12</v>
      </c>
      <c r="AB56" s="80">
        <f t="shared" si="28"/>
        <v>76</v>
      </c>
      <c r="AC56" s="80">
        <f t="shared" si="28"/>
        <v>2</v>
      </c>
      <c r="AD56" s="83">
        <f t="shared" si="28"/>
        <v>215</v>
      </c>
      <c r="AE56" s="84">
        <f t="shared" si="28"/>
        <v>0</v>
      </c>
      <c r="AF56" s="80">
        <f t="shared" si="28"/>
        <v>0</v>
      </c>
      <c r="AG56" s="80">
        <f t="shared" si="28"/>
        <v>0</v>
      </c>
      <c r="AH56" s="307">
        <f t="shared" si="28"/>
        <v>0</v>
      </c>
    </row>
    <row r="57" spans="1:34" s="70" customFormat="1" ht="24" x14ac:dyDescent="0.2">
      <c r="A57" s="136" t="s">
        <v>96</v>
      </c>
      <c r="B57" s="186" t="s">
        <v>296</v>
      </c>
      <c r="C57" s="198"/>
      <c r="D57" s="177"/>
      <c r="E57" s="351">
        <v>6</v>
      </c>
      <c r="F57" s="178"/>
      <c r="G57" s="369">
        <v>5</v>
      </c>
      <c r="H57" s="575">
        <f>I57+J57+S57+Q57+R57</f>
        <v>161</v>
      </c>
      <c r="I57" s="533">
        <f t="shared" ref="I57" si="29">W57+Y57+AA57+AC57+AE57+AG57</f>
        <v>14</v>
      </c>
      <c r="J57" s="575">
        <f>X57+Z57+AB57+AD57+AF57+AH57</f>
        <v>147</v>
      </c>
      <c r="K57" s="490">
        <f>M57</f>
        <v>44</v>
      </c>
      <c r="L57" s="576">
        <f>J57-M57-N57</f>
        <v>103</v>
      </c>
      <c r="M57" s="128">
        <v>44</v>
      </c>
      <c r="N57" s="92"/>
      <c r="O57" s="223"/>
      <c r="P57" s="116"/>
      <c r="Q57" s="198"/>
      <c r="R57" s="173"/>
      <c r="S57" s="174"/>
      <c r="T57" s="129"/>
      <c r="U57" s="216"/>
      <c r="V57" s="114"/>
      <c r="W57" s="224"/>
      <c r="X57" s="128"/>
      <c r="Y57" s="173"/>
      <c r="Z57" s="197"/>
      <c r="AA57" s="285">
        <v>12</v>
      </c>
      <c r="AB57" s="286">
        <v>76</v>
      </c>
      <c r="AC57" s="152">
        <v>2</v>
      </c>
      <c r="AD57" s="400">
        <v>71</v>
      </c>
      <c r="AE57" s="89"/>
      <c r="AF57" s="152"/>
      <c r="AG57" s="152"/>
      <c r="AH57" s="93"/>
    </row>
    <row r="58" spans="1:34" s="70" customFormat="1" ht="12" x14ac:dyDescent="0.2">
      <c r="A58" s="137" t="s">
        <v>297</v>
      </c>
      <c r="B58" s="244" t="s">
        <v>8</v>
      </c>
      <c r="C58" s="297"/>
      <c r="D58" s="316"/>
      <c r="E58" s="349">
        <v>6</v>
      </c>
      <c r="F58" s="317"/>
      <c r="G58" s="132"/>
      <c r="H58" s="514">
        <f>O58</f>
        <v>72</v>
      </c>
      <c r="I58" s="538"/>
      <c r="J58" s="514"/>
      <c r="K58" s="494">
        <f>O58</f>
        <v>72</v>
      </c>
      <c r="L58" s="485"/>
      <c r="M58" s="212"/>
      <c r="N58" s="133"/>
      <c r="O58" s="300">
        <f>W58+X58+Y58+Z58+AA58+AB58+AC58+AD58+AE58+AF58+AG58+AH58</f>
        <v>72</v>
      </c>
      <c r="P58" s="319"/>
      <c r="Q58" s="297"/>
      <c r="R58" s="298"/>
      <c r="S58" s="299"/>
      <c r="T58" s="301"/>
      <c r="U58" s="318"/>
      <c r="V58" s="319"/>
      <c r="W58" s="320"/>
      <c r="X58" s="212"/>
      <c r="Y58" s="298"/>
      <c r="Z58" s="302"/>
      <c r="AA58" s="297"/>
      <c r="AB58" s="298"/>
      <c r="AC58" s="212"/>
      <c r="AD58" s="132">
        <v>72</v>
      </c>
      <c r="AE58" s="300"/>
      <c r="AF58" s="212"/>
      <c r="AG58" s="212"/>
      <c r="AH58" s="321"/>
    </row>
    <row r="59" spans="1:34" s="70" customFormat="1" ht="12" x14ac:dyDescent="0.2">
      <c r="A59" s="146" t="s">
        <v>98</v>
      </c>
      <c r="B59" s="187" t="s">
        <v>99</v>
      </c>
      <c r="C59" s="280"/>
      <c r="D59" s="179"/>
      <c r="E59" s="350">
        <v>6</v>
      </c>
      <c r="F59" s="180"/>
      <c r="G59" s="105"/>
      <c r="H59" s="75">
        <f>P59</f>
        <v>72</v>
      </c>
      <c r="I59" s="539"/>
      <c r="J59" s="75"/>
      <c r="K59" s="495">
        <f>P59</f>
        <v>72</v>
      </c>
      <c r="L59" s="415"/>
      <c r="M59" s="68"/>
      <c r="N59" s="73"/>
      <c r="O59" s="104"/>
      <c r="P59" s="105">
        <f>X59+Z59+AB59+AD59+AF59+AH59</f>
        <v>72</v>
      </c>
      <c r="Q59" s="247"/>
      <c r="R59" s="226"/>
      <c r="S59" s="199"/>
      <c r="T59" s="75"/>
      <c r="U59" s="100"/>
      <c r="V59" s="101"/>
      <c r="W59" s="74"/>
      <c r="X59" s="68"/>
      <c r="Y59" s="68"/>
      <c r="Z59" s="73"/>
      <c r="AA59" s="104"/>
      <c r="AB59" s="68"/>
      <c r="AC59" s="68"/>
      <c r="AD59" s="105">
        <v>72</v>
      </c>
      <c r="AE59" s="104"/>
      <c r="AF59" s="68"/>
      <c r="AG59" s="68"/>
      <c r="AH59" s="105"/>
    </row>
    <row r="60" spans="1:34" s="70" customFormat="1" ht="12.75" thickBot="1" x14ac:dyDescent="0.25">
      <c r="A60" s="146" t="s">
        <v>245</v>
      </c>
      <c r="B60" s="187" t="s">
        <v>246</v>
      </c>
      <c r="C60" s="383">
        <v>6</v>
      </c>
      <c r="D60" s="179"/>
      <c r="E60" s="183"/>
      <c r="F60" s="180"/>
      <c r="G60" s="105"/>
      <c r="H60" s="579">
        <f>I60+J60+S60+Q60+R60</f>
        <v>9</v>
      </c>
      <c r="I60" s="539"/>
      <c r="J60" s="75"/>
      <c r="K60" s="495"/>
      <c r="L60" s="415"/>
      <c r="M60" s="68"/>
      <c r="N60" s="73"/>
      <c r="O60" s="104"/>
      <c r="P60" s="105"/>
      <c r="Q60" s="330">
        <v>1</v>
      </c>
      <c r="R60" s="269">
        <v>2</v>
      </c>
      <c r="S60" s="331">
        <v>6</v>
      </c>
      <c r="T60" s="75"/>
      <c r="U60" s="100"/>
      <c r="V60" s="101"/>
      <c r="W60" s="74"/>
      <c r="X60" s="68"/>
      <c r="Y60" s="68"/>
      <c r="Z60" s="73"/>
      <c r="AA60" s="104"/>
      <c r="AB60" s="147"/>
      <c r="AC60" s="147"/>
      <c r="AD60" s="101"/>
      <c r="AE60" s="100"/>
      <c r="AF60" s="147"/>
      <c r="AG60" s="147"/>
      <c r="AH60" s="106"/>
    </row>
    <row r="61" spans="1:34" s="112" customFormat="1" ht="66" customHeight="1" thickBot="1" x14ac:dyDescent="0.25">
      <c r="A61" s="141" t="s">
        <v>100</v>
      </c>
      <c r="B61" s="185" t="s">
        <v>298</v>
      </c>
      <c r="C61" s="142">
        <v>6</v>
      </c>
      <c r="D61" s="126">
        <v>0</v>
      </c>
      <c r="E61" s="143">
        <v>2</v>
      </c>
      <c r="F61" s="81">
        <v>2</v>
      </c>
      <c r="G61" s="86">
        <v>4</v>
      </c>
      <c r="H61" s="83">
        <f>H62+H63+H64+H65+H66+H67+H68+H69</f>
        <v>1305</v>
      </c>
      <c r="I61" s="329">
        <f t="shared" ref="I61:AH61" si="30">I62+I63+I64+I65+I66+I67+I68+I69</f>
        <v>136</v>
      </c>
      <c r="J61" s="83">
        <f t="shared" si="30"/>
        <v>668</v>
      </c>
      <c r="K61" s="491">
        <f>K62+K63+K64+K65+K66+K67+K68</f>
        <v>666</v>
      </c>
      <c r="L61" s="80">
        <f t="shared" si="30"/>
        <v>374</v>
      </c>
      <c r="M61" s="80">
        <f t="shared" si="30"/>
        <v>234</v>
      </c>
      <c r="N61" s="83">
        <f t="shared" si="30"/>
        <v>60</v>
      </c>
      <c r="O61" s="84">
        <f t="shared" si="30"/>
        <v>216</v>
      </c>
      <c r="P61" s="307">
        <f t="shared" si="30"/>
        <v>216</v>
      </c>
      <c r="Q61" s="80">
        <f t="shared" si="30"/>
        <v>21</v>
      </c>
      <c r="R61" s="80">
        <f t="shared" si="30"/>
        <v>12</v>
      </c>
      <c r="S61" s="83">
        <f t="shared" si="30"/>
        <v>36</v>
      </c>
      <c r="T61" s="329">
        <f t="shared" si="30"/>
        <v>0</v>
      </c>
      <c r="U61" s="80">
        <f t="shared" si="30"/>
        <v>0</v>
      </c>
      <c r="V61" s="83">
        <f t="shared" si="30"/>
        <v>0</v>
      </c>
      <c r="W61" s="84">
        <f t="shared" si="30"/>
        <v>16</v>
      </c>
      <c r="X61" s="80">
        <f t="shared" si="30"/>
        <v>66</v>
      </c>
      <c r="Y61" s="80">
        <f t="shared" si="30"/>
        <v>38</v>
      </c>
      <c r="Z61" s="307">
        <f>Z62+Z63+Z64+Z65+Z66+Z67+Z68+Z69</f>
        <v>270</v>
      </c>
      <c r="AA61" s="80">
        <f t="shared" si="30"/>
        <v>36</v>
      </c>
      <c r="AB61" s="80">
        <f t="shared" si="30"/>
        <v>278</v>
      </c>
      <c r="AC61" s="80">
        <f t="shared" si="30"/>
        <v>30</v>
      </c>
      <c r="AD61" s="83">
        <f t="shared" si="30"/>
        <v>160</v>
      </c>
      <c r="AE61" s="84">
        <f t="shared" si="30"/>
        <v>16</v>
      </c>
      <c r="AF61" s="80">
        <f t="shared" si="30"/>
        <v>326</v>
      </c>
      <c r="AG61" s="80">
        <f t="shared" si="30"/>
        <v>0</v>
      </c>
      <c r="AH61" s="307">
        <f t="shared" si="30"/>
        <v>0</v>
      </c>
    </row>
    <row r="62" spans="1:34" s="70" customFormat="1" ht="63" customHeight="1" x14ac:dyDescent="0.2">
      <c r="A62" s="136" t="s">
        <v>101</v>
      </c>
      <c r="B62" s="186" t="s">
        <v>316</v>
      </c>
      <c r="C62" s="376">
        <v>4</v>
      </c>
      <c r="D62" s="172"/>
      <c r="E62" s="328"/>
      <c r="F62" s="128"/>
      <c r="G62" s="361">
        <v>3</v>
      </c>
      <c r="H62" s="510">
        <f>I62+J62+S62+Q62+R62</f>
        <v>192</v>
      </c>
      <c r="I62" s="536">
        <f>W62+Y62+AA62+AC62+AE62+AG62</f>
        <v>34</v>
      </c>
      <c r="J62" s="522">
        <f>X62+Z62+AB62+AD62+AF62+AH62</f>
        <v>146</v>
      </c>
      <c r="K62" s="492">
        <f>M62</f>
        <v>48</v>
      </c>
      <c r="L62" s="483">
        <f>J62-M62-N62</f>
        <v>98</v>
      </c>
      <c r="M62" s="152">
        <v>48</v>
      </c>
      <c r="N62" s="90"/>
      <c r="O62" s="94"/>
      <c r="P62" s="95"/>
      <c r="Q62" s="94">
        <v>4</v>
      </c>
      <c r="R62" s="128">
        <v>2</v>
      </c>
      <c r="S62" s="95">
        <v>6</v>
      </c>
      <c r="T62" s="129"/>
      <c r="U62" s="223"/>
      <c r="V62" s="116"/>
      <c r="W62" s="91">
        <v>16</v>
      </c>
      <c r="X62" s="173">
        <v>66</v>
      </c>
      <c r="Y62" s="128">
        <v>18</v>
      </c>
      <c r="Z62" s="92">
        <v>80</v>
      </c>
      <c r="AA62" s="94"/>
      <c r="AB62" s="128"/>
      <c r="AC62" s="128"/>
      <c r="AD62" s="95"/>
      <c r="AE62" s="94"/>
      <c r="AF62" s="128"/>
      <c r="AG62" s="128"/>
      <c r="AH62" s="96"/>
    </row>
    <row r="63" spans="1:34" s="70" customFormat="1" ht="65.25" customHeight="1" x14ac:dyDescent="0.2">
      <c r="A63" s="136" t="s">
        <v>302</v>
      </c>
      <c r="B63" s="186" t="s">
        <v>317</v>
      </c>
      <c r="C63" s="379">
        <v>5</v>
      </c>
      <c r="D63" s="172"/>
      <c r="E63" s="328"/>
      <c r="F63" s="128"/>
      <c r="G63" s="365">
        <v>4</v>
      </c>
      <c r="H63" s="515">
        <f>I63+J63+S63+Q63+R63</f>
        <v>228</v>
      </c>
      <c r="I63" s="533">
        <f t="shared" ref="I63:I66" si="31">W63+Y63+AA63+AC63+AE63+AG63</f>
        <v>40</v>
      </c>
      <c r="J63" s="507">
        <f t="shared" ref="J63:J66" si="32">X63+Z63+AB63+AD63+AF63+AH63</f>
        <v>176</v>
      </c>
      <c r="K63" s="490">
        <f>M63</f>
        <v>72</v>
      </c>
      <c r="L63" s="480">
        <f>J63-M63-N63</f>
        <v>104</v>
      </c>
      <c r="M63" s="128">
        <v>72</v>
      </c>
      <c r="N63" s="95"/>
      <c r="O63" s="94"/>
      <c r="P63" s="95"/>
      <c r="Q63" s="94">
        <v>4</v>
      </c>
      <c r="R63" s="128">
        <v>2</v>
      </c>
      <c r="S63" s="95">
        <v>6</v>
      </c>
      <c r="T63" s="129"/>
      <c r="U63" s="223"/>
      <c r="V63" s="116"/>
      <c r="W63" s="224"/>
      <c r="X63" s="128"/>
      <c r="Y63" s="128">
        <v>20</v>
      </c>
      <c r="Z63" s="92">
        <v>82</v>
      </c>
      <c r="AA63" s="94">
        <v>20</v>
      </c>
      <c r="AB63" s="128">
        <v>94</v>
      </c>
      <c r="AC63" s="128"/>
      <c r="AD63" s="95"/>
      <c r="AE63" s="94"/>
      <c r="AF63" s="128"/>
      <c r="AG63" s="128"/>
      <c r="AH63" s="96"/>
    </row>
    <row r="64" spans="1:34" s="70" customFormat="1" ht="48" x14ac:dyDescent="0.2">
      <c r="A64" s="136" t="s">
        <v>303</v>
      </c>
      <c r="B64" s="186" t="s">
        <v>299</v>
      </c>
      <c r="C64" s="385">
        <v>7</v>
      </c>
      <c r="D64" s="172"/>
      <c r="E64" s="328"/>
      <c r="F64" s="128">
        <v>6</v>
      </c>
      <c r="G64" s="368">
        <v>5</v>
      </c>
      <c r="H64" s="515">
        <f>I64+J64+S64+Q64+R64</f>
        <v>220</v>
      </c>
      <c r="I64" s="533">
        <f t="shared" si="31"/>
        <v>34</v>
      </c>
      <c r="J64" s="507">
        <f t="shared" si="32"/>
        <v>174</v>
      </c>
      <c r="K64" s="490">
        <f>M64</f>
        <v>56</v>
      </c>
      <c r="L64" s="480">
        <f>J64-M64-N64</f>
        <v>88</v>
      </c>
      <c r="M64" s="128">
        <v>56</v>
      </c>
      <c r="N64" s="95">
        <v>30</v>
      </c>
      <c r="O64" s="94"/>
      <c r="P64" s="95"/>
      <c r="Q64" s="94">
        <v>4</v>
      </c>
      <c r="R64" s="128">
        <v>2</v>
      </c>
      <c r="S64" s="95">
        <v>6</v>
      </c>
      <c r="T64" s="129"/>
      <c r="U64" s="223"/>
      <c r="V64" s="116"/>
      <c r="W64" s="224"/>
      <c r="X64" s="128"/>
      <c r="Y64" s="128"/>
      <c r="Z64" s="92"/>
      <c r="AA64" s="94">
        <v>16</v>
      </c>
      <c r="AB64" s="128">
        <v>76</v>
      </c>
      <c r="AC64" s="128">
        <v>12</v>
      </c>
      <c r="AD64" s="174">
        <v>48</v>
      </c>
      <c r="AE64" s="94">
        <v>6</v>
      </c>
      <c r="AF64" s="128">
        <v>50</v>
      </c>
      <c r="AG64" s="128"/>
      <c r="AH64" s="96"/>
    </row>
    <row r="65" spans="1:34" s="70" customFormat="1" ht="36" x14ac:dyDescent="0.2">
      <c r="A65" s="136" t="s">
        <v>304</v>
      </c>
      <c r="B65" s="186" t="s">
        <v>300</v>
      </c>
      <c r="C65" s="385">
        <v>7</v>
      </c>
      <c r="D65" s="172"/>
      <c r="E65" s="328"/>
      <c r="F65" s="128">
        <v>7</v>
      </c>
      <c r="G65" s="371">
        <v>6</v>
      </c>
      <c r="H65" s="515">
        <f>I65+J65+S65+Q65+R65</f>
        <v>170</v>
      </c>
      <c r="I65" s="533">
        <f t="shared" si="31"/>
        <v>24</v>
      </c>
      <c r="J65" s="507">
        <f t="shared" si="32"/>
        <v>134</v>
      </c>
      <c r="K65" s="490">
        <f>M65</f>
        <v>50</v>
      </c>
      <c r="L65" s="480">
        <f>J65-M65-N65</f>
        <v>54</v>
      </c>
      <c r="M65" s="128">
        <v>50</v>
      </c>
      <c r="N65" s="95">
        <v>30</v>
      </c>
      <c r="O65" s="94"/>
      <c r="P65" s="95"/>
      <c r="Q65" s="94">
        <v>4</v>
      </c>
      <c r="R65" s="128">
        <v>2</v>
      </c>
      <c r="S65" s="95">
        <v>6</v>
      </c>
      <c r="T65" s="129"/>
      <c r="U65" s="223"/>
      <c r="V65" s="116"/>
      <c r="W65" s="224"/>
      <c r="X65" s="128"/>
      <c r="Y65" s="128"/>
      <c r="Z65" s="92"/>
      <c r="AA65" s="94"/>
      <c r="AB65" s="128"/>
      <c r="AC65" s="128">
        <v>14</v>
      </c>
      <c r="AD65" s="174">
        <v>74</v>
      </c>
      <c r="AE65" s="94">
        <v>10</v>
      </c>
      <c r="AF65" s="128">
        <v>60</v>
      </c>
      <c r="AG65" s="128"/>
      <c r="AH65" s="96"/>
    </row>
    <row r="66" spans="1:34" s="70" customFormat="1" ht="64.5" customHeight="1" x14ac:dyDescent="0.2">
      <c r="A66" s="136" t="s">
        <v>305</v>
      </c>
      <c r="B66" s="186" t="s">
        <v>301</v>
      </c>
      <c r="C66" s="382">
        <v>6</v>
      </c>
      <c r="D66" s="172"/>
      <c r="E66" s="328"/>
      <c r="F66" s="128"/>
      <c r="G66" s="92"/>
      <c r="H66" s="578">
        <f>I66+J66+S66+Q66+R66</f>
        <v>51</v>
      </c>
      <c r="I66" s="533">
        <f t="shared" si="31"/>
        <v>4</v>
      </c>
      <c r="J66" s="507">
        <f t="shared" si="32"/>
        <v>38</v>
      </c>
      <c r="K66" s="490">
        <f>M66</f>
        <v>8</v>
      </c>
      <c r="L66" s="480">
        <f>J66-M66-N66</f>
        <v>30</v>
      </c>
      <c r="M66" s="128">
        <v>8</v>
      </c>
      <c r="N66" s="95"/>
      <c r="O66" s="94"/>
      <c r="P66" s="95"/>
      <c r="Q66" s="94">
        <v>1</v>
      </c>
      <c r="R66" s="128">
        <v>2</v>
      </c>
      <c r="S66" s="95">
        <v>6</v>
      </c>
      <c r="T66" s="129"/>
      <c r="U66" s="223"/>
      <c r="V66" s="116"/>
      <c r="W66" s="224"/>
      <c r="X66" s="128"/>
      <c r="Y66" s="128"/>
      <c r="Z66" s="92"/>
      <c r="AA66" s="94"/>
      <c r="AB66" s="128"/>
      <c r="AC66" s="128">
        <v>4</v>
      </c>
      <c r="AD66" s="95">
        <v>38</v>
      </c>
      <c r="AE66" s="94"/>
      <c r="AF66" s="128"/>
      <c r="AG66" s="128"/>
      <c r="AH66" s="96"/>
    </row>
    <row r="67" spans="1:34" s="70" customFormat="1" ht="12" x14ac:dyDescent="0.2">
      <c r="A67" s="137" t="s">
        <v>307</v>
      </c>
      <c r="B67" s="244" t="s">
        <v>8</v>
      </c>
      <c r="C67" s="326"/>
      <c r="D67" s="332"/>
      <c r="E67" s="347">
        <v>5</v>
      </c>
      <c r="F67" s="205"/>
      <c r="G67" s="98"/>
      <c r="H67" s="516">
        <f>O67</f>
        <v>216</v>
      </c>
      <c r="I67" s="540"/>
      <c r="J67" s="138"/>
      <c r="K67" s="496">
        <f>O67</f>
        <v>216</v>
      </c>
      <c r="L67" s="97"/>
      <c r="M67" s="205"/>
      <c r="N67" s="206"/>
      <c r="O67" s="207">
        <f>W67+X67+Y67+Z67+AA67+AB67+AC67+AD67+AE67+AF67+AG67+AH67</f>
        <v>216</v>
      </c>
      <c r="P67" s="206"/>
      <c r="Q67" s="207"/>
      <c r="R67" s="205"/>
      <c r="S67" s="206"/>
      <c r="T67" s="138"/>
      <c r="U67" s="200"/>
      <c r="V67" s="120"/>
      <c r="W67" s="215"/>
      <c r="X67" s="205"/>
      <c r="Y67" s="205"/>
      <c r="Z67" s="98">
        <v>108</v>
      </c>
      <c r="AA67" s="207"/>
      <c r="AB67" s="205">
        <v>108</v>
      </c>
      <c r="AC67" s="205"/>
      <c r="AD67" s="206"/>
      <c r="AE67" s="207"/>
      <c r="AF67" s="205"/>
      <c r="AG67" s="205"/>
      <c r="AH67" s="99"/>
    </row>
    <row r="68" spans="1:34" s="70" customFormat="1" ht="12" x14ac:dyDescent="0.2">
      <c r="A68" s="146" t="s">
        <v>306</v>
      </c>
      <c r="B68" s="187" t="s">
        <v>99</v>
      </c>
      <c r="C68" s="330"/>
      <c r="D68" s="250"/>
      <c r="E68" s="354">
        <v>7</v>
      </c>
      <c r="F68" s="68"/>
      <c r="G68" s="73"/>
      <c r="H68" s="517">
        <f>P68</f>
        <v>216</v>
      </c>
      <c r="I68" s="539"/>
      <c r="J68" s="75"/>
      <c r="K68" s="495">
        <f>P68</f>
        <v>216</v>
      </c>
      <c r="L68" s="415"/>
      <c r="M68" s="68"/>
      <c r="N68" s="105"/>
      <c r="O68" s="104"/>
      <c r="P68" s="105">
        <f>W68+X68+Y68+Z68+AA68+AB68+AC68+AD68+AE68+AF68+AG68+AH68</f>
        <v>216</v>
      </c>
      <c r="Q68" s="104"/>
      <c r="R68" s="68"/>
      <c r="S68" s="105"/>
      <c r="T68" s="75"/>
      <c r="U68" s="100"/>
      <c r="V68" s="101"/>
      <c r="W68" s="74"/>
      <c r="X68" s="68"/>
      <c r="Y68" s="68"/>
      <c r="Z68" s="73"/>
      <c r="AA68" s="104"/>
      <c r="AB68" s="68"/>
      <c r="AC68" s="68"/>
      <c r="AD68" s="105"/>
      <c r="AE68" s="104"/>
      <c r="AF68" s="68">
        <v>216</v>
      </c>
      <c r="AG68" s="68"/>
      <c r="AH68" s="106"/>
    </row>
    <row r="69" spans="1:34" s="70" customFormat="1" ht="12.75" thickBot="1" x14ac:dyDescent="0.25">
      <c r="A69" s="146" t="s">
        <v>247</v>
      </c>
      <c r="B69" s="187" t="s">
        <v>246</v>
      </c>
      <c r="C69" s="384">
        <v>7</v>
      </c>
      <c r="D69" s="250"/>
      <c r="E69" s="269"/>
      <c r="F69" s="68"/>
      <c r="G69" s="73"/>
      <c r="H69" s="518">
        <f>I69+J69+S69+Q69+R69</f>
        <v>12</v>
      </c>
      <c r="I69" s="541"/>
      <c r="J69" s="312"/>
      <c r="K69" s="497"/>
      <c r="L69" s="77"/>
      <c r="M69" s="76"/>
      <c r="N69" s="78"/>
      <c r="O69" s="104"/>
      <c r="P69" s="105"/>
      <c r="Q69" s="247">
        <v>4</v>
      </c>
      <c r="R69" s="226">
        <v>2</v>
      </c>
      <c r="S69" s="199">
        <v>6</v>
      </c>
      <c r="T69" s="75"/>
      <c r="U69" s="100"/>
      <c r="V69" s="101"/>
      <c r="W69" s="74"/>
      <c r="X69" s="68"/>
      <c r="Y69" s="68"/>
      <c r="Z69" s="73"/>
      <c r="AA69" s="153"/>
      <c r="AB69" s="76"/>
      <c r="AC69" s="76"/>
      <c r="AD69" s="78"/>
      <c r="AE69" s="153"/>
      <c r="AF69" s="76"/>
      <c r="AG69" s="76"/>
      <c r="AH69" s="254"/>
    </row>
    <row r="70" spans="1:34" s="112" customFormat="1" ht="33" customHeight="1" thickBot="1" x14ac:dyDescent="0.25">
      <c r="A70" s="135" t="s">
        <v>102</v>
      </c>
      <c r="B70" s="243" t="s">
        <v>308</v>
      </c>
      <c r="C70" s="189">
        <v>2</v>
      </c>
      <c r="D70" s="190">
        <v>0</v>
      </c>
      <c r="E70" s="191">
        <v>1</v>
      </c>
      <c r="F70" s="81">
        <v>1</v>
      </c>
      <c r="G70" s="86">
        <v>1</v>
      </c>
      <c r="H70" s="83">
        <f t="shared" ref="H70:T70" si="33">H71+H72+H73</f>
        <v>256</v>
      </c>
      <c r="I70" s="329">
        <f t="shared" si="33"/>
        <v>20</v>
      </c>
      <c r="J70" s="83">
        <f t="shared" si="33"/>
        <v>104</v>
      </c>
      <c r="K70" s="491">
        <f>K71+K72</f>
        <v>164</v>
      </c>
      <c r="L70" s="80">
        <f t="shared" si="33"/>
        <v>28</v>
      </c>
      <c r="M70" s="81">
        <f t="shared" si="33"/>
        <v>56</v>
      </c>
      <c r="N70" s="82">
        <f t="shared" si="33"/>
        <v>20</v>
      </c>
      <c r="O70" s="84">
        <f t="shared" si="33"/>
        <v>0</v>
      </c>
      <c r="P70" s="86">
        <f t="shared" si="33"/>
        <v>108</v>
      </c>
      <c r="Q70" s="84">
        <f t="shared" si="33"/>
        <v>8</v>
      </c>
      <c r="R70" s="81">
        <f t="shared" si="33"/>
        <v>4</v>
      </c>
      <c r="S70" s="86">
        <f t="shared" si="33"/>
        <v>12</v>
      </c>
      <c r="T70" s="83">
        <f t="shared" si="33"/>
        <v>0</v>
      </c>
      <c r="U70" s="84">
        <f>U71+U72+U73</f>
        <v>0</v>
      </c>
      <c r="V70" s="86">
        <f t="shared" ref="V70:AH70" si="34">V71+V72+V73</f>
        <v>0</v>
      </c>
      <c r="W70" s="80">
        <f t="shared" si="34"/>
        <v>0</v>
      </c>
      <c r="X70" s="81">
        <f t="shared" si="34"/>
        <v>0</v>
      </c>
      <c r="Y70" s="81">
        <f t="shared" si="34"/>
        <v>0</v>
      </c>
      <c r="Z70" s="82">
        <f t="shared" si="34"/>
        <v>0</v>
      </c>
      <c r="AA70" s="84">
        <f t="shared" si="34"/>
        <v>0</v>
      </c>
      <c r="AB70" s="81">
        <f t="shared" si="34"/>
        <v>0</v>
      </c>
      <c r="AC70" s="81">
        <f t="shared" si="34"/>
        <v>0</v>
      </c>
      <c r="AD70" s="86">
        <f t="shared" si="34"/>
        <v>0</v>
      </c>
      <c r="AE70" s="84">
        <f t="shared" si="34"/>
        <v>10</v>
      </c>
      <c r="AF70" s="81">
        <f t="shared" si="34"/>
        <v>58</v>
      </c>
      <c r="AG70" s="81">
        <f t="shared" si="34"/>
        <v>10</v>
      </c>
      <c r="AH70" s="86">
        <f t="shared" si="34"/>
        <v>154</v>
      </c>
    </row>
    <row r="71" spans="1:34" s="103" customFormat="1" ht="24" x14ac:dyDescent="0.2">
      <c r="A71" s="136" t="s">
        <v>103</v>
      </c>
      <c r="B71" s="186" t="s">
        <v>309</v>
      </c>
      <c r="C71" s="387">
        <v>8</v>
      </c>
      <c r="D71" s="177"/>
      <c r="E71" s="328"/>
      <c r="F71" s="128">
        <v>8</v>
      </c>
      <c r="G71" s="373">
        <v>7</v>
      </c>
      <c r="H71" s="581">
        <f>I71+J71+S71+Q71+R71</f>
        <v>136</v>
      </c>
      <c r="I71" s="533">
        <f>W71+Y71+AA71+AC71+AE71+AG71</f>
        <v>20</v>
      </c>
      <c r="J71" s="507">
        <f>X71+Z71+AB71+AD71+AF71+AH71</f>
        <v>104</v>
      </c>
      <c r="K71" s="490">
        <f>M71</f>
        <v>56</v>
      </c>
      <c r="L71" s="480">
        <f>J71-M71-N71</f>
        <v>28</v>
      </c>
      <c r="M71" s="128">
        <v>56</v>
      </c>
      <c r="N71" s="92">
        <v>20</v>
      </c>
      <c r="O71" s="94"/>
      <c r="P71" s="95"/>
      <c r="Q71" s="94">
        <v>4</v>
      </c>
      <c r="R71" s="128">
        <v>2</v>
      </c>
      <c r="S71" s="268">
        <v>6</v>
      </c>
      <c r="T71" s="129"/>
      <c r="U71" s="223"/>
      <c r="V71" s="116"/>
      <c r="W71" s="224"/>
      <c r="X71" s="128"/>
      <c r="Y71" s="128"/>
      <c r="Z71" s="92"/>
      <c r="AA71" s="94"/>
      <c r="AB71" s="128"/>
      <c r="AC71" s="128"/>
      <c r="AD71" s="95"/>
      <c r="AE71" s="94">
        <v>10</v>
      </c>
      <c r="AF71" s="128">
        <v>58</v>
      </c>
      <c r="AG71" s="128">
        <v>10</v>
      </c>
      <c r="AH71" s="174">
        <v>46</v>
      </c>
    </row>
    <row r="72" spans="1:34" s="70" customFormat="1" ht="12" x14ac:dyDescent="0.2">
      <c r="A72" s="137" t="s">
        <v>104</v>
      </c>
      <c r="B72" s="244" t="s">
        <v>99</v>
      </c>
      <c r="C72" s="188"/>
      <c r="D72" s="182"/>
      <c r="E72" s="356">
        <v>8</v>
      </c>
      <c r="F72" s="119"/>
      <c r="G72" s="120"/>
      <c r="H72" s="138">
        <f>P72</f>
        <v>108</v>
      </c>
      <c r="I72" s="540"/>
      <c r="J72" s="138"/>
      <c r="K72" s="496">
        <f>P72</f>
        <v>108</v>
      </c>
      <c r="L72" s="97"/>
      <c r="M72" s="205"/>
      <c r="N72" s="98"/>
      <c r="O72" s="207"/>
      <c r="P72" s="206">
        <f>X72+Z72+AB72+AD72+AF72+AH72</f>
        <v>108</v>
      </c>
      <c r="Q72" s="207"/>
      <c r="R72" s="205"/>
      <c r="S72" s="206"/>
      <c r="T72" s="138"/>
      <c r="U72" s="200"/>
      <c r="V72" s="120"/>
      <c r="W72" s="215"/>
      <c r="X72" s="205"/>
      <c r="Y72" s="205"/>
      <c r="Z72" s="98"/>
      <c r="AA72" s="207"/>
      <c r="AB72" s="205"/>
      <c r="AC72" s="205"/>
      <c r="AD72" s="206"/>
      <c r="AE72" s="207"/>
      <c r="AF72" s="205"/>
      <c r="AG72" s="205"/>
      <c r="AH72" s="99">
        <v>108</v>
      </c>
    </row>
    <row r="73" spans="1:34" s="70" customFormat="1" ht="12.75" thickBot="1" x14ac:dyDescent="0.25">
      <c r="A73" s="146" t="s">
        <v>248</v>
      </c>
      <c r="B73" s="187" t="s">
        <v>246</v>
      </c>
      <c r="C73" s="386">
        <v>8</v>
      </c>
      <c r="D73" s="179"/>
      <c r="E73" s="183"/>
      <c r="F73" s="147"/>
      <c r="G73" s="101"/>
      <c r="H73" s="582">
        <f>I73+J73+S73+Q73+R73</f>
        <v>12</v>
      </c>
      <c r="I73" s="539"/>
      <c r="J73" s="75"/>
      <c r="K73" s="495"/>
      <c r="L73" s="415"/>
      <c r="M73" s="68"/>
      <c r="N73" s="73"/>
      <c r="O73" s="104"/>
      <c r="P73" s="105"/>
      <c r="Q73" s="330">
        <v>4</v>
      </c>
      <c r="R73" s="269">
        <v>2</v>
      </c>
      <c r="S73" s="331">
        <v>6</v>
      </c>
      <c r="T73" s="75"/>
      <c r="U73" s="100"/>
      <c r="V73" s="101"/>
      <c r="W73" s="74"/>
      <c r="X73" s="68"/>
      <c r="Y73" s="68"/>
      <c r="Z73" s="73"/>
      <c r="AA73" s="104"/>
      <c r="AB73" s="68"/>
      <c r="AC73" s="68"/>
      <c r="AD73" s="105"/>
      <c r="AE73" s="104"/>
      <c r="AF73" s="68"/>
      <c r="AG73" s="68"/>
      <c r="AH73" s="106"/>
    </row>
    <row r="74" spans="1:34" s="112" customFormat="1" ht="40.5" customHeight="1" thickBot="1" x14ac:dyDescent="0.25">
      <c r="A74" s="141" t="s">
        <v>105</v>
      </c>
      <c r="B74" s="185" t="s">
        <v>315</v>
      </c>
      <c r="C74" s="189">
        <v>1</v>
      </c>
      <c r="D74" s="190">
        <v>0</v>
      </c>
      <c r="E74" s="191">
        <v>3</v>
      </c>
      <c r="F74" s="81">
        <v>0</v>
      </c>
      <c r="G74" s="86">
        <v>0</v>
      </c>
      <c r="H74" s="83">
        <f>H75+H76+H77+H78</f>
        <v>267</v>
      </c>
      <c r="I74" s="329">
        <f t="shared" ref="I74:AH74" si="35">I75+I76+I77+I78</f>
        <v>6</v>
      </c>
      <c r="J74" s="83">
        <f t="shared" si="35"/>
        <v>36</v>
      </c>
      <c r="K74" s="491">
        <f>K75+K76+K77</f>
        <v>216</v>
      </c>
      <c r="L74" s="80">
        <f t="shared" si="35"/>
        <v>36</v>
      </c>
      <c r="M74" s="80">
        <f t="shared" si="35"/>
        <v>0</v>
      </c>
      <c r="N74" s="83">
        <f t="shared" si="35"/>
        <v>0</v>
      </c>
      <c r="O74" s="84">
        <f t="shared" si="35"/>
        <v>72</v>
      </c>
      <c r="P74" s="307">
        <f t="shared" si="35"/>
        <v>144</v>
      </c>
      <c r="Q74" s="80">
        <f t="shared" si="35"/>
        <v>1</v>
      </c>
      <c r="R74" s="80">
        <f t="shared" si="35"/>
        <v>2</v>
      </c>
      <c r="S74" s="83">
        <f t="shared" si="35"/>
        <v>6</v>
      </c>
      <c r="T74" s="329">
        <f t="shared" si="35"/>
        <v>0</v>
      </c>
      <c r="U74" s="80">
        <f t="shared" si="35"/>
        <v>0</v>
      </c>
      <c r="V74" s="83">
        <f t="shared" si="35"/>
        <v>0</v>
      </c>
      <c r="W74" s="84">
        <f t="shared" si="35"/>
        <v>0</v>
      </c>
      <c r="X74" s="80">
        <f t="shared" si="35"/>
        <v>0</v>
      </c>
      <c r="Y74" s="80">
        <f t="shared" si="35"/>
        <v>0</v>
      </c>
      <c r="Z74" s="307">
        <f t="shared" si="35"/>
        <v>0</v>
      </c>
      <c r="AA74" s="80">
        <f t="shared" si="35"/>
        <v>0</v>
      </c>
      <c r="AB74" s="80">
        <f t="shared" si="35"/>
        <v>0</v>
      </c>
      <c r="AC74" s="80">
        <f t="shared" si="35"/>
        <v>6</v>
      </c>
      <c r="AD74" s="83">
        <f t="shared" si="35"/>
        <v>252</v>
      </c>
      <c r="AE74" s="84">
        <f t="shared" si="35"/>
        <v>0</v>
      </c>
      <c r="AF74" s="80">
        <f t="shared" si="35"/>
        <v>0</v>
      </c>
      <c r="AG74" s="80">
        <f t="shared" si="35"/>
        <v>0</v>
      </c>
      <c r="AH74" s="307">
        <f t="shared" si="35"/>
        <v>0</v>
      </c>
    </row>
    <row r="75" spans="1:34" s="112" customFormat="1" ht="16.5" customHeight="1" x14ac:dyDescent="0.2">
      <c r="A75" s="333" t="s">
        <v>311</v>
      </c>
      <c r="B75" s="334" t="s">
        <v>310</v>
      </c>
      <c r="C75" s="390"/>
      <c r="D75" s="335"/>
      <c r="E75" s="389">
        <v>6</v>
      </c>
      <c r="F75" s="152"/>
      <c r="G75" s="90"/>
      <c r="H75" s="507">
        <f>I75+J75+S75+Q75+R75</f>
        <v>42</v>
      </c>
      <c r="I75" s="533">
        <f>W75+Y75+AA75+AC75+AE75+AG75</f>
        <v>6</v>
      </c>
      <c r="J75" s="507">
        <f>X75+Z75+AB75+AD75+AF75+AH75</f>
        <v>36</v>
      </c>
      <c r="K75" s="490">
        <f>M75</f>
        <v>0</v>
      </c>
      <c r="L75" s="480">
        <f>J75-M75-N75</f>
        <v>36</v>
      </c>
      <c r="M75" s="152"/>
      <c r="N75" s="336"/>
      <c r="O75" s="89"/>
      <c r="P75" s="90"/>
      <c r="Q75" s="285"/>
      <c r="R75" s="286"/>
      <c r="S75" s="391"/>
      <c r="T75" s="337"/>
      <c r="U75" s="89"/>
      <c r="V75" s="90"/>
      <c r="W75" s="338"/>
      <c r="X75" s="152"/>
      <c r="Y75" s="152"/>
      <c r="Z75" s="336"/>
      <c r="AA75" s="89"/>
      <c r="AB75" s="152"/>
      <c r="AC75" s="152">
        <v>6</v>
      </c>
      <c r="AD75" s="90">
        <v>36</v>
      </c>
      <c r="AE75" s="89"/>
      <c r="AF75" s="152"/>
      <c r="AG75" s="152"/>
      <c r="AH75" s="90"/>
    </row>
    <row r="76" spans="1:34" s="103" customFormat="1" ht="12" customHeight="1" x14ac:dyDescent="0.2">
      <c r="A76" s="136" t="s">
        <v>242</v>
      </c>
      <c r="B76" s="186" t="s">
        <v>97</v>
      </c>
      <c r="C76" s="176"/>
      <c r="D76" s="177"/>
      <c r="E76" s="351">
        <v>6</v>
      </c>
      <c r="F76" s="178"/>
      <c r="G76" s="116"/>
      <c r="H76" s="129">
        <f>O76</f>
        <v>72</v>
      </c>
      <c r="I76" s="542"/>
      <c r="J76" s="129"/>
      <c r="K76" s="498">
        <f>O76</f>
        <v>72</v>
      </c>
      <c r="L76" s="91"/>
      <c r="M76" s="128"/>
      <c r="N76" s="92"/>
      <c r="O76" s="94">
        <f>X76+Z76+AB76+AD76+AF76+AH76</f>
        <v>72</v>
      </c>
      <c r="P76" s="95"/>
      <c r="Q76" s="94"/>
      <c r="R76" s="128"/>
      <c r="S76" s="95"/>
      <c r="T76" s="129"/>
      <c r="U76" s="223"/>
      <c r="V76" s="116"/>
      <c r="W76" s="224"/>
      <c r="X76" s="128"/>
      <c r="Y76" s="128"/>
      <c r="Z76" s="92"/>
      <c r="AA76" s="94"/>
      <c r="AB76" s="128"/>
      <c r="AC76" s="128"/>
      <c r="AD76" s="95">
        <v>72</v>
      </c>
      <c r="AE76" s="94"/>
      <c r="AF76" s="128"/>
      <c r="AG76" s="128"/>
      <c r="AH76" s="96"/>
    </row>
    <row r="77" spans="1:34" s="103" customFormat="1" ht="12.75" customHeight="1" x14ac:dyDescent="0.2">
      <c r="A77" s="137" t="s">
        <v>312</v>
      </c>
      <c r="B77" s="244" t="s">
        <v>99</v>
      </c>
      <c r="C77" s="322"/>
      <c r="D77" s="316"/>
      <c r="E77" s="349">
        <v>6</v>
      </c>
      <c r="F77" s="317"/>
      <c r="G77" s="319"/>
      <c r="H77" s="301">
        <f>P77</f>
        <v>144</v>
      </c>
      <c r="I77" s="543"/>
      <c r="J77" s="301"/>
      <c r="K77" s="499">
        <f>P77</f>
        <v>144</v>
      </c>
      <c r="L77" s="134"/>
      <c r="M77" s="212"/>
      <c r="N77" s="133"/>
      <c r="O77" s="300"/>
      <c r="P77" s="132">
        <f>X77+Z77+AB77+AD77+AF77+AH77</f>
        <v>144</v>
      </c>
      <c r="Q77" s="297"/>
      <c r="R77" s="298"/>
      <c r="S77" s="299"/>
      <c r="T77" s="301"/>
      <c r="U77" s="318"/>
      <c r="V77" s="319"/>
      <c r="W77" s="320"/>
      <c r="X77" s="212"/>
      <c r="Y77" s="212"/>
      <c r="Z77" s="133"/>
      <c r="AA77" s="300"/>
      <c r="AB77" s="212"/>
      <c r="AC77" s="212"/>
      <c r="AD77" s="132">
        <v>144</v>
      </c>
      <c r="AE77" s="300"/>
      <c r="AF77" s="212"/>
      <c r="AG77" s="212"/>
      <c r="AH77" s="321"/>
    </row>
    <row r="78" spans="1:34" s="103" customFormat="1" ht="12.75" thickBot="1" x14ac:dyDescent="0.25">
      <c r="A78" s="146" t="s">
        <v>249</v>
      </c>
      <c r="B78" s="187" t="s">
        <v>250</v>
      </c>
      <c r="C78" s="381">
        <v>6</v>
      </c>
      <c r="D78" s="179"/>
      <c r="E78" s="269"/>
      <c r="F78" s="180"/>
      <c r="G78" s="101"/>
      <c r="H78" s="579">
        <f>I78+J78+S78+Q78+R78</f>
        <v>9</v>
      </c>
      <c r="I78" s="544"/>
      <c r="J78" s="75"/>
      <c r="K78" s="495"/>
      <c r="L78" s="415"/>
      <c r="M78" s="68"/>
      <c r="N78" s="73"/>
      <c r="O78" s="104"/>
      <c r="P78" s="105"/>
      <c r="Q78" s="247">
        <v>1</v>
      </c>
      <c r="R78" s="226">
        <v>2</v>
      </c>
      <c r="S78" s="199">
        <v>6</v>
      </c>
      <c r="T78" s="75"/>
      <c r="U78" s="100"/>
      <c r="V78" s="101"/>
      <c r="W78" s="74"/>
      <c r="X78" s="68"/>
      <c r="Y78" s="68"/>
      <c r="Z78" s="73"/>
      <c r="AA78" s="104"/>
      <c r="AB78" s="68"/>
      <c r="AC78" s="68"/>
      <c r="AD78" s="105"/>
      <c r="AE78" s="104"/>
      <c r="AF78" s="68"/>
      <c r="AG78" s="68"/>
      <c r="AH78" s="106"/>
    </row>
    <row r="79" spans="1:34" s="112" customFormat="1" ht="29.25" customHeight="1" thickBot="1" x14ac:dyDescent="0.25">
      <c r="A79" s="233" t="s">
        <v>65</v>
      </c>
      <c r="B79" s="245" t="s">
        <v>12</v>
      </c>
      <c r="C79" s="189"/>
      <c r="D79" s="192"/>
      <c r="E79" s="357">
        <v>8</v>
      </c>
      <c r="F79" s="143"/>
      <c r="G79" s="148"/>
      <c r="H79" s="83">
        <v>144</v>
      </c>
      <c r="I79" s="545"/>
      <c r="J79" s="83">
        <v>144</v>
      </c>
      <c r="K79" s="491">
        <f>P79</f>
        <v>144</v>
      </c>
      <c r="L79" s="80"/>
      <c r="M79" s="81"/>
      <c r="N79" s="149"/>
      <c r="O79" s="270"/>
      <c r="P79" s="86">
        <v>144</v>
      </c>
      <c r="Q79" s="84"/>
      <c r="R79" s="81"/>
      <c r="S79" s="150"/>
      <c r="T79" s="271"/>
      <c r="U79" s="234"/>
      <c r="V79" s="151"/>
      <c r="W79" s="235"/>
      <c r="X79" s="232"/>
      <c r="Y79" s="232"/>
      <c r="Z79" s="108"/>
      <c r="AA79" s="107"/>
      <c r="AB79" s="81"/>
      <c r="AC79" s="81"/>
      <c r="AD79" s="86"/>
      <c r="AE79" s="84"/>
      <c r="AF79" s="81"/>
      <c r="AG79" s="81"/>
      <c r="AH79" s="86">
        <v>144</v>
      </c>
    </row>
    <row r="80" spans="1:34" s="112" customFormat="1" ht="12.75" thickBot="1" x14ac:dyDescent="0.25">
      <c r="A80" s="141" t="s">
        <v>66</v>
      </c>
      <c r="B80" s="185" t="s">
        <v>314</v>
      </c>
      <c r="C80" s="142"/>
      <c r="D80" s="143"/>
      <c r="E80" s="143"/>
      <c r="F80" s="143"/>
      <c r="G80" s="148"/>
      <c r="H80" s="83">
        <v>216</v>
      </c>
      <c r="I80" s="545"/>
      <c r="J80" s="83">
        <v>216</v>
      </c>
      <c r="K80" s="491"/>
      <c r="L80" s="80"/>
      <c r="M80" s="81"/>
      <c r="N80" s="149"/>
      <c r="O80" s="270"/>
      <c r="P80" s="86"/>
      <c r="Q80" s="84"/>
      <c r="R80" s="81"/>
      <c r="S80" s="150"/>
      <c r="T80" s="271">
        <v>216</v>
      </c>
      <c r="U80" s="270"/>
      <c r="V80" s="150"/>
      <c r="W80" s="272"/>
      <c r="X80" s="81"/>
      <c r="Y80" s="81"/>
      <c r="Z80" s="82"/>
      <c r="AA80" s="84"/>
      <c r="AB80" s="81"/>
      <c r="AC80" s="81"/>
      <c r="AD80" s="86"/>
      <c r="AE80" s="84"/>
      <c r="AF80" s="81"/>
      <c r="AG80" s="81"/>
      <c r="AH80" s="86">
        <v>216</v>
      </c>
    </row>
    <row r="81" spans="1:34" s="70" customFormat="1" ht="23.25" customHeight="1" x14ac:dyDescent="0.2">
      <c r="A81" s="654"/>
      <c r="B81" s="654"/>
      <c r="C81" s="654"/>
      <c r="D81" s="654"/>
      <c r="E81" s="654"/>
      <c r="F81" s="654"/>
      <c r="G81" s="654"/>
      <c r="H81" s="654"/>
      <c r="I81" s="654"/>
      <c r="J81" s="654"/>
      <c r="K81" s="654"/>
      <c r="L81" s="654"/>
      <c r="M81" s="654"/>
      <c r="N81" s="655"/>
      <c r="O81" s="664" t="s">
        <v>67</v>
      </c>
      <c r="P81" s="665"/>
      <c r="Q81" s="665"/>
      <c r="R81" s="665"/>
      <c r="S81" s="665"/>
      <c r="T81" s="666"/>
      <c r="U81" s="230">
        <f t="shared" ref="U81:AH81" si="36">U9</f>
        <v>612</v>
      </c>
      <c r="V81" s="231">
        <f t="shared" si="36"/>
        <v>792</v>
      </c>
      <c r="W81" s="228">
        <f t="shared" si="36"/>
        <v>84</v>
      </c>
      <c r="X81" s="228">
        <f t="shared" si="36"/>
        <v>528</v>
      </c>
      <c r="Y81" s="228">
        <f t="shared" si="36"/>
        <v>124</v>
      </c>
      <c r="Z81" s="229">
        <f t="shared" si="36"/>
        <v>596</v>
      </c>
      <c r="AA81" s="228">
        <f t="shared" si="36"/>
        <v>52</v>
      </c>
      <c r="AB81" s="228">
        <f t="shared" si="36"/>
        <v>416</v>
      </c>
      <c r="AC81" s="228">
        <f t="shared" si="36"/>
        <v>42</v>
      </c>
      <c r="AD81" s="231">
        <f t="shared" si="36"/>
        <v>462</v>
      </c>
      <c r="AE81" s="230">
        <f t="shared" si="36"/>
        <v>48</v>
      </c>
      <c r="AF81" s="228">
        <f t="shared" si="36"/>
        <v>312</v>
      </c>
      <c r="AG81" s="228">
        <f t="shared" si="36"/>
        <v>50</v>
      </c>
      <c r="AH81" s="231">
        <f t="shared" si="36"/>
        <v>310</v>
      </c>
    </row>
    <row r="82" spans="1:34" s="70" customFormat="1" ht="24" customHeight="1" x14ac:dyDescent="0.2">
      <c r="A82" s="656"/>
      <c r="B82" s="656"/>
      <c r="C82" s="656"/>
      <c r="D82" s="656"/>
      <c r="E82" s="656"/>
      <c r="F82" s="656"/>
      <c r="G82" s="656"/>
      <c r="H82" s="656"/>
      <c r="I82" s="656"/>
      <c r="J82" s="656"/>
      <c r="K82" s="656"/>
      <c r="L82" s="656"/>
      <c r="M82" s="656"/>
      <c r="N82" s="657"/>
      <c r="O82" s="658" t="s">
        <v>68</v>
      </c>
      <c r="P82" s="659"/>
      <c r="Q82" s="659"/>
      <c r="R82" s="659"/>
      <c r="S82" s="659"/>
      <c r="T82" s="660"/>
      <c r="U82" s="207">
        <v>0</v>
      </c>
      <c r="V82" s="206">
        <v>72</v>
      </c>
      <c r="W82" s="215"/>
      <c r="X82" s="205"/>
      <c r="Y82" s="205"/>
      <c r="Z82" s="204">
        <f>Q38+R38+S38+Q39+R39+S39+Q62+R62+S62</f>
        <v>36</v>
      </c>
      <c r="AA82" s="71"/>
      <c r="AB82" s="205">
        <f>Q34+R34+S34+Q41+R41+S41+Q63+R63+S63</f>
        <v>36</v>
      </c>
      <c r="AC82" s="205"/>
      <c r="AD82" s="72">
        <f>Q47+R47+S47+Q60+R60+S60+Q66+R66+S66+Q78+R78+S78</f>
        <v>36</v>
      </c>
      <c r="AE82" s="71"/>
      <c r="AF82" s="205">
        <f>Q64+R64+S64+Q65+R65+S65+Q69+R69+S69</f>
        <v>36</v>
      </c>
      <c r="AG82" s="119"/>
      <c r="AH82" s="72">
        <f>Q45+R45+S45+Q71+R71+S71+Q73+R73+S73</f>
        <v>36</v>
      </c>
    </row>
    <row r="83" spans="1:34" s="70" customFormat="1" ht="12" x14ac:dyDescent="0.2">
      <c r="A83" s="656"/>
      <c r="B83" s="656"/>
      <c r="C83" s="656"/>
      <c r="D83" s="656"/>
      <c r="E83" s="656"/>
      <c r="F83" s="656"/>
      <c r="G83" s="656"/>
      <c r="H83" s="656"/>
      <c r="I83" s="656"/>
      <c r="J83" s="656"/>
      <c r="K83" s="656"/>
      <c r="L83" s="656"/>
      <c r="M83" s="656"/>
      <c r="N83" s="657"/>
      <c r="O83" s="658" t="s">
        <v>69</v>
      </c>
      <c r="P83" s="659"/>
      <c r="Q83" s="659"/>
      <c r="R83" s="659"/>
      <c r="S83" s="659"/>
      <c r="T83" s="660"/>
      <c r="U83" s="207">
        <v>0</v>
      </c>
      <c r="V83" s="206">
        <v>0</v>
      </c>
      <c r="W83" s="97"/>
      <c r="X83" s="205">
        <f>X67+X76</f>
        <v>0</v>
      </c>
      <c r="Y83" s="205"/>
      <c r="Z83" s="98">
        <f>Z58+Z67+Z76</f>
        <v>108</v>
      </c>
      <c r="AA83" s="207"/>
      <c r="AB83" s="98">
        <f>AB58+AB67+AB76</f>
        <v>108</v>
      </c>
      <c r="AC83" s="205"/>
      <c r="AD83" s="98">
        <f>AD58+AD67+AD76</f>
        <v>144</v>
      </c>
      <c r="AE83" s="207"/>
      <c r="AF83" s="98">
        <f>AF58+AF67+AF76</f>
        <v>0</v>
      </c>
      <c r="AG83" s="205"/>
      <c r="AH83" s="206">
        <f>AH58+AH67+AH76</f>
        <v>0</v>
      </c>
    </row>
    <row r="84" spans="1:34" s="70" customFormat="1" ht="37.5" customHeight="1" x14ac:dyDescent="0.2">
      <c r="A84" s="656"/>
      <c r="B84" s="656"/>
      <c r="C84" s="656"/>
      <c r="D84" s="656"/>
      <c r="E84" s="656"/>
      <c r="F84" s="656"/>
      <c r="G84" s="656"/>
      <c r="H84" s="656"/>
      <c r="I84" s="656"/>
      <c r="J84" s="656"/>
      <c r="K84" s="656"/>
      <c r="L84" s="656"/>
      <c r="M84" s="656"/>
      <c r="N84" s="657"/>
      <c r="O84" s="658" t="s">
        <v>199</v>
      </c>
      <c r="P84" s="659"/>
      <c r="Q84" s="659"/>
      <c r="R84" s="659"/>
      <c r="S84" s="659"/>
      <c r="T84" s="660"/>
      <c r="U84" s="207">
        <v>0</v>
      </c>
      <c r="V84" s="206">
        <v>0</v>
      </c>
      <c r="W84" s="97"/>
      <c r="X84" s="98">
        <f>X59+X68+X72+X77</f>
        <v>0</v>
      </c>
      <c r="Y84" s="205"/>
      <c r="Z84" s="206">
        <f>Z59+Z68+Z72+Z77</f>
        <v>0</v>
      </c>
      <c r="AA84" s="207"/>
      <c r="AB84" s="98">
        <f>AB59+AB68+AB72+AB77</f>
        <v>0</v>
      </c>
      <c r="AC84" s="205"/>
      <c r="AD84" s="206">
        <f>AD59+AD68+AD72+AD77</f>
        <v>216</v>
      </c>
      <c r="AE84" s="207"/>
      <c r="AF84" s="98">
        <f>AF59+AF68+AF72+AF77</f>
        <v>216</v>
      </c>
      <c r="AG84" s="205"/>
      <c r="AH84" s="206">
        <f>AH59+AH68+AH72+AH77</f>
        <v>108</v>
      </c>
    </row>
    <row r="85" spans="1:34" s="70" customFormat="1" ht="32.25" customHeight="1" x14ac:dyDescent="0.2">
      <c r="A85" s="656"/>
      <c r="B85" s="656"/>
      <c r="C85" s="656"/>
      <c r="D85" s="656"/>
      <c r="E85" s="656"/>
      <c r="F85" s="656"/>
      <c r="G85" s="656"/>
      <c r="H85" s="656"/>
      <c r="I85" s="656"/>
      <c r="J85" s="656"/>
      <c r="K85" s="656"/>
      <c r="L85" s="656"/>
      <c r="M85" s="656"/>
      <c r="N85" s="657"/>
      <c r="O85" s="658" t="s">
        <v>200</v>
      </c>
      <c r="P85" s="659"/>
      <c r="Q85" s="659"/>
      <c r="R85" s="659"/>
      <c r="S85" s="659"/>
      <c r="T85" s="660"/>
      <c r="U85" s="207">
        <v>0</v>
      </c>
      <c r="V85" s="206">
        <v>0</v>
      </c>
      <c r="W85" s="97"/>
      <c r="X85" s="205">
        <v>0</v>
      </c>
      <c r="Y85" s="205"/>
      <c r="Z85" s="98">
        <v>0</v>
      </c>
      <c r="AA85" s="207"/>
      <c r="AB85" s="205">
        <v>0</v>
      </c>
      <c r="AC85" s="205"/>
      <c r="AD85" s="206">
        <v>0</v>
      </c>
      <c r="AE85" s="207"/>
      <c r="AF85" s="205">
        <v>0</v>
      </c>
      <c r="AG85" s="205"/>
      <c r="AH85" s="206">
        <f>AH79</f>
        <v>144</v>
      </c>
    </row>
    <row r="86" spans="1:34" s="70" customFormat="1" ht="12" x14ac:dyDescent="0.2">
      <c r="A86" s="656"/>
      <c r="B86" s="656"/>
      <c r="C86" s="656"/>
      <c r="D86" s="656"/>
      <c r="E86" s="656"/>
      <c r="F86" s="656"/>
      <c r="G86" s="656"/>
      <c r="H86" s="656"/>
      <c r="I86" s="656"/>
      <c r="J86" s="656"/>
      <c r="K86" s="656"/>
      <c r="L86" s="656"/>
      <c r="M86" s="656"/>
      <c r="N86" s="657"/>
      <c r="O86" s="658" t="s">
        <v>70</v>
      </c>
      <c r="P86" s="659"/>
      <c r="Q86" s="659"/>
      <c r="R86" s="659"/>
      <c r="S86" s="659"/>
      <c r="T86" s="660"/>
      <c r="U86" s="207">
        <v>0</v>
      </c>
      <c r="V86" s="206">
        <v>4</v>
      </c>
      <c r="W86" s="97"/>
      <c r="X86" s="342">
        <v>0</v>
      </c>
      <c r="Y86" s="166"/>
      <c r="Z86" s="346">
        <v>3</v>
      </c>
      <c r="AA86" s="326"/>
      <c r="AB86" s="347">
        <v>2</v>
      </c>
      <c r="AC86" s="181"/>
      <c r="AD86" s="352">
        <v>4</v>
      </c>
      <c r="AE86" s="326"/>
      <c r="AF86" s="353">
        <v>4</v>
      </c>
      <c r="AG86" s="166"/>
      <c r="AH86" s="358">
        <v>3</v>
      </c>
    </row>
    <row r="87" spans="1:34" s="70" customFormat="1" ht="12" x14ac:dyDescent="0.2">
      <c r="A87" s="656"/>
      <c r="B87" s="656"/>
      <c r="C87" s="656"/>
      <c r="D87" s="656"/>
      <c r="E87" s="656"/>
      <c r="F87" s="656"/>
      <c r="G87" s="656"/>
      <c r="H87" s="656"/>
      <c r="I87" s="656"/>
      <c r="J87" s="656"/>
      <c r="K87" s="656"/>
      <c r="L87" s="656"/>
      <c r="M87" s="656"/>
      <c r="N87" s="657"/>
      <c r="O87" s="658" t="s">
        <v>205</v>
      </c>
      <c r="P87" s="659"/>
      <c r="Q87" s="659"/>
      <c r="R87" s="659"/>
      <c r="S87" s="659"/>
      <c r="T87" s="660"/>
      <c r="U87" s="207">
        <v>1</v>
      </c>
      <c r="V87" s="206">
        <v>7</v>
      </c>
      <c r="W87" s="97"/>
      <c r="X87" s="342">
        <v>5</v>
      </c>
      <c r="Y87" s="166"/>
      <c r="Z87" s="346">
        <v>5</v>
      </c>
      <c r="AA87" s="326"/>
      <c r="AB87" s="347">
        <v>1</v>
      </c>
      <c r="AC87" s="181"/>
      <c r="AD87" s="352">
        <v>8</v>
      </c>
      <c r="AE87" s="326"/>
      <c r="AF87" s="353">
        <v>2</v>
      </c>
      <c r="AG87" s="166"/>
      <c r="AH87" s="358">
        <v>8</v>
      </c>
    </row>
    <row r="88" spans="1:34" s="70" customFormat="1" ht="27.75" customHeight="1" thickBot="1" x14ac:dyDescent="0.25">
      <c r="A88" s="656"/>
      <c r="B88" s="656"/>
      <c r="C88" s="656"/>
      <c r="D88" s="656"/>
      <c r="E88" s="656"/>
      <c r="F88" s="656"/>
      <c r="G88" s="656"/>
      <c r="H88" s="656"/>
      <c r="I88" s="656"/>
      <c r="J88" s="656"/>
      <c r="K88" s="656"/>
      <c r="L88" s="656"/>
      <c r="M88" s="656"/>
      <c r="N88" s="657"/>
      <c r="O88" s="661" t="s">
        <v>80</v>
      </c>
      <c r="P88" s="662"/>
      <c r="Q88" s="662"/>
      <c r="R88" s="662"/>
      <c r="S88" s="662"/>
      <c r="T88" s="663"/>
      <c r="U88" s="153">
        <v>3</v>
      </c>
      <c r="V88" s="78">
        <v>0</v>
      </c>
      <c r="W88" s="77"/>
      <c r="X88" s="364">
        <v>5</v>
      </c>
      <c r="Y88" s="219"/>
      <c r="Z88" s="367">
        <v>2</v>
      </c>
      <c r="AA88" s="195"/>
      <c r="AB88" s="370">
        <v>3</v>
      </c>
      <c r="AC88" s="219"/>
      <c r="AD88" s="372">
        <v>1</v>
      </c>
      <c r="AE88" s="195"/>
      <c r="AF88" s="375">
        <v>3</v>
      </c>
      <c r="AG88" s="219"/>
      <c r="AH88" s="196"/>
    </row>
    <row r="89" spans="1:34" x14ac:dyDescent="0.2">
      <c r="A89" s="682"/>
      <c r="B89" s="683"/>
      <c r="C89" s="683"/>
      <c r="D89" s="683"/>
      <c r="E89" s="683"/>
      <c r="F89" s="683"/>
      <c r="G89" s="683"/>
      <c r="H89" s="683"/>
      <c r="I89" s="683"/>
      <c r="J89" s="683"/>
      <c r="K89" s="683"/>
      <c r="L89" s="683"/>
      <c r="M89" s="683"/>
      <c r="N89" s="683"/>
      <c r="O89" s="683"/>
      <c r="P89" s="683"/>
      <c r="Q89" s="683"/>
      <c r="R89" s="683"/>
      <c r="S89" s="683"/>
      <c r="T89" s="683"/>
      <c r="U89" s="683"/>
      <c r="V89" s="683"/>
      <c r="W89" s="683"/>
      <c r="X89" s="683"/>
      <c r="Y89" s="683"/>
      <c r="Z89" s="683"/>
      <c r="AA89" s="683"/>
      <c r="AB89" s="683"/>
      <c r="AC89" s="683"/>
      <c r="AD89" s="683"/>
      <c r="AE89" s="155"/>
    </row>
    <row r="90" spans="1:34" x14ac:dyDescent="0.2">
      <c r="A90" s="682"/>
      <c r="B90" s="683"/>
      <c r="C90" s="683"/>
      <c r="D90" s="683"/>
      <c r="E90" s="683"/>
      <c r="F90" s="683"/>
      <c r="G90" s="683"/>
      <c r="H90" s="683"/>
      <c r="I90" s="683"/>
      <c r="J90" s="683"/>
      <c r="K90" s="683"/>
      <c r="L90" s="683"/>
      <c r="M90" s="683"/>
      <c r="N90" s="683"/>
      <c r="O90" s="683"/>
      <c r="P90" s="683"/>
      <c r="Q90" s="683"/>
      <c r="R90" s="683"/>
      <c r="S90" s="683"/>
      <c r="T90" s="683"/>
      <c r="U90" s="683"/>
      <c r="V90" s="683"/>
      <c r="W90" s="683"/>
      <c r="X90" s="683"/>
      <c r="Y90" s="683"/>
      <c r="Z90" s="683"/>
      <c r="AA90" s="683"/>
      <c r="AB90" s="683"/>
      <c r="AC90" s="683"/>
      <c r="AD90" s="683"/>
      <c r="AE90" s="155"/>
    </row>
    <row r="91" spans="1:34" x14ac:dyDescent="0.2">
      <c r="A91" s="682"/>
      <c r="B91" s="683"/>
      <c r="C91" s="683"/>
      <c r="D91" s="683"/>
      <c r="E91" s="683"/>
      <c r="F91" s="683"/>
      <c r="G91" s="683"/>
      <c r="H91" s="683"/>
      <c r="I91" s="683"/>
      <c r="J91" s="683"/>
      <c r="K91" s="683"/>
      <c r="L91" s="683"/>
      <c r="M91" s="683"/>
      <c r="N91" s="683"/>
      <c r="O91" s="683"/>
      <c r="P91" s="683"/>
      <c r="Q91" s="683"/>
      <c r="R91" s="683"/>
      <c r="S91" s="683"/>
      <c r="T91" s="683"/>
      <c r="U91" s="683"/>
      <c r="V91" s="683"/>
      <c r="W91" s="683"/>
      <c r="X91" s="683"/>
      <c r="Y91" s="683"/>
      <c r="Z91" s="683"/>
      <c r="AA91" s="683"/>
      <c r="AB91" s="683"/>
      <c r="AC91" s="683"/>
      <c r="AD91" s="683"/>
      <c r="AE91" s="155"/>
    </row>
    <row r="92" spans="1:34" x14ac:dyDescent="0.2">
      <c r="A92" s="682"/>
      <c r="B92" s="683"/>
      <c r="C92" s="683"/>
      <c r="D92" s="683"/>
      <c r="E92" s="683"/>
      <c r="F92" s="683"/>
      <c r="G92" s="683"/>
      <c r="H92" s="683"/>
      <c r="I92" s="683"/>
      <c r="J92" s="683"/>
      <c r="K92" s="683"/>
      <c r="L92" s="683"/>
      <c r="M92" s="683"/>
      <c r="N92" s="683"/>
      <c r="O92" s="683"/>
      <c r="P92" s="683"/>
      <c r="Q92" s="683"/>
      <c r="R92" s="683"/>
      <c r="S92" s="683"/>
      <c r="T92" s="683"/>
      <c r="U92" s="683"/>
      <c r="V92" s="683"/>
      <c r="W92" s="683"/>
      <c r="X92" s="683"/>
      <c r="Y92" s="683"/>
      <c r="Z92" s="683"/>
      <c r="AA92" s="683"/>
      <c r="AB92" s="683"/>
      <c r="AC92" s="683"/>
      <c r="AD92" s="683"/>
      <c r="AE92" s="155"/>
    </row>
    <row r="93" spans="1:34" x14ac:dyDescent="0.2">
      <c r="A93" s="682"/>
      <c r="B93" s="683"/>
      <c r="C93" s="683"/>
      <c r="D93" s="683"/>
      <c r="E93" s="683"/>
      <c r="F93" s="683"/>
      <c r="G93" s="683"/>
      <c r="H93" s="683"/>
      <c r="I93" s="683"/>
      <c r="J93" s="683"/>
      <c r="K93" s="683"/>
      <c r="L93" s="683"/>
      <c r="M93" s="683"/>
      <c r="N93" s="683"/>
      <c r="O93" s="683"/>
      <c r="P93" s="683"/>
      <c r="Q93" s="683"/>
      <c r="R93" s="683"/>
      <c r="S93" s="683"/>
      <c r="T93" s="683"/>
      <c r="U93" s="683"/>
      <c r="V93" s="683"/>
      <c r="W93" s="683"/>
      <c r="X93" s="683"/>
      <c r="Y93" s="683"/>
      <c r="Z93" s="683"/>
      <c r="AA93" s="683"/>
      <c r="AB93" s="683"/>
      <c r="AC93" s="683"/>
      <c r="AD93" s="683"/>
      <c r="AE93" s="155"/>
    </row>
    <row r="94" spans="1:34" x14ac:dyDescent="0.2">
      <c r="A94" s="682"/>
      <c r="B94" s="683"/>
      <c r="C94" s="683"/>
      <c r="D94" s="683"/>
      <c r="E94" s="683"/>
      <c r="F94" s="683"/>
      <c r="G94" s="683"/>
      <c r="H94" s="683"/>
      <c r="I94" s="683"/>
      <c r="J94" s="683"/>
      <c r="K94" s="683"/>
      <c r="L94" s="683"/>
      <c r="M94" s="683"/>
      <c r="N94" s="683"/>
      <c r="O94" s="683"/>
      <c r="P94" s="683"/>
      <c r="Q94" s="683"/>
      <c r="R94" s="683"/>
      <c r="S94" s="683"/>
      <c r="T94" s="683"/>
      <c r="U94" s="683"/>
      <c r="V94" s="683"/>
      <c r="W94" s="683"/>
      <c r="X94" s="683"/>
      <c r="Y94" s="683"/>
      <c r="Z94" s="683"/>
      <c r="AA94" s="683"/>
      <c r="AB94" s="683"/>
      <c r="AC94" s="683"/>
      <c r="AD94" s="683"/>
      <c r="AE94" s="155"/>
    </row>
    <row r="95" spans="1:34" x14ac:dyDescent="0.2">
      <c r="A95" s="682"/>
      <c r="B95" s="683"/>
      <c r="C95" s="683"/>
      <c r="D95" s="683"/>
      <c r="E95" s="683"/>
      <c r="F95" s="683"/>
      <c r="G95" s="683"/>
      <c r="H95" s="683"/>
      <c r="I95" s="683"/>
      <c r="J95" s="683"/>
      <c r="K95" s="683"/>
      <c r="L95" s="683"/>
      <c r="M95" s="683"/>
      <c r="N95" s="683"/>
      <c r="O95" s="683"/>
      <c r="P95" s="683"/>
      <c r="Q95" s="683"/>
      <c r="R95" s="683"/>
      <c r="S95" s="683"/>
      <c r="T95" s="683"/>
      <c r="U95" s="683"/>
      <c r="V95" s="683"/>
      <c r="W95" s="683"/>
      <c r="X95" s="683"/>
      <c r="Y95" s="683"/>
      <c r="Z95" s="683"/>
      <c r="AA95" s="683"/>
      <c r="AB95" s="683"/>
      <c r="AC95" s="683"/>
      <c r="AD95" s="683"/>
      <c r="AE95" s="155"/>
    </row>
    <row r="96" spans="1:34" x14ac:dyDescent="0.2">
      <c r="A96" s="682"/>
      <c r="B96" s="683"/>
      <c r="C96" s="683"/>
      <c r="D96" s="683"/>
      <c r="E96" s="683"/>
      <c r="F96" s="683"/>
      <c r="G96" s="683"/>
      <c r="H96" s="683"/>
      <c r="I96" s="683"/>
      <c r="J96" s="683"/>
      <c r="K96" s="683"/>
      <c r="L96" s="683"/>
      <c r="M96" s="683"/>
      <c r="N96" s="683"/>
      <c r="O96" s="683"/>
      <c r="P96" s="683"/>
      <c r="Q96" s="683"/>
      <c r="R96" s="683"/>
      <c r="S96" s="683"/>
      <c r="T96" s="683"/>
      <c r="U96" s="683"/>
      <c r="V96" s="683"/>
      <c r="W96" s="683"/>
      <c r="X96" s="683"/>
      <c r="Y96" s="683"/>
      <c r="Z96" s="683"/>
      <c r="AA96" s="683"/>
      <c r="AB96" s="683"/>
      <c r="AC96" s="683"/>
      <c r="AD96" s="683"/>
      <c r="AE96" s="155"/>
    </row>
    <row r="97" spans="1:31" x14ac:dyDescent="0.2">
      <c r="A97" s="682"/>
      <c r="B97" s="683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3"/>
      <c r="P97" s="683"/>
      <c r="Q97" s="683"/>
      <c r="R97" s="683"/>
      <c r="S97" s="683"/>
      <c r="T97" s="683"/>
      <c r="U97" s="683"/>
      <c r="V97" s="683"/>
      <c r="W97" s="683"/>
      <c r="X97" s="683"/>
      <c r="Y97" s="683"/>
      <c r="Z97" s="683"/>
      <c r="AA97" s="683"/>
      <c r="AB97" s="683"/>
      <c r="AC97" s="683"/>
      <c r="AD97" s="683"/>
      <c r="AE97" s="155"/>
    </row>
    <row r="98" spans="1:31" x14ac:dyDescent="0.2">
      <c r="A98" s="682"/>
      <c r="B98" s="683"/>
      <c r="C98" s="683"/>
      <c r="D98" s="683"/>
      <c r="E98" s="683"/>
      <c r="F98" s="683"/>
      <c r="G98" s="683"/>
      <c r="H98" s="683"/>
      <c r="I98" s="683"/>
      <c r="J98" s="683"/>
      <c r="K98" s="683"/>
      <c r="L98" s="683"/>
      <c r="M98" s="683"/>
      <c r="N98" s="683"/>
      <c r="O98" s="683"/>
      <c r="P98" s="683"/>
      <c r="Q98" s="683"/>
      <c r="R98" s="683"/>
      <c r="S98" s="683"/>
      <c r="T98" s="683"/>
      <c r="U98" s="683"/>
      <c r="V98" s="683"/>
      <c r="W98" s="683"/>
      <c r="X98" s="683"/>
      <c r="Y98" s="683"/>
      <c r="Z98" s="683"/>
      <c r="AA98" s="683"/>
      <c r="AB98" s="683"/>
      <c r="AC98" s="683"/>
      <c r="AD98" s="683"/>
      <c r="AE98" s="155"/>
    </row>
    <row r="99" spans="1:31" x14ac:dyDescent="0.2">
      <c r="A99" s="682"/>
      <c r="B99" s="683"/>
      <c r="C99" s="683"/>
      <c r="D99" s="683"/>
      <c r="E99" s="683"/>
      <c r="F99" s="683"/>
      <c r="G99" s="683"/>
      <c r="H99" s="683"/>
      <c r="I99" s="683"/>
      <c r="J99" s="683"/>
      <c r="K99" s="683"/>
      <c r="L99" s="683"/>
      <c r="M99" s="683"/>
      <c r="N99" s="683"/>
      <c r="O99" s="683"/>
      <c r="P99" s="683"/>
      <c r="Q99" s="683"/>
      <c r="R99" s="683"/>
      <c r="S99" s="683"/>
      <c r="T99" s="683"/>
      <c r="U99" s="683"/>
      <c r="V99" s="683"/>
      <c r="W99" s="683"/>
      <c r="X99" s="683"/>
      <c r="Y99" s="683"/>
      <c r="Z99" s="683"/>
      <c r="AA99" s="683"/>
      <c r="AB99" s="683"/>
      <c r="AC99" s="683"/>
      <c r="AD99" s="683"/>
      <c r="AE99" s="155"/>
    </row>
    <row r="100" spans="1:31" x14ac:dyDescent="0.2">
      <c r="A100" s="155"/>
      <c r="B100" s="156"/>
      <c r="H100" s="154"/>
      <c r="I100" s="155"/>
      <c r="J100" s="154"/>
      <c r="M100" s="154"/>
      <c r="N100" s="155"/>
      <c r="O100" s="155"/>
      <c r="P100" s="154"/>
      <c r="Q100" s="154"/>
      <c r="R100" s="154"/>
      <c r="S100" s="155"/>
      <c r="T100" s="155"/>
      <c r="U100" s="158"/>
      <c r="V100" s="158"/>
    </row>
    <row r="101" spans="1:31" x14ac:dyDescent="0.2">
      <c r="A101" s="155"/>
      <c r="B101" s="156"/>
      <c r="H101" s="154"/>
      <c r="I101" s="155"/>
      <c r="J101" s="154"/>
      <c r="M101" s="154"/>
      <c r="N101" s="155"/>
      <c r="O101" s="155"/>
      <c r="P101" s="154"/>
      <c r="Q101" s="154"/>
      <c r="R101" s="154"/>
      <c r="S101" s="155"/>
      <c r="T101" s="155"/>
      <c r="U101" s="158"/>
      <c r="V101" s="158"/>
    </row>
    <row r="102" spans="1:31" x14ac:dyDescent="0.2">
      <c r="A102" s="155"/>
      <c r="B102" s="156"/>
      <c r="H102" s="154"/>
      <c r="I102" s="155"/>
      <c r="J102" s="154"/>
      <c r="M102" s="154"/>
      <c r="N102" s="155"/>
      <c r="O102" s="155"/>
      <c r="P102" s="154"/>
      <c r="Q102" s="154"/>
      <c r="R102" s="154"/>
      <c r="S102" s="155"/>
      <c r="T102" s="155"/>
      <c r="U102" s="158"/>
      <c r="V102" s="158"/>
    </row>
    <row r="103" spans="1:31" x14ac:dyDescent="0.2">
      <c r="A103" s="155"/>
      <c r="B103" s="156"/>
      <c r="H103" s="154"/>
      <c r="I103" s="155"/>
      <c r="J103" s="154"/>
      <c r="M103" s="154"/>
      <c r="N103" s="155"/>
      <c r="O103" s="155"/>
      <c r="P103" s="154"/>
      <c r="Q103" s="154"/>
      <c r="R103" s="154"/>
      <c r="S103" s="155"/>
      <c r="T103" s="155"/>
      <c r="U103" s="158"/>
      <c r="V103" s="158"/>
    </row>
    <row r="104" spans="1:31" x14ac:dyDescent="0.2">
      <c r="A104" s="155"/>
      <c r="B104" s="156"/>
      <c r="H104" s="154"/>
      <c r="I104" s="155"/>
      <c r="J104" s="154"/>
      <c r="M104" s="154"/>
      <c r="N104" s="155"/>
      <c r="O104" s="155"/>
      <c r="P104" s="154"/>
      <c r="Q104" s="154"/>
      <c r="R104" s="154"/>
      <c r="S104" s="155"/>
      <c r="T104" s="155"/>
      <c r="U104" s="158"/>
      <c r="V104" s="158"/>
    </row>
    <row r="105" spans="1:31" x14ac:dyDescent="0.2">
      <c r="A105" s="155"/>
      <c r="B105" s="156"/>
      <c r="H105" s="154"/>
      <c r="I105" s="155"/>
      <c r="J105" s="154"/>
      <c r="M105" s="154"/>
      <c r="N105" s="155"/>
      <c r="O105" s="155"/>
      <c r="P105" s="154"/>
      <c r="Q105" s="154"/>
      <c r="R105" s="154"/>
      <c r="S105" s="155"/>
      <c r="T105" s="155"/>
      <c r="U105" s="158"/>
      <c r="V105" s="158"/>
    </row>
    <row r="106" spans="1:31" x14ac:dyDescent="0.2">
      <c r="A106" s="155"/>
      <c r="B106" s="156"/>
      <c r="H106" s="154"/>
      <c r="I106" s="155"/>
      <c r="J106" s="154"/>
      <c r="M106" s="154"/>
      <c r="N106" s="155"/>
      <c r="O106" s="155"/>
      <c r="P106" s="154"/>
      <c r="Q106" s="154"/>
      <c r="R106" s="154"/>
      <c r="S106" s="155"/>
      <c r="T106" s="155"/>
      <c r="U106" s="158"/>
      <c r="V106" s="158"/>
    </row>
    <row r="107" spans="1:31" x14ac:dyDescent="0.2">
      <c r="A107" s="155"/>
      <c r="B107" s="156"/>
      <c r="H107" s="154"/>
      <c r="I107" s="155"/>
      <c r="J107" s="154"/>
      <c r="M107" s="154"/>
      <c r="N107" s="155"/>
      <c r="O107" s="155"/>
      <c r="P107" s="154"/>
      <c r="Q107" s="154"/>
      <c r="R107" s="154"/>
      <c r="S107" s="155"/>
      <c r="T107" s="155"/>
      <c r="U107" s="158"/>
      <c r="V107" s="158"/>
    </row>
    <row r="108" spans="1:31" x14ac:dyDescent="0.2">
      <c r="A108" s="155"/>
      <c r="B108" s="156"/>
      <c r="H108" s="154"/>
      <c r="I108" s="155"/>
      <c r="J108" s="154"/>
      <c r="M108" s="154"/>
      <c r="N108" s="155"/>
      <c r="O108" s="155"/>
      <c r="P108" s="154"/>
      <c r="Q108" s="154"/>
      <c r="R108" s="154"/>
      <c r="S108" s="155"/>
      <c r="T108" s="155"/>
      <c r="U108" s="158"/>
      <c r="V108" s="158"/>
    </row>
    <row r="109" spans="1:31" x14ac:dyDescent="0.2">
      <c r="A109" s="155"/>
      <c r="B109" s="156"/>
      <c r="H109" s="154"/>
      <c r="I109" s="155"/>
      <c r="J109" s="154"/>
      <c r="M109" s="154"/>
      <c r="N109" s="155"/>
      <c r="O109" s="155"/>
      <c r="P109" s="154"/>
      <c r="Q109" s="154"/>
      <c r="R109" s="154"/>
      <c r="S109" s="155"/>
      <c r="T109" s="155"/>
      <c r="U109" s="158"/>
      <c r="V109" s="158"/>
    </row>
    <row r="110" spans="1:31" x14ac:dyDescent="0.2">
      <c r="A110" s="155"/>
      <c r="B110" s="156"/>
      <c r="H110" s="154"/>
      <c r="I110" s="155"/>
      <c r="J110" s="154"/>
      <c r="M110" s="154"/>
      <c r="N110" s="155"/>
      <c r="O110" s="155"/>
      <c r="P110" s="154"/>
      <c r="Q110" s="154"/>
      <c r="R110" s="154"/>
      <c r="S110" s="155"/>
      <c r="T110" s="155"/>
      <c r="U110" s="158"/>
      <c r="V110" s="158"/>
    </row>
    <row r="111" spans="1:31" x14ac:dyDescent="0.2">
      <c r="A111" s="155"/>
      <c r="B111" s="156"/>
      <c r="H111" s="154"/>
      <c r="I111" s="155"/>
      <c r="J111" s="154"/>
      <c r="M111" s="154"/>
      <c r="N111" s="155"/>
      <c r="O111" s="155"/>
      <c r="P111" s="154"/>
      <c r="Q111" s="154"/>
      <c r="R111" s="154"/>
      <c r="S111" s="155"/>
      <c r="T111" s="155"/>
      <c r="U111" s="158"/>
      <c r="V111" s="158"/>
    </row>
    <row r="112" spans="1:31" x14ac:dyDescent="0.2">
      <c r="A112" s="155"/>
      <c r="B112" s="156"/>
      <c r="H112" s="154"/>
      <c r="I112" s="155"/>
      <c r="J112" s="154"/>
      <c r="M112" s="154"/>
      <c r="N112" s="155"/>
      <c r="O112" s="155"/>
      <c r="P112" s="154"/>
      <c r="Q112" s="154"/>
      <c r="R112" s="154"/>
      <c r="S112" s="155"/>
      <c r="T112" s="155"/>
      <c r="U112" s="158"/>
      <c r="V112" s="158"/>
    </row>
    <row r="113" spans="1:22" x14ac:dyDescent="0.2">
      <c r="A113" s="155"/>
      <c r="B113" s="156"/>
      <c r="H113" s="154"/>
      <c r="I113" s="155"/>
      <c r="J113" s="154"/>
      <c r="M113" s="154"/>
      <c r="N113" s="155"/>
      <c r="O113" s="155"/>
      <c r="P113" s="154"/>
      <c r="Q113" s="154"/>
      <c r="R113" s="154"/>
      <c r="S113" s="155"/>
      <c r="T113" s="155"/>
      <c r="U113" s="158"/>
      <c r="V113" s="158"/>
    </row>
    <row r="114" spans="1:22" x14ac:dyDescent="0.2">
      <c r="A114" s="155"/>
      <c r="B114" s="156"/>
      <c r="H114" s="154"/>
      <c r="I114" s="155"/>
      <c r="J114" s="154"/>
      <c r="M114" s="154"/>
      <c r="N114" s="155"/>
      <c r="O114" s="155"/>
      <c r="P114" s="154"/>
      <c r="Q114" s="154"/>
      <c r="R114" s="154"/>
      <c r="S114" s="155"/>
      <c r="T114" s="155"/>
      <c r="U114" s="158"/>
      <c r="V114" s="158"/>
    </row>
    <row r="115" spans="1:22" x14ac:dyDescent="0.2">
      <c r="A115" s="155"/>
      <c r="B115" s="156"/>
      <c r="H115" s="154"/>
      <c r="I115" s="155"/>
      <c r="J115" s="154"/>
      <c r="M115" s="154"/>
      <c r="N115" s="155"/>
      <c r="O115" s="155"/>
      <c r="P115" s="154"/>
      <c r="Q115" s="154"/>
      <c r="R115" s="154"/>
      <c r="S115" s="155"/>
      <c r="T115" s="155"/>
      <c r="U115" s="158"/>
      <c r="V115" s="158"/>
    </row>
    <row r="116" spans="1:22" x14ac:dyDescent="0.2">
      <c r="A116" s="155"/>
      <c r="B116" s="156"/>
      <c r="H116" s="154"/>
      <c r="I116" s="155"/>
      <c r="J116" s="154"/>
      <c r="M116" s="154"/>
      <c r="N116" s="155"/>
      <c r="O116" s="155"/>
      <c r="P116" s="154"/>
      <c r="Q116" s="154"/>
      <c r="R116" s="154"/>
      <c r="S116" s="155"/>
      <c r="T116" s="155"/>
      <c r="U116" s="158"/>
      <c r="V116" s="158"/>
    </row>
    <row r="117" spans="1:22" x14ac:dyDescent="0.2">
      <c r="A117" s="155"/>
      <c r="B117" s="156"/>
      <c r="H117" s="154"/>
      <c r="I117" s="155"/>
      <c r="J117" s="154"/>
      <c r="M117" s="154"/>
      <c r="N117" s="155"/>
      <c r="O117" s="155"/>
      <c r="P117" s="154"/>
      <c r="Q117" s="154"/>
      <c r="R117" s="154"/>
      <c r="S117" s="155"/>
      <c r="T117" s="155"/>
      <c r="U117" s="158"/>
      <c r="V117" s="158"/>
    </row>
    <row r="118" spans="1:22" x14ac:dyDescent="0.2">
      <c r="A118" s="155"/>
      <c r="B118" s="156"/>
      <c r="H118" s="154"/>
      <c r="I118" s="155"/>
      <c r="J118" s="154"/>
      <c r="M118" s="154"/>
      <c r="N118" s="155"/>
      <c r="O118" s="155"/>
      <c r="P118" s="154"/>
      <c r="Q118" s="154"/>
      <c r="R118" s="154"/>
      <c r="S118" s="155"/>
      <c r="T118" s="155"/>
      <c r="U118" s="158"/>
      <c r="V118" s="158"/>
    </row>
    <row r="119" spans="1:22" x14ac:dyDescent="0.2">
      <c r="A119" s="155"/>
      <c r="B119" s="156"/>
      <c r="H119" s="154"/>
      <c r="I119" s="155"/>
      <c r="J119" s="154"/>
      <c r="M119" s="154"/>
      <c r="N119" s="155"/>
      <c r="O119" s="155"/>
      <c r="P119" s="154"/>
      <c r="Q119" s="154"/>
      <c r="R119" s="154"/>
      <c r="S119" s="155"/>
      <c r="T119" s="155"/>
      <c r="U119" s="158"/>
      <c r="V119" s="158"/>
    </row>
    <row r="120" spans="1:22" x14ac:dyDescent="0.2">
      <c r="A120" s="155"/>
      <c r="B120" s="156"/>
      <c r="H120" s="154"/>
      <c r="I120" s="155"/>
      <c r="J120" s="154"/>
      <c r="M120" s="154"/>
      <c r="N120" s="155"/>
      <c r="O120" s="155"/>
      <c r="P120" s="154"/>
      <c r="Q120" s="154"/>
      <c r="R120" s="154"/>
      <c r="S120" s="155"/>
      <c r="T120" s="155"/>
      <c r="U120" s="158"/>
      <c r="V120" s="158"/>
    </row>
    <row r="121" spans="1:22" x14ac:dyDescent="0.2">
      <c r="A121" s="155"/>
      <c r="B121" s="156"/>
      <c r="H121" s="154"/>
      <c r="I121" s="155"/>
      <c r="J121" s="154"/>
      <c r="M121" s="154"/>
      <c r="N121" s="155"/>
      <c r="O121" s="155"/>
      <c r="P121" s="154"/>
      <c r="Q121" s="154"/>
      <c r="R121" s="154"/>
      <c r="S121" s="155"/>
      <c r="T121" s="155"/>
      <c r="U121" s="158"/>
      <c r="V121" s="158"/>
    </row>
    <row r="122" spans="1:22" x14ac:dyDescent="0.2">
      <c r="A122" s="155"/>
      <c r="B122" s="156"/>
      <c r="H122" s="154"/>
      <c r="I122" s="155"/>
      <c r="J122" s="154"/>
      <c r="M122" s="154"/>
      <c r="N122" s="155"/>
      <c r="O122" s="155"/>
      <c r="P122" s="154"/>
      <c r="Q122" s="154"/>
      <c r="R122" s="154"/>
      <c r="S122" s="155"/>
      <c r="T122" s="155"/>
      <c r="U122" s="158"/>
      <c r="V122" s="158"/>
    </row>
    <row r="123" spans="1:22" x14ac:dyDescent="0.2">
      <c r="A123" s="155"/>
      <c r="B123" s="156"/>
      <c r="H123" s="154"/>
      <c r="I123" s="155"/>
      <c r="J123" s="154"/>
      <c r="M123" s="154"/>
      <c r="N123" s="155"/>
      <c r="O123" s="155"/>
      <c r="P123" s="154"/>
      <c r="Q123" s="154"/>
      <c r="R123" s="154"/>
      <c r="S123" s="155"/>
      <c r="T123" s="155"/>
      <c r="U123" s="158"/>
      <c r="V123" s="158"/>
    </row>
    <row r="124" spans="1:22" x14ac:dyDescent="0.2">
      <c r="A124" s="155"/>
      <c r="B124" s="156"/>
      <c r="H124" s="154"/>
      <c r="I124" s="155"/>
      <c r="J124" s="154"/>
      <c r="M124" s="154"/>
      <c r="N124" s="155"/>
      <c r="O124" s="155"/>
      <c r="P124" s="154"/>
      <c r="Q124" s="154"/>
      <c r="R124" s="154"/>
      <c r="S124" s="155"/>
      <c r="T124" s="155"/>
      <c r="U124" s="158"/>
      <c r="V124" s="158"/>
    </row>
    <row r="125" spans="1:22" x14ac:dyDescent="0.2">
      <c r="A125" s="155"/>
      <c r="B125" s="156"/>
      <c r="H125" s="154"/>
      <c r="I125" s="155"/>
      <c r="J125" s="154"/>
      <c r="M125" s="154"/>
      <c r="N125" s="155"/>
      <c r="O125" s="155"/>
      <c r="P125" s="154"/>
      <c r="Q125" s="154"/>
      <c r="R125" s="154"/>
      <c r="S125" s="155"/>
      <c r="T125" s="155"/>
      <c r="U125" s="158"/>
      <c r="V125" s="158"/>
    </row>
    <row r="126" spans="1:22" x14ac:dyDescent="0.2">
      <c r="A126" s="155"/>
      <c r="B126" s="156"/>
      <c r="H126" s="154"/>
      <c r="I126" s="155"/>
      <c r="J126" s="154"/>
      <c r="M126" s="154"/>
      <c r="N126" s="155"/>
      <c r="O126" s="155"/>
      <c r="P126" s="154"/>
      <c r="Q126" s="154"/>
      <c r="R126" s="154"/>
      <c r="S126" s="155"/>
      <c r="T126" s="155"/>
      <c r="U126" s="158"/>
      <c r="V126" s="158"/>
    </row>
    <row r="127" spans="1:22" x14ac:dyDescent="0.2">
      <c r="A127" s="155"/>
      <c r="B127" s="156"/>
      <c r="H127" s="154"/>
      <c r="I127" s="155"/>
      <c r="J127" s="154"/>
      <c r="M127" s="154"/>
      <c r="N127" s="155"/>
      <c r="O127" s="155"/>
      <c r="P127" s="154"/>
      <c r="Q127" s="154"/>
      <c r="R127" s="154"/>
      <c r="S127" s="155"/>
      <c r="T127" s="155"/>
      <c r="U127" s="158"/>
      <c r="V127" s="158"/>
    </row>
    <row r="128" spans="1:22" x14ac:dyDescent="0.2">
      <c r="A128" s="155"/>
      <c r="B128" s="156"/>
      <c r="H128" s="154"/>
      <c r="I128" s="155"/>
      <c r="J128" s="154"/>
      <c r="M128" s="154"/>
      <c r="N128" s="155"/>
      <c r="O128" s="155"/>
      <c r="P128" s="154"/>
      <c r="Q128" s="154"/>
      <c r="R128" s="154"/>
      <c r="S128" s="155"/>
      <c r="T128" s="155"/>
      <c r="U128" s="158"/>
      <c r="V128" s="158"/>
    </row>
    <row r="129" spans="1:22" x14ac:dyDescent="0.2">
      <c r="A129" s="155"/>
      <c r="B129" s="156"/>
      <c r="H129" s="154"/>
      <c r="I129" s="155"/>
      <c r="J129" s="154"/>
      <c r="M129" s="154"/>
      <c r="N129" s="155"/>
      <c r="O129" s="155"/>
      <c r="P129" s="154"/>
      <c r="Q129" s="154"/>
      <c r="R129" s="154"/>
      <c r="S129" s="155"/>
      <c r="T129" s="155"/>
      <c r="U129" s="158"/>
      <c r="V129" s="158"/>
    </row>
    <row r="130" spans="1:22" x14ac:dyDescent="0.2">
      <c r="A130" s="155"/>
      <c r="B130" s="156"/>
      <c r="H130" s="154"/>
      <c r="I130" s="155"/>
      <c r="J130" s="154"/>
      <c r="M130" s="154"/>
      <c r="N130" s="155"/>
      <c r="O130" s="155"/>
      <c r="P130" s="154"/>
      <c r="Q130" s="154"/>
      <c r="R130" s="154"/>
      <c r="S130" s="155"/>
      <c r="T130" s="155"/>
      <c r="U130" s="158"/>
      <c r="V130" s="158"/>
    </row>
    <row r="131" spans="1:22" x14ac:dyDescent="0.2">
      <c r="A131" s="155"/>
      <c r="B131" s="156"/>
      <c r="H131" s="154"/>
      <c r="I131" s="155"/>
      <c r="J131" s="154"/>
      <c r="M131" s="154"/>
      <c r="N131" s="155"/>
      <c r="O131" s="155"/>
      <c r="P131" s="154"/>
      <c r="Q131" s="154"/>
      <c r="R131" s="154"/>
      <c r="S131" s="155"/>
      <c r="T131" s="155"/>
      <c r="U131" s="158"/>
      <c r="V131" s="158"/>
    </row>
    <row r="132" spans="1:22" x14ac:dyDescent="0.2">
      <c r="A132" s="155"/>
      <c r="B132" s="156"/>
      <c r="H132" s="154"/>
      <c r="I132" s="155"/>
      <c r="J132" s="154"/>
      <c r="M132" s="154"/>
      <c r="N132" s="155"/>
      <c r="O132" s="155"/>
      <c r="P132" s="154"/>
      <c r="Q132" s="154"/>
      <c r="R132" s="154"/>
      <c r="S132" s="155"/>
      <c r="T132" s="155"/>
      <c r="U132" s="158"/>
      <c r="V132" s="158"/>
    </row>
    <row r="133" spans="1:22" x14ac:dyDescent="0.2">
      <c r="A133" s="155"/>
      <c r="B133" s="156"/>
      <c r="H133" s="154"/>
      <c r="I133" s="155"/>
      <c r="J133" s="154"/>
      <c r="M133" s="154"/>
      <c r="N133" s="155"/>
      <c r="O133" s="155"/>
      <c r="P133" s="154"/>
      <c r="Q133" s="154"/>
      <c r="R133" s="154"/>
      <c r="S133" s="155"/>
      <c r="T133" s="155"/>
      <c r="U133" s="158"/>
      <c r="V133" s="158"/>
    </row>
    <row r="134" spans="1:22" x14ac:dyDescent="0.2">
      <c r="A134" s="155"/>
      <c r="B134" s="156"/>
      <c r="H134" s="154"/>
      <c r="I134" s="155"/>
      <c r="J134" s="154"/>
      <c r="M134" s="154"/>
      <c r="N134" s="155"/>
      <c r="O134" s="155"/>
      <c r="P134" s="154"/>
      <c r="Q134" s="154"/>
      <c r="R134" s="154"/>
      <c r="S134" s="155"/>
      <c r="T134" s="155"/>
      <c r="U134" s="158"/>
      <c r="V134" s="158"/>
    </row>
  </sheetData>
  <mergeCells count="28">
    <mergeCell ref="W5:Z5"/>
    <mergeCell ref="AA5:AD5"/>
    <mergeCell ref="AE5:AH5"/>
    <mergeCell ref="A89:AD99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4:T84"/>
    <mergeCell ref="O86:T86"/>
    <mergeCell ref="J5:J6"/>
    <mergeCell ref="O5:P5"/>
    <mergeCell ref="A81:N88"/>
    <mergeCell ref="O87:T87"/>
    <mergeCell ref="O88:T88"/>
    <mergeCell ref="O81:T81"/>
    <mergeCell ref="O82:T82"/>
    <mergeCell ref="O83:T83"/>
    <mergeCell ref="T4:T6"/>
    <mergeCell ref="O85:T85"/>
    <mergeCell ref="Q4:S5"/>
    <mergeCell ref="K5:N5"/>
  </mergeCells>
  <pageMargins left="0.19685039370078741" right="0.19685039370078741" top="0.19685039370078741" bottom="0" header="0.19685039370078741" footer="0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2020-11-03T17:05:30Z</cp:lastPrinted>
  <dcterms:created xsi:type="dcterms:W3CDTF">2011-05-05T04:03:53Z</dcterms:created>
  <dcterms:modified xsi:type="dcterms:W3CDTF">2026-01-12T07:57:29Z</dcterms:modified>
</cp:coreProperties>
</file>