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Титул" sheetId="17" r:id="rId1"/>
    <sheet name="КУГ" sheetId="15" r:id="rId2"/>
    <sheet name="План" sheetId="14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" i="14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8"/>
  <c r="AM80" l="1"/>
  <c r="AJ80"/>
  <c r="AG80"/>
  <c r="AP79"/>
  <c r="AM79"/>
  <c r="AJ79"/>
  <c r="AG79"/>
  <c r="AD79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I74"/>
  <c r="T73"/>
  <c r="I73"/>
  <c r="G73" s="1"/>
  <c r="T72"/>
  <c r="H71"/>
  <c r="H70" s="1"/>
  <c r="L70"/>
  <c r="K70"/>
  <c r="T69"/>
  <c r="H69"/>
  <c r="T68"/>
  <c r="H68"/>
  <c r="T67"/>
  <c r="H67"/>
  <c r="T66"/>
  <c r="H66"/>
  <c r="I66" s="1"/>
  <c r="S65"/>
  <c r="L65"/>
  <c r="K65"/>
  <c r="H64"/>
  <c r="H63"/>
  <c r="I63" s="1"/>
  <c r="N63" s="1"/>
  <c r="N60" s="1"/>
  <c r="H62"/>
  <c r="H61"/>
  <c r="I61" s="1"/>
  <c r="S60"/>
  <c r="M60"/>
  <c r="L60"/>
  <c r="K60"/>
  <c r="H59"/>
  <c r="H58"/>
  <c r="H57"/>
  <c r="H56"/>
  <c r="T55"/>
  <c r="S55"/>
  <c r="M55"/>
  <c r="L55"/>
  <c r="K55"/>
  <c r="H54"/>
  <c r="H53"/>
  <c r="H52"/>
  <c r="H51"/>
  <c r="T50"/>
  <c r="S50"/>
  <c r="M50"/>
  <c r="L50"/>
  <c r="K50"/>
  <c r="H49"/>
  <c r="H48"/>
  <c r="H47"/>
  <c r="T46"/>
  <c r="S46"/>
  <c r="N46"/>
  <c r="M46"/>
  <c r="L46"/>
  <c r="K46"/>
  <c r="R45"/>
  <c r="Q45"/>
  <c r="P45"/>
  <c r="H44"/>
  <c r="I44" s="1"/>
  <c r="J44" s="1"/>
  <c r="H43"/>
  <c r="H42"/>
  <c r="H41"/>
  <c r="S40"/>
  <c r="H40"/>
  <c r="H39"/>
  <c r="S38"/>
  <c r="H38"/>
  <c r="I38" s="1"/>
  <c r="H37"/>
  <c r="H36"/>
  <c r="S35"/>
  <c r="H35"/>
  <c r="H34"/>
  <c r="I34" s="1"/>
  <c r="J34" s="1"/>
  <c r="H33"/>
  <c r="H32"/>
  <c r="H31"/>
  <c r="H30"/>
  <c r="R29"/>
  <c r="Q29"/>
  <c r="P29"/>
  <c r="O29"/>
  <c r="N29"/>
  <c r="M29"/>
  <c r="L29"/>
  <c r="K29"/>
  <c r="T28"/>
  <c r="H28"/>
  <c r="H27"/>
  <c r="H26"/>
  <c r="I26" s="1"/>
  <c r="G26" s="1"/>
  <c r="H25"/>
  <c r="H24"/>
  <c r="I24" s="1"/>
  <c r="H23"/>
  <c r="I23" s="1"/>
  <c r="J23" s="1"/>
  <c r="S22"/>
  <c r="R22"/>
  <c r="L22"/>
  <c r="K22"/>
  <c r="I21"/>
  <c r="I20"/>
  <c r="G20" s="1"/>
  <c r="S20" s="1"/>
  <c r="I19"/>
  <c r="I18"/>
  <c r="J18" s="1"/>
  <c r="G18"/>
  <c r="S18" s="1"/>
  <c r="I17"/>
  <c r="I16"/>
  <c r="J16" s="1"/>
  <c r="I15"/>
  <c r="I14"/>
  <c r="I13"/>
  <c r="J13" s="1"/>
  <c r="G13"/>
  <c r="S13" s="1"/>
  <c r="I12"/>
  <c r="I11"/>
  <c r="I10"/>
  <c r="I9"/>
  <c r="I8"/>
  <c r="I7"/>
  <c r="W6"/>
  <c r="V6"/>
  <c r="U6"/>
  <c r="T6"/>
  <c r="R6"/>
  <c r="Q6"/>
  <c r="P6"/>
  <c r="O6"/>
  <c r="N6"/>
  <c r="M6"/>
  <c r="L6"/>
  <c r="K6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N5" s="1"/>
  <c r="AO5" s="1"/>
  <c r="AP5" s="1"/>
  <c r="AQ77" l="1"/>
  <c r="AQ79"/>
  <c r="AQ80"/>
  <c r="H55"/>
  <c r="I25"/>
  <c r="J25" s="1"/>
  <c r="I47"/>
  <c r="G47" s="1"/>
  <c r="I53"/>
  <c r="G53" s="1"/>
  <c r="I59"/>
  <c r="O59" s="1"/>
  <c r="O55" s="1"/>
  <c r="T65"/>
  <c r="T45" s="1"/>
  <c r="I37"/>
  <c r="J37" s="1"/>
  <c r="I58"/>
  <c r="N58" s="1"/>
  <c r="N55" s="1"/>
  <c r="I27"/>
  <c r="G27" s="1"/>
  <c r="I43"/>
  <c r="G43" s="1"/>
  <c r="I48"/>
  <c r="G48" s="1"/>
  <c r="I54"/>
  <c r="O54" s="1"/>
  <c r="O50" s="1"/>
  <c r="I68"/>
  <c r="G68" s="1"/>
  <c r="I33"/>
  <c r="J33" s="1"/>
  <c r="I41"/>
  <c r="I52"/>
  <c r="J52" s="1"/>
  <c r="I42"/>
  <c r="G42" s="1"/>
  <c r="I36"/>
  <c r="J36" s="1"/>
  <c r="J8"/>
  <c r="G8"/>
  <c r="I30"/>
  <c r="J30" s="1"/>
  <c r="G44"/>
  <c r="L45"/>
  <c r="L76" s="1"/>
  <c r="I62"/>
  <c r="J62" s="1"/>
  <c r="G37"/>
  <c r="H29"/>
  <c r="T44"/>
  <c r="M45"/>
  <c r="M76" s="1"/>
  <c r="I56"/>
  <c r="G56" s="1"/>
  <c r="G63"/>
  <c r="I69"/>
  <c r="O69" s="1"/>
  <c r="I71"/>
  <c r="J71" s="1"/>
  <c r="J70" s="1"/>
  <c r="I49"/>
  <c r="I51"/>
  <c r="I32"/>
  <c r="J32" s="1"/>
  <c r="I35"/>
  <c r="J35" s="1"/>
  <c r="Q76"/>
  <c r="H50"/>
  <c r="I64"/>
  <c r="G64" s="1"/>
  <c r="I67"/>
  <c r="G67" s="1"/>
  <c r="I28"/>
  <c r="G28" s="1"/>
  <c r="R76"/>
  <c r="S45"/>
  <c r="T70"/>
  <c r="I57"/>
  <c r="J57" s="1"/>
  <c r="I39"/>
  <c r="J39" s="1"/>
  <c r="P76"/>
  <c r="K45"/>
  <c r="K76" s="1"/>
  <c r="G71"/>
  <c r="G25"/>
  <c r="I6"/>
  <c r="J7"/>
  <c r="G7"/>
  <c r="J15"/>
  <c r="G15"/>
  <c r="S15" s="1"/>
  <c r="G14"/>
  <c r="S14" s="1"/>
  <c r="J14"/>
  <c r="J38"/>
  <c r="G38"/>
  <c r="J43"/>
  <c r="J17"/>
  <c r="G17"/>
  <c r="S17" s="1"/>
  <c r="G69"/>
  <c r="G9"/>
  <c r="J9"/>
  <c r="J10"/>
  <c r="G10"/>
  <c r="S10" s="1"/>
  <c r="J21"/>
  <c r="G21"/>
  <c r="S21" s="1"/>
  <c r="J11"/>
  <c r="G11"/>
  <c r="S11" s="1"/>
  <c r="J12"/>
  <c r="G12"/>
  <c r="S12" s="1"/>
  <c r="G19"/>
  <c r="S19" s="1"/>
  <c r="J19"/>
  <c r="G52"/>
  <c r="J61"/>
  <c r="J60" s="1"/>
  <c r="J24"/>
  <c r="G24"/>
  <c r="G41"/>
  <c r="J41"/>
  <c r="G62"/>
  <c r="G66"/>
  <c r="J66"/>
  <c r="J20"/>
  <c r="G23"/>
  <c r="T27"/>
  <c r="T22" s="1"/>
  <c r="T43"/>
  <c r="H46"/>
  <c r="I40"/>
  <c r="J40" s="1"/>
  <c r="S32"/>
  <c r="S29" s="1"/>
  <c r="H65"/>
  <c r="I72"/>
  <c r="G72" s="1"/>
  <c r="J26"/>
  <c r="H22"/>
  <c r="G61"/>
  <c r="I31"/>
  <c r="J31" s="1"/>
  <c r="H60"/>
  <c r="G16"/>
  <c r="S16" s="1"/>
  <c r="G34"/>
  <c r="I22" l="1"/>
  <c r="J42"/>
  <c r="J29" s="1"/>
  <c r="G33"/>
  <c r="J27"/>
  <c r="J22" s="1"/>
  <c r="I50"/>
  <c r="AR79"/>
  <c r="G57"/>
  <c r="J56"/>
  <c r="J55" s="1"/>
  <c r="G30"/>
  <c r="G36"/>
  <c r="G51"/>
  <c r="N68"/>
  <c r="N65" s="1"/>
  <c r="G59"/>
  <c r="J51"/>
  <c r="J50" s="1"/>
  <c r="J28"/>
  <c r="J47"/>
  <c r="J46" s="1"/>
  <c r="N53"/>
  <c r="N50" s="1"/>
  <c r="G31"/>
  <c r="G58"/>
  <c r="I46"/>
  <c r="G54"/>
  <c r="G22"/>
  <c r="O64"/>
  <c r="O60" s="1"/>
  <c r="I29"/>
  <c r="I55"/>
  <c r="G39"/>
  <c r="G46"/>
  <c r="J67"/>
  <c r="J65" s="1"/>
  <c r="I65"/>
  <c r="G49"/>
  <c r="G35"/>
  <c r="G60"/>
  <c r="I60"/>
  <c r="O49"/>
  <c r="O46" s="1"/>
  <c r="G65"/>
  <c r="G6"/>
  <c r="H45"/>
  <c r="H76" s="1"/>
  <c r="T29"/>
  <c r="T76" s="1"/>
  <c r="G32"/>
  <c r="J6"/>
  <c r="O65"/>
  <c r="G40"/>
  <c r="G70"/>
  <c r="I70"/>
  <c r="S6"/>
  <c r="S76" s="1"/>
  <c r="N76"/>
  <c r="G50" l="1"/>
  <c r="G45" s="1"/>
  <c r="G55"/>
  <c r="N45"/>
  <c r="J45"/>
  <c r="J76" s="1"/>
  <c r="G29"/>
  <c r="O45"/>
  <c r="I45"/>
  <c r="I76" s="1"/>
  <c r="O76"/>
  <c r="G76" l="1"/>
</calcChain>
</file>

<file path=xl/sharedStrings.xml><?xml version="1.0" encoding="utf-8"?>
<sst xmlns="http://schemas.openxmlformats.org/spreadsheetml/2006/main" count="500" uniqueCount="353">
  <si>
    <t>Индекс</t>
  </si>
  <si>
    <t>Всего</t>
  </si>
  <si>
    <t>Объем образовательной программы в академических часах</t>
  </si>
  <si>
    <t>Промежуточная аттестация</t>
  </si>
  <si>
    <t>ОП.00</t>
  </si>
  <si>
    <t>Общепрофессиональный цикл</t>
  </si>
  <si>
    <t>ОП.01</t>
  </si>
  <si>
    <t>П.00</t>
  </si>
  <si>
    <t>Профессиональный цикл</t>
  </si>
  <si>
    <t>Учебная практика</t>
  </si>
  <si>
    <t>Производственная практика</t>
  </si>
  <si>
    <t>ГИА.00</t>
  </si>
  <si>
    <t>Наименование</t>
  </si>
  <si>
    <t>Безопасность жизнедеятельности</t>
  </si>
  <si>
    <t>Физическая культура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</si>
  <si>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</si>
  <si>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</si>
  <si>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</si>
  <si>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</si>
  <si>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</si>
  <si>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</si>
  <si>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</si>
  <si>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</si>
  <si>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УП.04</t>
  </si>
  <si>
    <t>ПП.04</t>
  </si>
  <si>
    <t>ПМ.05</t>
  </si>
  <si>
    <t>МДК.05.01</t>
  </si>
  <si>
    <t xml:space="preserve">Обязательная часть, ак.ч.
</t>
  </si>
  <si>
    <t xml:space="preserve">Вариативная часть, ак.ч.
</t>
  </si>
  <si>
    <t>Объём образовательной программы, ак.ч.</t>
  </si>
  <si>
    <t xml:space="preserve">Русский язык </t>
  </si>
  <si>
    <t>Литература</t>
  </si>
  <si>
    <t xml:space="preserve">Иностранный язык </t>
  </si>
  <si>
    <t>Математика</t>
  </si>
  <si>
    <t xml:space="preserve">Информатика </t>
  </si>
  <si>
    <t>История</t>
  </si>
  <si>
    <t xml:space="preserve">Обществознание </t>
  </si>
  <si>
    <t xml:space="preserve">География </t>
  </si>
  <si>
    <t xml:space="preserve">Физика </t>
  </si>
  <si>
    <t xml:space="preserve">Химия </t>
  </si>
  <si>
    <t xml:space="preserve">Биология </t>
  </si>
  <si>
    <t xml:space="preserve">Физическая культура </t>
  </si>
  <si>
    <t xml:space="preserve">Ввведение в специальность </t>
  </si>
  <si>
    <t>Иностранный язык в профессиональной деятельности</t>
  </si>
  <si>
    <t>Инженерная графика</t>
  </si>
  <si>
    <t>Техническая механика</t>
  </si>
  <si>
    <t>УП. 01</t>
  </si>
  <si>
    <t>ПП. 01</t>
  </si>
  <si>
    <t>УП. 02</t>
  </si>
  <si>
    <t>ПП. 02</t>
  </si>
  <si>
    <t>УП. 03</t>
  </si>
  <si>
    <t>ПП. 03</t>
  </si>
  <si>
    <t>Каникулы</t>
  </si>
  <si>
    <t>1 курс</t>
  </si>
  <si>
    <t xml:space="preserve">2 курс </t>
  </si>
  <si>
    <t xml:space="preserve">3 семестр </t>
  </si>
  <si>
    <t xml:space="preserve">4 семестр </t>
  </si>
  <si>
    <t xml:space="preserve">5 семестр </t>
  </si>
  <si>
    <t xml:space="preserve">6 семестр </t>
  </si>
  <si>
    <t xml:space="preserve">7 семестр </t>
  </si>
  <si>
    <t xml:space="preserve">8 семестр </t>
  </si>
  <si>
    <t>в т.ч.сам.раб</t>
  </si>
  <si>
    <t xml:space="preserve">практика 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</si>
  <si>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</si>
  <si>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</si>
  <si>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</si>
  <si>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</si>
  <si>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</si>
  <si>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</si>
  <si>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</si>
  <si>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Индивидуальный учебный проект*/ курсовой проект</t>
  </si>
  <si>
    <t>самостоятельная работа в рамках экзаменационной сессии</t>
  </si>
  <si>
    <t>консультации</t>
  </si>
  <si>
    <t>экзамен</t>
  </si>
  <si>
    <t xml:space="preserve">Самостоятельная работа </t>
  </si>
  <si>
    <t xml:space="preserve">Учебная практика </t>
  </si>
  <si>
    <t xml:space="preserve">Производственная практика </t>
  </si>
  <si>
    <t xml:space="preserve">Практика </t>
  </si>
  <si>
    <t>урок, лекция, семинар</t>
  </si>
  <si>
    <t>практическое занятие, лабораторное занятие</t>
  </si>
  <si>
    <t>Объем образовательной программы (час.)</t>
  </si>
  <si>
    <t xml:space="preserve">экзамен </t>
  </si>
  <si>
    <t>диференцированный зачет</t>
  </si>
  <si>
    <t xml:space="preserve">зачет </t>
  </si>
  <si>
    <t>индивидуальный учебный проект*/ курсовая работа (проект)</t>
  </si>
  <si>
    <t xml:space="preserve">Форма контроля </t>
  </si>
  <si>
    <t>индивидуальный учебный проект/Курсовой проект (работа)</t>
  </si>
  <si>
    <t>Всего учебных занятий</t>
  </si>
  <si>
    <t>в том числе</t>
  </si>
  <si>
    <t xml:space="preserve">  форме практической подготовки</t>
  </si>
  <si>
    <t>Объем работы обучающихся во взаимодействии с преподавателем</t>
  </si>
  <si>
    <t xml:space="preserve">2 семестр  </t>
  </si>
  <si>
    <t xml:space="preserve">1 семестр </t>
  </si>
  <si>
    <t>Распределение часов по курсам и семестрам (час. / недель в семестр)</t>
  </si>
  <si>
    <t>3,4,5,,7</t>
  </si>
  <si>
    <t>Основы безопасности и защиты Родины</t>
  </si>
  <si>
    <t xml:space="preserve"> Основы бережливого производства 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</si>
  <si>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</si>
  <si>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Общеобразовательный цикл</t>
  </si>
  <si>
    <t xml:space="preserve">15 практика </t>
  </si>
  <si>
    <t>Государственная итоговая аттестация ( С 15.06 по 30.06.)</t>
  </si>
  <si>
    <t>Производственная практика (преддипломная практика )</t>
  </si>
  <si>
    <t>ПДП.00</t>
  </si>
  <si>
    <t>Эк-промежуточная атестация - квалификационный экзамен</t>
  </si>
  <si>
    <t>СГ.01</t>
  </si>
  <si>
    <t>История России</t>
  </si>
  <si>
    <t>СГ.02</t>
  </si>
  <si>
    <t>СГ.03</t>
  </si>
  <si>
    <t>СГ.04</t>
  </si>
  <si>
    <t>СГ.00</t>
  </si>
  <si>
    <t xml:space="preserve">Социально-гуманитарный цикл </t>
  </si>
  <si>
    <t>Электротехника и электроника</t>
  </si>
  <si>
    <t>Информационные технологии в профессиональной деятельности</t>
  </si>
  <si>
    <t xml:space="preserve">Метрология, стандартизация и сертификация </t>
  </si>
  <si>
    <t>Безопасность полётов</t>
  </si>
  <si>
    <t>Нормативное правовое обеспечение профессиональной деятельности</t>
  </si>
  <si>
    <t>Основы психологии в профессиональной деятельности</t>
  </si>
  <si>
    <t>Основы экономики воздушного транспорта</t>
  </si>
  <si>
    <t>ОП.10</t>
  </si>
  <si>
    <t>Материаловедение</t>
  </si>
  <si>
    <t>ОП.11</t>
  </si>
  <si>
    <t>ОП.12</t>
  </si>
  <si>
    <t>Основы авиационной метеорологии</t>
  </si>
  <si>
    <t>ОП.13</t>
  </si>
  <si>
    <t>Основы аэродинамики и динамики полета</t>
  </si>
  <si>
    <t>ПМ.01</t>
  </si>
  <si>
    <t>Дистанционное пилотирование беспилотных воздушных судов самолетного типа</t>
  </si>
  <si>
    <t>МДК 01.01</t>
  </si>
  <si>
    <t>Конструкция и летная эксплуатация беспилотных воздушных судов самолетного типа, средств обеспечения взлета и посадки, средств дистанционного управления (пилотирования) и контроля за полетами беспилотных воздушных судов</t>
  </si>
  <si>
    <t>ПМ.02</t>
  </si>
  <si>
    <t>Дистанционное пилотирование беспилотных воздушных судов вертолетного типа</t>
  </si>
  <si>
    <t>МДК 02.01</t>
  </si>
  <si>
    <t>Конструкция и летная эксплуатация беспилотных воздушных судов вертолетного типа, средств обеспечения взлета и посадки, средств дистанционного управления (пилотирования) и контроля за полетами беспилотных воздушных судов</t>
  </si>
  <si>
    <t>МДК 02.02</t>
  </si>
  <si>
    <t>Техническая эксплуатация беспилотных воздушных судов вертолетного типа, средств обеспечения взлета и посадки, средств дистанционного управления (пилотирования) и контроля за полетами беспилотных воздушных судов.</t>
  </si>
  <si>
    <t>ПМ.03</t>
  </si>
  <si>
    <t>Дистанционное пилотирование беспилотных воздушных судов смешанного типа</t>
  </si>
  <si>
    <t>МДК 03.01</t>
  </si>
  <si>
    <t>Конструкция и летная эксплуатация беспилотных воздушных судов смешанного типа, средств обеспечения взлета и посадки, средств дистанционного управления (пилотирования) и контроля за полетами беспилотных воздушных судов</t>
  </si>
  <si>
    <t>МДК 03.02</t>
  </si>
  <si>
    <t>Техническая эксплуатация беспилотных воздушных судов смешанного типа, средств обеспечения взлета и посадки, средств дистанционного управления (пилотирования) и контроля за полетами беспилотных воздушных судов.</t>
  </si>
  <si>
    <t>ПМ.04</t>
  </si>
  <si>
    <t>Эксплуатация и техническое обслуживание функционального оборудования, полезной нагрузки беспилотного воздушного судна, систем передачи и обработки информации, иных электронных и цифровых систем, а также систем крепления внешних грузов</t>
  </si>
  <si>
    <t>МДК 04.01</t>
  </si>
  <si>
    <t>Конструкция и техническая эксплуатация функционального оборудования, полезной нагрузки беспилотного воздушного судна, систем передачи и обработки информации, иных электронных и цифровых систем, а также систем крепления внешних грузов</t>
  </si>
  <si>
    <t>МДК 04.02</t>
  </si>
  <si>
    <t>Методы и алгоритмы обработки информации, полученной от функционального оборудования беспилотных авиационных систем, систем специализированного навесного оборудования, систем фото- и видеосъемки, системы мониторинга земной поверхности и воздушного пространства</t>
  </si>
  <si>
    <t>Техническая эксплуатация беспилотных авиационных систем</t>
  </si>
  <si>
    <t>МДК.05.02</t>
  </si>
  <si>
    <t>Ремонт беспилотных летательных аппаратов</t>
  </si>
  <si>
    <t>УП.05.01</t>
  </si>
  <si>
    <t>ПП.05.01</t>
  </si>
  <si>
    <t>МДК 06.01 Изготовление и ремонт конструктивных элементов БВС из композиционных материалов и пластиков.</t>
  </si>
  <si>
    <t xml:space="preserve">учебная практика </t>
  </si>
  <si>
    <t xml:space="preserve">производственная практика </t>
  </si>
  <si>
    <t xml:space="preserve"> Изготовление и ремонт конструктивных элементов БВС из композиционных материалов и пластиков. (по запросу)</t>
  </si>
  <si>
    <t>ПМ.06*</t>
  </si>
  <si>
    <t>МДК.06.01</t>
  </si>
  <si>
    <t>УП.06.01</t>
  </si>
  <si>
    <t>ПП.06.01</t>
  </si>
  <si>
    <t>СГ.05*</t>
  </si>
  <si>
    <t>Индивидуальный проект</t>
  </si>
  <si>
    <t>5 ( Эк)</t>
  </si>
  <si>
    <t xml:space="preserve">7 практика </t>
  </si>
  <si>
    <t xml:space="preserve">10 практика </t>
  </si>
  <si>
    <t>6( Эк)</t>
  </si>
  <si>
    <t xml:space="preserve"> 3 практика </t>
  </si>
  <si>
    <t>Техническая эксплуатация радиотехнического авиационного оборудования</t>
  </si>
  <si>
    <t>6*</t>
  </si>
  <si>
    <t>7*</t>
  </si>
  <si>
    <t>8*</t>
  </si>
  <si>
    <t>8**</t>
  </si>
  <si>
    <t>7*-комплексный диференцированный зачет по УП. 02 и УП. 02</t>
  </si>
  <si>
    <t>6*-комплексный диференцированный зачет по УП. 01 и ПП. 01</t>
  </si>
  <si>
    <t>8**-комплексный диференцированный зачет по УП. 03 и ПП. 03</t>
  </si>
  <si>
    <t>8*-комплексный диференцированный зачет по УП. 04 и ПП. 04</t>
  </si>
  <si>
    <t xml:space="preserve"> Основы финансовой грамотности и предпринимательства</t>
  </si>
  <si>
    <t>Цифровая экономика в сфере авиастроения</t>
  </si>
  <si>
    <t>ОП.14*</t>
  </si>
  <si>
    <t>Освоение одной или нескольких профессий рабочих, должностей служащих ( Механик авиационный по технической эксплуатации беспилотных авиационных систем)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</si>
  <si>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</si>
  <si>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</si>
  <si>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</si>
  <si>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</si>
  <si>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</si>
  <si>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</si>
  <si>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</si>
  <si>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</si>
  <si>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</si>
  <si>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</si>
  <si>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</si>
  <si>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</si>
  <si>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</si>
  <si>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ООД.14</t>
  </si>
  <si>
    <t>СГ.06*</t>
  </si>
  <si>
    <t>ОД.00</t>
  </si>
  <si>
    <r>
      <t>ОП.15*</t>
    </r>
    <r>
      <rPr>
        <vertAlign val="subscript"/>
        <sz val="12"/>
        <rFont val="Times New Roman"/>
        <family val="1"/>
        <charset val="204"/>
      </rPr>
      <t>ц</t>
    </r>
  </si>
  <si>
    <t>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</si>
  <si>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</si>
  <si>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</si>
  <si>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</si>
  <si>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</si>
  <si>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</si>
  <si>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</si>
  <si>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</si>
  <si>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</si>
  <si>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</si>
  <si>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</si>
  <si>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</si>
  <si>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</si>
  <si>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</si>
  <si>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</si>
  <si>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</si>
  <si>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</si>
  <si>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</si>
  <si>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</si>
  <si>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</si>
  <si>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</si>
  <si>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</si>
  <si>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</si>
  <si>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</si>
  <si>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</si>
  <si>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</si>
  <si>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</si>
  <si>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</si>
  <si>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</si>
  <si>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</si>
  <si>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</si>
  <si>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</si>
  <si>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</si>
  <si>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</si>
  <si>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</si>
  <si>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</si>
  <si>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</si>
  <si>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</si>
  <si>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</si>
  <si>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</si>
  <si>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</si>
  <si>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</si>
  <si>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</si>
  <si>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</si>
  <si>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</si>
  <si>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</si>
  <si>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</si>
  <si>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</si>
  <si>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</si>
  <si>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</si>
  <si>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</si>
  <si>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</si>
  <si>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</si>
  <si>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</si>
  <si>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</si>
  <si>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</si>
  <si>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</si>
  <si>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</si>
  <si>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</si>
  <si>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</si>
  <si>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</si>
  <si>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</si>
  <si>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</si>
  <si>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</si>
  <si>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</si>
  <si>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</si>
  <si>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</si>
  <si>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</si>
  <si>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</si>
  <si>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</si>
  <si>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</si>
  <si>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</si>
  <si>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</si>
  <si>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</si>
  <si>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</si>
  <si>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</si>
  <si>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</si>
  <si>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</si>
  <si>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</si>
  <si>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</si>
  <si>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</si>
  <si>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</si>
  <si>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</si>
  <si>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</si>
  <si>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</si>
  <si>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</si>
  <si>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</si>
  <si>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</si>
  <si>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</si>
  <si>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</si>
  <si>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</si>
  <si>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</si>
  <si>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</si>
  <si>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</si>
  <si>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</si>
  <si>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</si>
  <si>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</si>
  <si>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</si>
  <si>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</si>
  <si>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</si>
  <si>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</si>
  <si>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IV</t>
  </si>
  <si>
    <t>X</t>
  </si>
  <si>
    <t>=</t>
  </si>
  <si>
    <t>::</t>
  </si>
  <si>
    <t>*</t>
  </si>
  <si>
    <t>Обозначения: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</si>
  <si>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</si>
  <si>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</si>
  <si>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</si>
  <si>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</si>
  <si>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</si>
  <si>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</si>
  <si>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</si>
  <si>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</si>
  <si>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</si>
  <si>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Обучение по дисциплинам и междисциплинарным курсам</t>
  </si>
  <si>
    <t>Практики</t>
  </si>
  <si>
    <t>ГИА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</si>
  <si>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</si>
  <si>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</si>
  <si>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</si>
  <si>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</si>
  <si>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</si>
  <si>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час. обяз. уч. занятий</t>
  </si>
  <si>
    <t>2. Сводные данные по бюджету времени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</si>
  <si>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</si>
  <si>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</si>
  <si>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</si>
  <si>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</si>
  <si>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</si>
  <si>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</si>
  <si>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</si>
  <si>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</si>
  <si>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</si>
  <si>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«_____»__________________2021  г.</t>
  </si>
  <si>
    <t>2024г.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</si>
  <si>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</si>
  <si>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</si>
  <si>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</si>
  <si>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</si>
  <si>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</si>
  <si>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</si>
  <si>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</si>
  <si>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</si>
  <si>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3г 10м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</si>
  <si>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</si>
  <si>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</si>
  <si>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</si>
  <si>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Группа</t>
  </si>
  <si>
    <t>Год начала подготовки по УП</t>
  </si>
  <si>
    <t>25.02.08</t>
  </si>
  <si>
    <t>Эксплуатация беспилотных авиационных систем</t>
  </si>
  <si>
    <t>оператор беспилотных летательных аппаратов</t>
  </si>
  <si>
    <t>7444</t>
  </si>
  <si>
    <t>2024 г.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</si>
</sst>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ahoma"/>
      <family val="2"/>
      <charset val="204"/>
    </font>
    <font>
      <sz val="8"/>
      <color theme="0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i/>
      <sz val="10"/>
      <color indexed="8"/>
      <name val="Times New Roman"/>
      <family val="1"/>
      <charset val="204"/>
    </font>
    <font>
      <sz val="10"/>
      <color theme="0"/>
      <name val="Tahoma"/>
      <family val="2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theme="0"/>
        <bgColor indexed="1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08">
    <xf numFmtId="0" fontId="0" fillId="0" borderId="0" xfId="0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49" fontId="5" fillId="0" borderId="3" xfId="0" applyNumberFormat="1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left" vertical="center" shrinkToFit="1" readingOrder="1"/>
    </xf>
    <xf numFmtId="0" fontId="5" fillId="0" borderId="1" xfId="0" applyFont="1" applyFill="1" applyBorder="1"/>
    <xf numFmtId="0" fontId="5" fillId="0" borderId="22" xfId="0" applyFont="1" applyFill="1" applyBorder="1"/>
    <xf numFmtId="0" fontId="5" fillId="0" borderId="23" xfId="0" applyFont="1" applyFill="1" applyBorder="1" applyAlignment="1">
      <alignment wrapText="1"/>
    </xf>
    <xf numFmtId="0" fontId="5" fillId="0" borderId="23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shrinkToFit="1" readingOrder="1"/>
    </xf>
    <xf numFmtId="0" fontId="6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textRotation="90" wrapText="1"/>
    </xf>
    <xf numFmtId="0" fontId="2" fillId="0" borderId="3" xfId="2" applyNumberFormat="1" applyFont="1" applyBorder="1" applyAlignment="1" applyProtection="1">
      <alignment horizontal="center" vertical="center"/>
      <protection locked="0"/>
    </xf>
    <xf numFmtId="0" fontId="2" fillId="0" borderId="3" xfId="2" applyNumberFormat="1" applyFont="1" applyBorder="1" applyAlignment="1" applyProtection="1">
      <alignment horizontal="center" vertical="center" textRotation="90"/>
      <protection locked="0"/>
    </xf>
    <xf numFmtId="0" fontId="2" fillId="0" borderId="3" xfId="2" applyNumberFormat="1" applyFont="1" applyBorder="1" applyAlignment="1" applyProtection="1">
      <alignment horizontal="left" vertical="center" textRotation="90"/>
      <protection locked="0"/>
    </xf>
    <xf numFmtId="0" fontId="2" fillId="2" borderId="3" xfId="2" applyNumberFormat="1" applyFont="1" applyFill="1" applyBorder="1" applyAlignment="1" applyProtection="1">
      <alignment horizontal="center" vertical="center"/>
      <protection locked="0"/>
    </xf>
    <xf numFmtId="0" fontId="2" fillId="2" borderId="3" xfId="2" applyNumberFormat="1" applyFont="1" applyFill="1" applyBorder="1" applyAlignment="1" applyProtection="1">
      <alignment horizontal="left" vertical="center"/>
      <protection locked="0"/>
    </xf>
    <xf numFmtId="0" fontId="2" fillId="0" borderId="0" xfId="2"/>
    <xf numFmtId="0" fontId="8" fillId="0" borderId="3" xfId="2" applyNumberFormat="1" applyFont="1" applyBorder="1" applyAlignment="1" applyProtection="1">
      <alignment horizontal="center" vertical="center"/>
      <protection locked="0"/>
    </xf>
    <xf numFmtId="0" fontId="13" fillId="0" borderId="3" xfId="2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top" wrapText="1"/>
      <protection locked="0"/>
    </xf>
    <xf numFmtId="0" fontId="13" fillId="0" borderId="0" xfId="2" applyNumberFormat="1" applyFont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3" fillId="0" borderId="0" xfId="0" applyFont="1"/>
    <xf numFmtId="0" fontId="15" fillId="0" borderId="0" xfId="2" applyFont="1"/>
    <xf numFmtId="0" fontId="16" fillId="0" borderId="0" xfId="2" applyFont="1"/>
    <xf numFmtId="0" fontId="18" fillId="2" borderId="0" xfId="2" applyFont="1" applyFill="1" applyBorder="1" applyAlignment="1" applyProtection="1">
      <alignment horizontal="center" vertical="center"/>
      <protection locked="0"/>
    </xf>
    <xf numFmtId="0" fontId="17" fillId="2" borderId="0" xfId="2" applyFont="1" applyFill="1" applyBorder="1" applyAlignment="1" applyProtection="1">
      <alignment horizontal="left" vertical="center"/>
      <protection locked="0"/>
    </xf>
    <xf numFmtId="0" fontId="29" fillId="2" borderId="0" xfId="2" applyFont="1" applyFill="1" applyBorder="1" applyAlignment="1" applyProtection="1">
      <alignment horizontal="left" vertical="center"/>
      <protection locked="0"/>
    </xf>
    <xf numFmtId="0" fontId="24" fillId="0" borderId="0" xfId="0" applyFont="1"/>
    <xf numFmtId="0" fontId="17" fillId="0" borderId="8" xfId="2" applyFont="1" applyBorder="1"/>
    <xf numFmtId="0" fontId="17" fillId="0" borderId="11" xfId="2" applyFont="1" applyBorder="1"/>
    <xf numFmtId="0" fontId="18" fillId="0" borderId="11" xfId="2" applyFont="1" applyBorder="1"/>
    <xf numFmtId="0" fontId="19" fillId="0" borderId="11" xfId="3" applyFont="1" applyBorder="1" applyAlignment="1">
      <alignment horizontal="center"/>
    </xf>
    <xf numFmtId="0" fontId="20" fillId="0" borderId="11" xfId="2" applyFont="1" applyBorder="1"/>
    <xf numFmtId="0" fontId="21" fillId="0" borderId="11" xfId="2" applyFont="1" applyBorder="1"/>
    <xf numFmtId="0" fontId="21" fillId="0" borderId="9" xfId="2" applyFont="1" applyBorder="1"/>
    <xf numFmtId="0" fontId="17" fillId="0" borderId="17" xfId="2" applyFont="1" applyBorder="1"/>
    <xf numFmtId="0" fontId="17" fillId="0" borderId="0" xfId="2" applyFont="1" applyBorder="1"/>
    <xf numFmtId="0" fontId="21" fillId="0" borderId="0" xfId="2" applyFont="1" applyBorder="1"/>
    <xf numFmtId="0" fontId="22" fillId="0" borderId="0" xfId="2" applyFont="1" applyBorder="1"/>
    <xf numFmtId="0" fontId="22" fillId="0" borderId="0" xfId="3" applyFont="1" applyBorder="1" applyAlignment="1">
      <alignment horizontal="center"/>
    </xf>
    <xf numFmtId="0" fontId="21" fillId="0" borderId="18" xfId="2" applyFont="1" applyBorder="1"/>
    <xf numFmtId="0" fontId="22" fillId="0" borderId="17" xfId="3" applyFont="1" applyBorder="1"/>
    <xf numFmtId="0" fontId="22" fillId="0" borderId="0" xfId="3" applyFont="1" applyBorder="1"/>
    <xf numFmtId="0" fontId="17" fillId="0" borderId="17" xfId="3" applyFont="1" applyBorder="1"/>
    <xf numFmtId="0" fontId="17" fillId="0" borderId="0" xfId="3" applyFont="1" applyBorder="1"/>
    <xf numFmtId="0" fontId="23" fillId="0" borderId="0" xfId="3" applyFont="1" applyBorder="1"/>
    <xf numFmtId="0" fontId="18" fillId="0" borderId="17" xfId="3" applyFont="1" applyBorder="1"/>
    <xf numFmtId="0" fontId="18" fillId="0" borderId="0" xfId="2" applyFont="1" applyBorder="1"/>
    <xf numFmtId="0" fontId="18" fillId="0" borderId="0" xfId="3" applyFont="1" applyBorder="1"/>
    <xf numFmtId="0" fontId="25" fillId="0" borderId="0" xfId="2" applyFont="1" applyBorder="1"/>
    <xf numFmtId="0" fontId="25" fillId="0" borderId="18" xfId="2" applyFont="1" applyBorder="1"/>
    <xf numFmtId="0" fontId="17" fillId="0" borderId="17" xfId="2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 applyProtection="1">
      <alignment horizontal="center" vertical="center"/>
      <protection locked="0"/>
    </xf>
    <xf numFmtId="0" fontId="27" fillId="0" borderId="17" xfId="2" applyFont="1" applyBorder="1"/>
    <xf numFmtId="0" fontId="27" fillId="0" borderId="0" xfId="2" applyFont="1" applyBorder="1"/>
    <xf numFmtId="0" fontId="29" fillId="0" borderId="0" xfId="2" applyFont="1" applyBorder="1"/>
    <xf numFmtId="0" fontId="27" fillId="0" borderId="18" xfId="2" applyFont="1" applyBorder="1"/>
    <xf numFmtId="0" fontId="22" fillId="0" borderId="17" xfId="2" applyFont="1" applyBorder="1"/>
    <xf numFmtId="0" fontId="19" fillId="0" borderId="17" xfId="2" applyFont="1" applyBorder="1"/>
    <xf numFmtId="0" fontId="19" fillId="0" borderId="0" xfId="2" applyFont="1" applyBorder="1"/>
    <xf numFmtId="0" fontId="19" fillId="0" borderId="0" xfId="2" applyFont="1" applyBorder="1" applyAlignment="1"/>
    <xf numFmtId="0" fontId="25" fillId="0" borderId="0" xfId="2" applyFont="1" applyBorder="1" applyAlignment="1"/>
    <xf numFmtId="0" fontId="25" fillId="0" borderId="18" xfId="2" applyFont="1" applyBorder="1" applyAlignment="1"/>
    <xf numFmtId="0" fontId="24" fillId="0" borderId="17" xfId="0" applyFont="1" applyBorder="1"/>
    <xf numFmtId="0" fontId="24" fillId="0" borderId="0" xfId="0" applyFont="1" applyBorder="1"/>
    <xf numFmtId="0" fontId="24" fillId="0" borderId="18" xfId="0" applyFont="1" applyBorder="1"/>
    <xf numFmtId="49" fontId="18" fillId="4" borderId="12" xfId="2" applyNumberFormat="1" applyFont="1" applyFill="1" applyBorder="1" applyAlignment="1" applyProtection="1">
      <alignment horizontal="left" vertical="center"/>
      <protection locked="0"/>
    </xf>
    <xf numFmtId="0" fontId="24" fillId="0" borderId="17" xfId="0" applyFont="1" applyBorder="1" applyAlignment="1"/>
    <xf numFmtId="0" fontId="0" fillId="0" borderId="0" xfId="0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6" fillId="2" borderId="17" xfId="2" applyFont="1" applyFill="1" applyBorder="1" applyAlignment="1" applyProtection="1">
      <alignment horizontal="center" vertical="top"/>
      <protection locked="0"/>
    </xf>
    <xf numFmtId="0" fontId="26" fillId="2" borderId="0" xfId="2" applyFont="1" applyFill="1" applyBorder="1" applyAlignment="1" applyProtection="1">
      <alignment horizontal="center" vertical="top"/>
      <protection locked="0"/>
    </xf>
    <xf numFmtId="0" fontId="26" fillId="2" borderId="11" xfId="2" applyFont="1" applyFill="1" applyBorder="1" applyAlignment="1" applyProtection="1">
      <alignment horizontal="center" vertical="top"/>
      <protection locked="0"/>
    </xf>
    <xf numFmtId="0" fontId="28" fillId="2" borderId="0" xfId="2" applyFont="1" applyFill="1" applyBorder="1" applyAlignment="1" applyProtection="1">
      <alignment horizontal="left" vertical="center"/>
      <protection locked="0"/>
    </xf>
    <xf numFmtId="0" fontId="19" fillId="0" borderId="0" xfId="2" applyFont="1" applyBorder="1" applyAlignment="1">
      <alignment vertical="top" wrapText="1"/>
    </xf>
    <xf numFmtId="0" fontId="19" fillId="0" borderId="18" xfId="2" applyFont="1" applyBorder="1" applyAlignment="1">
      <alignment vertical="top" wrapText="1"/>
    </xf>
    <xf numFmtId="49" fontId="19" fillId="2" borderId="12" xfId="2" applyNumberFormat="1" applyFont="1" applyFill="1" applyBorder="1" applyAlignment="1" applyProtection="1">
      <alignment horizontal="left" vertical="center"/>
      <protection locked="0"/>
    </xf>
    <xf numFmtId="14" fontId="18" fillId="2" borderId="12" xfId="2" applyNumberFormat="1" applyFont="1" applyFill="1" applyBorder="1" applyAlignment="1" applyProtection="1">
      <alignment horizontal="left" vertical="center"/>
      <protection locked="0"/>
    </xf>
    <xf numFmtId="0" fontId="24" fillId="0" borderId="12" xfId="0" applyFont="1" applyBorder="1"/>
    <xf numFmtId="0" fontId="19" fillId="2" borderId="0" xfId="2" applyFont="1" applyFill="1" applyBorder="1" applyAlignment="1" applyProtection="1">
      <alignment horizontal="right" vertical="center"/>
      <protection locked="0"/>
    </xf>
    <xf numFmtId="0" fontId="18" fillId="2" borderId="12" xfId="2" applyNumberFormat="1" applyFont="1" applyFill="1" applyBorder="1" applyAlignment="1" applyProtection="1">
      <alignment horizontal="left" vertical="center"/>
      <protection locked="0"/>
    </xf>
    <xf numFmtId="49" fontId="19" fillId="2" borderId="5" xfId="2" applyNumberFormat="1" applyFont="1" applyFill="1" applyBorder="1" applyAlignment="1" applyProtection="1">
      <alignment horizontal="center" vertical="center"/>
      <protection locked="0"/>
    </xf>
    <xf numFmtId="49" fontId="19" fillId="2" borderId="12" xfId="2" applyNumberFormat="1" applyFont="1" applyFill="1" applyBorder="1" applyAlignment="1" applyProtection="1">
      <alignment horizontal="center" vertical="center"/>
      <protection locked="0"/>
    </xf>
    <xf numFmtId="0" fontId="19" fillId="2" borderId="12" xfId="2" applyNumberFormat="1" applyFont="1" applyFill="1" applyBorder="1" applyAlignment="1" applyProtection="1">
      <alignment horizontal="left" vertical="center"/>
      <protection locked="0"/>
    </xf>
    <xf numFmtId="0" fontId="18" fillId="0" borderId="0" xfId="2" applyFont="1" applyBorder="1" applyAlignment="1"/>
    <xf numFmtId="0" fontId="24" fillId="0" borderId="0" xfId="0" applyFont="1" applyBorder="1"/>
    <xf numFmtId="0" fontId="22" fillId="0" borderId="17" xfId="2" applyFont="1" applyBorder="1" applyAlignment="1" applyProtection="1">
      <alignment horizontal="center" vertical="center"/>
      <protection locked="0"/>
    </xf>
    <xf numFmtId="0" fontId="22" fillId="0" borderId="0" xfId="2" applyFont="1" applyBorder="1" applyAlignment="1" applyProtection="1">
      <alignment horizontal="center" vertical="center"/>
      <protection locked="0"/>
    </xf>
    <xf numFmtId="0" fontId="19" fillId="0" borderId="17" xfId="2" applyFont="1" applyBorder="1" applyAlignment="1" applyProtection="1">
      <alignment horizontal="center" vertical="top"/>
      <protection locked="0"/>
    </xf>
    <xf numFmtId="0" fontId="19" fillId="0" borderId="0" xfId="2" applyFont="1" applyBorder="1" applyAlignment="1" applyProtection="1">
      <alignment horizontal="center" vertical="top"/>
      <protection locked="0"/>
    </xf>
    <xf numFmtId="0" fontId="19" fillId="0" borderId="17" xfId="2" applyFont="1" applyBorder="1" applyAlignment="1" applyProtection="1">
      <alignment horizontal="center" vertical="center"/>
      <protection locked="0"/>
    </xf>
    <xf numFmtId="0" fontId="19" fillId="0" borderId="0" xfId="2" applyFont="1" applyBorder="1" applyAlignment="1" applyProtection="1">
      <alignment horizontal="center" vertical="center"/>
      <protection locked="0"/>
    </xf>
    <xf numFmtId="0" fontId="12" fillId="0" borderId="10" xfId="2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11" fillId="4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3" xfId="2" applyNumberFormat="1" applyFont="1" applyBorder="1" applyAlignment="1" applyProtection="1">
      <alignment horizontal="center" vertical="center"/>
      <protection locked="0"/>
    </xf>
    <xf numFmtId="0" fontId="2" fillId="0" borderId="10" xfId="2" applyNumberFormat="1" applyFont="1" applyBorder="1" applyAlignment="1" applyProtection="1">
      <alignment horizontal="center" vertical="center" textRotation="90"/>
      <protection locked="0"/>
    </xf>
    <xf numFmtId="0" fontId="2" fillId="0" borderId="15" xfId="2" applyNumberFormat="1" applyFont="1" applyBorder="1" applyAlignment="1" applyProtection="1">
      <alignment horizontal="center" vertical="center" textRotation="90"/>
      <protection locked="0"/>
    </xf>
    <xf numFmtId="0" fontId="14" fillId="4" borderId="3" xfId="2" applyNumberFormat="1" applyFont="1" applyFill="1" applyBorder="1" applyAlignment="1" applyProtection="1">
      <alignment horizontal="center" vertical="center"/>
      <protection locked="0"/>
    </xf>
    <xf numFmtId="0" fontId="11" fillId="4" borderId="10" xfId="2" applyNumberFormat="1" applyFont="1" applyFill="1" applyBorder="1" applyAlignment="1" applyProtection="1">
      <alignment horizontal="center" vertical="center"/>
      <protection locked="0"/>
    </xf>
    <xf numFmtId="0" fontId="11" fillId="4" borderId="15" xfId="2" applyNumberFormat="1" applyFont="1" applyFill="1" applyBorder="1" applyAlignment="1" applyProtection="1">
      <alignment horizontal="center" vertical="center"/>
      <protection locked="0"/>
    </xf>
    <xf numFmtId="0" fontId="8" fillId="2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left" vertical="top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 vertical="top" wrapText="1"/>
      <protection locked="0"/>
    </xf>
    <xf numFmtId="0" fontId="2" fillId="0" borderId="3" xfId="2" applyNumberFormat="1" applyFont="1" applyBorder="1" applyAlignment="1" applyProtection="1">
      <alignment horizontal="center" vertical="center" wrapText="1"/>
      <protection locked="0"/>
    </xf>
    <xf numFmtId="0" fontId="2" fillId="0" borderId="0" xfId="2"/>
    <xf numFmtId="0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11" xfId="2" applyNumberFormat="1" applyFont="1" applyBorder="1" applyAlignment="1" applyProtection="1">
      <alignment horizontal="center" vertical="center"/>
      <protection locked="0"/>
    </xf>
    <xf numFmtId="0" fontId="2" fillId="0" borderId="9" xfId="2" applyNumberFormat="1" applyFont="1" applyBorder="1" applyAlignment="1" applyProtection="1">
      <alignment horizontal="center" vertical="center"/>
      <protection locked="0"/>
    </xf>
    <xf numFmtId="0" fontId="2" fillId="0" borderId="17" xfId="2" applyNumberFormat="1" applyFont="1" applyBorder="1" applyAlignment="1" applyProtection="1">
      <alignment horizontal="center" vertical="center"/>
      <protection locked="0"/>
    </xf>
    <xf numFmtId="0" fontId="2" fillId="0" borderId="0" xfId="2" applyNumberFormat="1" applyFont="1" applyBorder="1" applyAlignment="1" applyProtection="1">
      <alignment horizontal="center" vertical="center"/>
      <protection locked="0"/>
    </xf>
    <xf numFmtId="0" fontId="2" fillId="0" borderId="18" xfId="2" applyNumberFormat="1" applyFont="1" applyBorder="1" applyAlignment="1" applyProtection="1">
      <alignment horizontal="center" vertical="center"/>
      <protection locked="0"/>
    </xf>
    <xf numFmtId="0" fontId="2" fillId="0" borderId="5" xfId="2" applyNumberFormat="1" applyFont="1" applyBorder="1" applyAlignment="1" applyProtection="1">
      <alignment horizontal="center" vertical="center"/>
      <protection locked="0"/>
    </xf>
    <xf numFmtId="0" fontId="2" fillId="0" borderId="12" xfId="2" applyNumberFormat="1" applyFont="1" applyBorder="1" applyAlignment="1" applyProtection="1">
      <alignment horizontal="center" vertical="center"/>
      <protection locked="0"/>
    </xf>
    <xf numFmtId="0" fontId="2" fillId="0" borderId="13" xfId="2" applyNumberFormat="1" applyFont="1" applyBorder="1" applyAlignment="1" applyProtection="1">
      <alignment horizontal="center" vertical="center"/>
      <protection locked="0"/>
    </xf>
    <xf numFmtId="0" fontId="9" fillId="0" borderId="3" xfId="2" applyNumberFormat="1" applyFont="1" applyBorder="1" applyAlignment="1" applyProtection="1">
      <alignment horizontal="center" vertical="center"/>
      <protection locked="0"/>
    </xf>
    <xf numFmtId="0" fontId="9" fillId="0" borderId="3" xfId="2" applyNumberFormat="1" applyFont="1" applyBorder="1" applyAlignment="1" applyProtection="1">
      <alignment horizontal="center" vertical="center" wrapText="1"/>
      <protection locked="0"/>
    </xf>
    <xf numFmtId="0" fontId="9" fillId="0" borderId="4" xfId="2" applyNumberFormat="1" applyFont="1" applyBorder="1" applyAlignment="1" applyProtection="1">
      <alignment horizontal="center" vertical="center"/>
      <protection locked="0"/>
    </xf>
    <xf numFmtId="0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2" xfId="2" applyNumberFormat="1" applyFont="1" applyBorder="1" applyAlignment="1" applyProtection="1">
      <alignment horizontal="center" vertical="center"/>
      <protection locked="0"/>
    </xf>
    <xf numFmtId="0" fontId="2" fillId="2" borderId="3" xfId="2" applyNumberFormat="1" applyFont="1" applyFill="1" applyBorder="1" applyAlignment="1" applyProtection="1">
      <alignment horizontal="center" vertical="center"/>
      <protection locked="0"/>
    </xf>
    <xf numFmtId="0" fontId="2" fillId="3" borderId="3" xfId="2" applyNumberFormat="1" applyFont="1" applyFill="1" applyBorder="1" applyAlignment="1" applyProtection="1">
      <alignment horizontal="center" vertical="center"/>
      <protection locked="0"/>
    </xf>
    <xf numFmtId="0" fontId="2" fillId="2" borderId="3" xfId="2" applyNumberFormat="1" applyFont="1" applyFill="1" applyBorder="1" applyAlignment="1" applyProtection="1">
      <alignment horizontal="center" vertical="center"/>
    </xf>
    <xf numFmtId="0" fontId="2" fillId="2" borderId="4" xfId="2" applyNumberFormat="1" applyFont="1" applyFill="1" applyBorder="1" applyAlignment="1" applyProtection="1">
      <alignment horizontal="center" vertical="center"/>
      <protection locked="0"/>
    </xf>
    <xf numFmtId="0" fontId="2" fillId="2" borderId="7" xfId="2" applyNumberFormat="1" applyFont="1" applyFill="1" applyBorder="1" applyAlignment="1" applyProtection="1">
      <alignment horizontal="center" vertical="center"/>
      <protection locked="0"/>
    </xf>
    <xf numFmtId="0" fontId="2" fillId="2" borderId="2" xfId="2" applyNumberFormat="1" applyFont="1" applyFill="1" applyBorder="1" applyAlignment="1" applyProtection="1">
      <alignment horizontal="center" vertical="center"/>
      <protection locked="0"/>
    </xf>
    <xf numFmtId="0" fontId="8" fillId="3" borderId="3" xfId="2" applyNumberFormat="1" applyFont="1" applyFill="1" applyBorder="1" applyAlignment="1" applyProtection="1">
      <alignment horizontal="center" vertical="center"/>
      <protection locked="0"/>
    </xf>
    <xf numFmtId="0" fontId="10" fillId="2" borderId="4" xfId="2" applyNumberFormat="1" applyFont="1" applyFill="1" applyBorder="1" applyAlignment="1" applyProtection="1">
      <alignment horizontal="center" vertical="center"/>
      <protection locked="0"/>
    </xf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0" fontId="10" fillId="2" borderId="2" xfId="2" applyNumberFormat="1" applyFont="1" applyFill="1" applyBorder="1" applyAlignment="1" applyProtection="1">
      <alignment horizontal="center" vertical="center"/>
      <protection locked="0"/>
    </xf>
    <xf numFmtId="0" fontId="8" fillId="2" borderId="4" xfId="2" applyNumberFormat="1" applyFont="1" applyFill="1" applyBorder="1" applyAlignment="1" applyProtection="1">
      <alignment horizontal="center" vertical="center"/>
      <protection locked="0"/>
    </xf>
    <xf numFmtId="0" fontId="8" fillId="2" borderId="7" xfId="2" applyNumberFormat="1" applyFont="1" applyFill="1" applyBorder="1" applyAlignment="1" applyProtection="1">
      <alignment horizontal="center" vertical="center"/>
      <protection locked="0"/>
    </xf>
    <xf numFmtId="0" fontId="8" fillId="2" borderId="2" xfId="2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5" fillId="0" borderId="2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</cellXfs>
  <cellStyles count="4">
    <cellStyle name="Обычный" xfId="0" builtinId="0"/>
    <cellStyle name="Обычный 3 2" xfId="3"/>
    <cellStyle name="Обычный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3</xdr:col>
      <xdr:colOff>390525</xdr:colOff>
      <xdr:row>3</xdr:row>
      <xdr:rowOff>285750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81"/>
  <sheetViews>
    <sheetView tabSelected="1" workbookViewId="0">
      <selection activeCell="AV28" sqref="AV28"/>
    </sheetView>
  </sheetViews>
  <sheetFormatPr defaultColWidth="4.140625" defaultRowHeight="15"/>
  <cols>
    <col min="1" max="2" width="2.140625" customWidth="1"/>
    <col min="3" max="3" width="3.42578125" customWidth="1"/>
    <col min="4" max="4" width="5.28515625" customWidth="1"/>
    <col min="5" max="53" width="2.140625" customWidth="1"/>
  </cols>
  <sheetData>
    <row r="1" spans="1:62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2"/>
      <c r="S1" s="72"/>
      <c r="T1" s="72"/>
      <c r="U1" s="72"/>
      <c r="V1" s="72"/>
      <c r="W1" s="72"/>
      <c r="X1" s="72"/>
      <c r="Y1" s="72"/>
      <c r="Z1" s="73" t="s">
        <v>323</v>
      </c>
      <c r="AA1" s="72"/>
      <c r="AB1" s="72"/>
      <c r="AC1" s="72"/>
      <c r="AD1" s="72"/>
      <c r="AE1" s="72"/>
      <c r="AF1" s="72"/>
      <c r="AG1" s="72"/>
      <c r="AH1" s="72"/>
      <c r="AI1" s="74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5"/>
      <c r="AY1" s="75"/>
      <c r="AZ1" s="75"/>
      <c r="BA1" s="76"/>
      <c r="BB1" s="56"/>
      <c r="BC1" s="56"/>
      <c r="BD1" s="56"/>
      <c r="BE1" s="56"/>
      <c r="BF1" s="56"/>
      <c r="BG1" s="56"/>
      <c r="BH1" s="56"/>
      <c r="BI1" s="56"/>
      <c r="BJ1" s="56"/>
    </row>
    <row r="2" spans="1:62">
      <c r="A2" s="77"/>
      <c r="B2" s="78"/>
      <c r="C2" s="78"/>
      <c r="D2" s="79"/>
      <c r="E2" s="80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81" t="s">
        <v>324</v>
      </c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9"/>
      <c r="AZ2" s="79"/>
      <c r="BA2" s="82"/>
      <c r="BB2" s="56"/>
      <c r="BC2" s="56"/>
      <c r="BD2" s="56"/>
      <c r="BE2" s="56"/>
      <c r="BF2" s="56"/>
      <c r="BG2" s="56"/>
      <c r="BH2" s="56"/>
      <c r="BI2" s="56"/>
      <c r="BJ2" s="56"/>
    </row>
    <row r="3" spans="1:6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81" t="s">
        <v>325</v>
      </c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9"/>
      <c r="AY3" s="79"/>
      <c r="AZ3" s="79"/>
      <c r="BA3" s="82"/>
      <c r="BB3" s="56"/>
      <c r="BC3" s="56"/>
      <c r="BD3" s="56"/>
      <c r="BE3" s="56"/>
      <c r="BF3" s="56"/>
      <c r="BG3" s="56"/>
      <c r="BH3" s="56"/>
      <c r="BI3" s="56"/>
      <c r="BJ3" s="56"/>
    </row>
    <row r="4" spans="1:62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9"/>
      <c r="BA4" s="82"/>
      <c r="BB4" s="56"/>
      <c r="BC4" s="56"/>
      <c r="BD4" s="56"/>
      <c r="BE4" s="56"/>
      <c r="BF4" s="56"/>
      <c r="BG4" s="56"/>
      <c r="BH4" s="56"/>
      <c r="BI4" s="56"/>
      <c r="BJ4" s="56"/>
    </row>
    <row r="5" spans="1:62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9"/>
      <c r="BA5" s="82"/>
      <c r="BB5" s="56"/>
      <c r="BC5" s="56"/>
      <c r="BD5" s="56"/>
      <c r="BE5" s="56"/>
      <c r="BF5" s="56"/>
      <c r="BG5" s="56"/>
      <c r="BH5" s="56"/>
      <c r="BI5" s="56"/>
      <c r="BJ5" s="56"/>
    </row>
    <row r="6" spans="1:62">
      <c r="A6" s="83" t="s">
        <v>326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84" t="s">
        <v>327</v>
      </c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9"/>
      <c r="BA6" s="82"/>
      <c r="BB6" s="56"/>
      <c r="BC6" s="56"/>
      <c r="BD6" s="56"/>
      <c r="BE6" s="56"/>
      <c r="BF6" s="56"/>
      <c r="BG6" s="56"/>
      <c r="BH6" s="56"/>
      <c r="BI6" s="56"/>
      <c r="BJ6" s="56"/>
    </row>
    <row r="7" spans="1:62">
      <c r="A7" s="85" t="s">
        <v>328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86" t="s">
        <v>329</v>
      </c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9"/>
      <c r="BA7" s="82"/>
      <c r="BB7" s="56"/>
      <c r="BC7" s="56"/>
      <c r="BD7" s="56"/>
      <c r="BE7" s="56"/>
      <c r="BF7" s="56"/>
      <c r="BG7" s="56"/>
      <c r="BH7" s="56"/>
      <c r="BI7" s="56"/>
      <c r="BJ7" s="56"/>
    </row>
    <row r="8" spans="1:6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9"/>
      <c r="BA8" s="82"/>
      <c r="BB8" s="56"/>
      <c r="BC8" s="56"/>
      <c r="BD8" s="56"/>
      <c r="BE8" s="56"/>
      <c r="BF8" s="56"/>
      <c r="BG8" s="56"/>
      <c r="BH8" s="56"/>
      <c r="BI8" s="56"/>
      <c r="BJ8" s="56"/>
    </row>
    <row r="9" spans="1:62">
      <c r="A9" s="77" t="s">
        <v>330</v>
      </c>
      <c r="B9" s="78"/>
      <c r="C9" s="78"/>
      <c r="D9" s="78"/>
      <c r="E9" s="78"/>
      <c r="F9" s="78"/>
      <c r="G9" s="78"/>
      <c r="H9" s="86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87" t="s">
        <v>331</v>
      </c>
      <c r="AK9" s="78"/>
      <c r="AL9" s="78"/>
      <c r="AM9" s="78"/>
      <c r="AN9" s="78"/>
      <c r="AO9" s="78"/>
      <c r="AP9" s="78"/>
      <c r="AQ9" s="86"/>
      <c r="AR9" s="78"/>
      <c r="AS9" s="78"/>
      <c r="AT9" s="78"/>
      <c r="AU9" s="78"/>
      <c r="AV9" s="78"/>
      <c r="AW9" s="78"/>
      <c r="AX9" s="78"/>
      <c r="AY9" s="78"/>
      <c r="AZ9" s="79"/>
      <c r="BA9" s="82"/>
      <c r="BB9" s="56"/>
      <c r="BC9" s="56"/>
      <c r="BD9" s="56"/>
      <c r="BE9" s="56"/>
      <c r="BF9" s="56"/>
      <c r="BG9" s="56"/>
      <c r="BH9" s="56"/>
      <c r="BI9" s="56"/>
      <c r="BJ9" s="56"/>
    </row>
    <row r="10" spans="1:62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9"/>
      <c r="BA10" s="82"/>
      <c r="BB10" s="56"/>
      <c r="BC10" s="56"/>
      <c r="BD10" s="56"/>
      <c r="BE10" s="56"/>
      <c r="BF10" s="56"/>
      <c r="BG10" s="56"/>
      <c r="BH10" s="56"/>
      <c r="BI10" s="56"/>
      <c r="BJ10" s="56"/>
    </row>
    <row r="11" spans="1:62">
      <c r="A11" s="88" t="s">
        <v>332</v>
      </c>
      <c r="B11" s="89"/>
      <c r="C11" s="89"/>
      <c r="D11" s="89"/>
      <c r="E11" s="89"/>
      <c r="F11" s="89"/>
      <c r="G11" s="130" t="s">
        <v>333</v>
      </c>
      <c r="H11" s="131"/>
      <c r="I11" s="131"/>
      <c r="J11" s="131"/>
      <c r="K11" s="131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90" t="s">
        <v>332</v>
      </c>
      <c r="AK11" s="89"/>
      <c r="AL11" s="89"/>
      <c r="AM11" s="89"/>
      <c r="AN11" s="89"/>
      <c r="AO11" s="89"/>
      <c r="AP11" s="89"/>
      <c r="AQ11" s="89"/>
      <c r="AR11" s="89"/>
      <c r="AS11" s="89"/>
      <c r="AT11" s="130" t="s">
        <v>333</v>
      </c>
      <c r="AU11" s="130"/>
      <c r="AV11" s="130"/>
      <c r="AW11" s="130"/>
      <c r="AX11" s="130"/>
      <c r="AY11" s="89"/>
      <c r="AZ11" s="91"/>
      <c r="BA11" s="92"/>
      <c r="BB11" s="64"/>
      <c r="BC11" s="64"/>
      <c r="BD11" s="64"/>
      <c r="BE11" s="64"/>
      <c r="BF11" s="64"/>
      <c r="BG11" s="64"/>
      <c r="BH11" s="64"/>
      <c r="BI11" s="64"/>
      <c r="BJ11" s="64"/>
    </row>
    <row r="12" spans="1:62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9"/>
      <c r="BA12" s="82"/>
      <c r="BB12" s="56"/>
      <c r="BC12" s="56"/>
      <c r="BD12" s="56"/>
      <c r="BE12" s="56"/>
      <c r="BF12" s="56"/>
      <c r="BG12" s="56"/>
      <c r="BH12" s="56"/>
      <c r="BI12" s="56"/>
      <c r="BJ12" s="56"/>
    </row>
    <row r="13" spans="1:62">
      <c r="A13" s="132" t="s">
        <v>334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78"/>
      <c r="AX13" s="78"/>
      <c r="AY13" s="78"/>
      <c r="AZ13" s="79"/>
      <c r="BA13" s="82"/>
      <c r="BB13" s="56"/>
      <c r="BC13" s="56"/>
      <c r="BD13" s="56"/>
      <c r="BE13" s="56"/>
      <c r="BF13" s="56"/>
      <c r="BG13" s="56"/>
      <c r="BH13" s="56"/>
      <c r="BI13" s="56"/>
      <c r="BJ13" s="56"/>
    </row>
    <row r="14" spans="1:62">
      <c r="A14" s="134" t="s">
        <v>335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89"/>
      <c r="AX14" s="89"/>
      <c r="AY14" s="89"/>
      <c r="AZ14" s="91"/>
      <c r="BA14" s="92"/>
      <c r="BB14" s="64"/>
      <c r="BC14" s="64"/>
      <c r="BD14" s="64"/>
      <c r="BE14" s="64"/>
      <c r="BF14" s="64"/>
      <c r="BG14" s="64"/>
      <c r="BH14" s="64"/>
      <c r="BI14" s="64"/>
      <c r="BJ14" s="64"/>
    </row>
    <row r="15" spans="1:62">
      <c r="A15" s="136" t="s">
        <v>336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89"/>
      <c r="AX15" s="89"/>
      <c r="AY15" s="89"/>
      <c r="AZ15" s="91"/>
      <c r="BA15" s="92"/>
      <c r="BB15" s="64"/>
      <c r="BC15" s="64"/>
      <c r="BD15" s="64"/>
      <c r="BE15" s="64"/>
      <c r="BF15" s="64"/>
      <c r="BG15" s="64"/>
      <c r="BH15" s="64"/>
      <c r="BI15" s="64"/>
      <c r="BJ15" s="64"/>
    </row>
    <row r="16" spans="1:62">
      <c r="A16" s="127" t="s">
        <v>348</v>
      </c>
      <c r="B16" s="128"/>
      <c r="C16" s="128"/>
      <c r="D16" s="128"/>
      <c r="E16" s="128"/>
      <c r="F16" s="66"/>
      <c r="G16" s="129" t="s">
        <v>349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89"/>
      <c r="AX16" s="89"/>
      <c r="AY16" s="89"/>
      <c r="AZ16" s="91"/>
      <c r="BA16" s="92"/>
      <c r="BB16" s="64"/>
      <c r="BC16" s="64"/>
      <c r="BD16" s="64"/>
      <c r="BE16" s="64"/>
      <c r="BF16" s="64"/>
      <c r="BG16" s="64"/>
      <c r="BH16" s="64"/>
      <c r="BI16" s="64"/>
      <c r="BJ16" s="64"/>
    </row>
    <row r="17" spans="1:62">
      <c r="A17" s="116"/>
      <c r="B17" s="117"/>
      <c r="C17" s="117"/>
      <c r="D17" s="117"/>
      <c r="E17" s="117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67"/>
      <c r="AW17" s="78"/>
      <c r="AX17" s="78"/>
      <c r="AY17" s="78"/>
      <c r="AZ17" s="79"/>
      <c r="BA17" s="82"/>
      <c r="BB17" s="56"/>
      <c r="BC17" s="56"/>
      <c r="BD17" s="56"/>
      <c r="BE17" s="56"/>
      <c r="BF17" s="56"/>
      <c r="BG17" s="56"/>
      <c r="BH17" s="56"/>
      <c r="BI17" s="56"/>
      <c r="BJ17" s="56"/>
    </row>
    <row r="18" spans="1:6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19" t="s">
        <v>337</v>
      </c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68"/>
      <c r="AW18" s="97"/>
      <c r="AX18" s="97"/>
      <c r="AY18" s="97"/>
      <c r="AZ18" s="96"/>
      <c r="BA18" s="98"/>
      <c r="BB18" s="65"/>
      <c r="BC18" s="65"/>
      <c r="BD18" s="65"/>
      <c r="BE18" s="65"/>
      <c r="BF18" s="65"/>
      <c r="BG18" s="65"/>
      <c r="BH18" s="65"/>
      <c r="BI18" s="65"/>
      <c r="BJ18" s="65"/>
    </row>
    <row r="19" spans="1:62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82"/>
      <c r="BB19" s="56"/>
      <c r="BC19" s="56"/>
      <c r="BD19" s="56"/>
      <c r="BE19" s="56"/>
      <c r="BF19" s="56"/>
      <c r="BG19" s="56"/>
      <c r="BH19" s="56"/>
      <c r="BI19" s="56"/>
      <c r="BJ19" s="56"/>
    </row>
    <row r="20" spans="1:62">
      <c r="A20" s="9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 t="s">
        <v>338</v>
      </c>
      <c r="P20" s="80"/>
      <c r="Q20" s="80"/>
      <c r="R20" s="80"/>
      <c r="S20" s="80"/>
      <c r="T20" s="80"/>
      <c r="U20" s="80"/>
      <c r="V20" s="80"/>
      <c r="W20" s="120" t="s">
        <v>350</v>
      </c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1"/>
      <c r="BB20" s="56"/>
      <c r="BC20" s="56"/>
      <c r="BD20" s="56"/>
      <c r="BE20" s="56"/>
      <c r="BF20" s="56"/>
      <c r="BG20" s="56"/>
      <c r="BH20" s="56"/>
      <c r="BI20" s="56"/>
      <c r="BJ20" s="56"/>
    </row>
    <row r="21" spans="1:62">
      <c r="A21" s="9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1"/>
      <c r="BB21" s="56"/>
      <c r="BC21" s="56"/>
      <c r="BD21" s="56"/>
      <c r="BE21" s="56"/>
      <c r="BF21" s="56"/>
      <c r="BG21" s="56"/>
      <c r="BH21" s="56"/>
      <c r="BI21" s="56"/>
      <c r="BJ21" s="56"/>
    </row>
    <row r="22" spans="1:6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 t="s">
        <v>339</v>
      </c>
      <c r="P22" s="101"/>
      <c r="Q22" s="101"/>
      <c r="R22" s="101"/>
      <c r="S22" s="101"/>
      <c r="T22" s="101"/>
      <c r="U22" s="101"/>
      <c r="V22" s="101"/>
      <c r="W22" s="102" t="s">
        <v>340</v>
      </c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104"/>
      <c r="BB22" s="64"/>
      <c r="BC22" s="64"/>
      <c r="BD22" s="64"/>
      <c r="BE22" s="64"/>
      <c r="BF22" s="64"/>
      <c r="BG22" s="64"/>
      <c r="BH22" s="64"/>
      <c r="BI22" s="64"/>
      <c r="BJ22" s="64"/>
    </row>
    <row r="23" spans="1:62">
      <c r="A23" s="9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79"/>
      <c r="BA23" s="82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2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 t="s">
        <v>341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22" t="s">
        <v>342</v>
      </c>
      <c r="AB24" s="122"/>
      <c r="AC24" s="122"/>
      <c r="AD24" s="122"/>
      <c r="AE24" s="122"/>
      <c r="AF24" s="89" t="s">
        <v>343</v>
      </c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91"/>
      <c r="BA24" s="92"/>
      <c r="BB24" s="64"/>
      <c r="BC24" s="64"/>
      <c r="BD24" s="64"/>
      <c r="BE24" s="64"/>
      <c r="BF24" s="64"/>
      <c r="BG24" s="64"/>
      <c r="BH24" s="64"/>
      <c r="BI24" s="64"/>
      <c r="BJ24" s="64"/>
    </row>
    <row r="25" spans="1:62">
      <c r="A25" s="9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79"/>
      <c r="BA25" s="82"/>
      <c r="BB25" s="56"/>
      <c r="BC25" s="56"/>
      <c r="BD25" s="56"/>
      <c r="BE25" s="56"/>
      <c r="BF25" s="56"/>
      <c r="BG25" s="56"/>
      <c r="BH25" s="56"/>
      <c r="BI25" s="56"/>
      <c r="BJ25" s="56"/>
    </row>
    <row r="26" spans="1:62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 t="s">
        <v>344</v>
      </c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23">
        <v>44935</v>
      </c>
      <c r="AD26" s="124"/>
      <c r="AE26" s="124"/>
      <c r="AF26" s="124"/>
      <c r="AG26" s="124"/>
      <c r="AH26" s="101"/>
      <c r="AI26" s="125" t="s">
        <v>345</v>
      </c>
      <c r="AJ26" s="125"/>
      <c r="AK26" s="126">
        <v>2</v>
      </c>
      <c r="AL26" s="126"/>
      <c r="AM26" s="126"/>
      <c r="AN26" s="126"/>
      <c r="AO26" s="126"/>
      <c r="AP26" s="126"/>
      <c r="AQ26" s="101"/>
      <c r="AR26" s="101"/>
      <c r="AS26" s="101"/>
      <c r="AT26" s="101"/>
      <c r="AU26" s="101"/>
      <c r="AV26" s="101"/>
      <c r="AW26" s="101"/>
      <c r="AX26" s="101"/>
      <c r="AY26" s="101"/>
      <c r="AZ26" s="91"/>
      <c r="BA26" s="92"/>
      <c r="BB26" s="64"/>
      <c r="BC26" s="64"/>
      <c r="BD26" s="64"/>
      <c r="BE26" s="64"/>
      <c r="BF26" s="64"/>
      <c r="BG26" s="64"/>
      <c r="BH26" s="64"/>
      <c r="BI26" s="64"/>
      <c r="BJ26" s="64"/>
    </row>
    <row r="27" spans="1:62">
      <c r="A27" s="9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79"/>
      <c r="BA27" s="82"/>
      <c r="BB27" s="56"/>
      <c r="BC27" s="56"/>
      <c r="BD27" s="56"/>
      <c r="BE27" s="56"/>
      <c r="BF27" s="56"/>
      <c r="BG27" s="56"/>
      <c r="BH27" s="56"/>
      <c r="BI27" s="56"/>
      <c r="BJ27" s="56"/>
    </row>
    <row r="28" spans="1:62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 t="s">
        <v>346</v>
      </c>
      <c r="P28" s="101"/>
      <c r="Q28" s="101"/>
      <c r="R28" s="101"/>
      <c r="S28" s="108" t="s">
        <v>351</v>
      </c>
      <c r="T28" s="108"/>
      <c r="U28" s="108"/>
      <c r="V28" s="108"/>
      <c r="W28" s="108"/>
      <c r="X28" s="101"/>
      <c r="Y28" s="101"/>
      <c r="Z28" s="101"/>
      <c r="AA28" s="101" t="s">
        <v>347</v>
      </c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8" t="s">
        <v>352</v>
      </c>
      <c r="AO28" s="108"/>
      <c r="AP28" s="108"/>
      <c r="AQ28" s="108"/>
      <c r="AR28" s="108"/>
      <c r="AS28" s="101"/>
      <c r="AT28" s="101"/>
      <c r="AU28" s="101"/>
      <c r="AV28" s="101"/>
      <c r="AW28" s="101"/>
      <c r="AX28" s="101"/>
      <c r="AY28" s="101"/>
      <c r="AZ28" s="91"/>
      <c r="BA28" s="92"/>
      <c r="BB28" s="64"/>
      <c r="BC28" s="64"/>
      <c r="BD28" s="64"/>
      <c r="BE28" s="64"/>
      <c r="BF28" s="64"/>
      <c r="BG28" s="64"/>
      <c r="BH28" s="64"/>
      <c r="BI28" s="64"/>
      <c r="BJ28" s="64"/>
    </row>
    <row r="29" spans="1:62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7"/>
    </row>
    <row r="30" spans="1:62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1"/>
    </row>
    <row r="31" spans="1:62">
      <c r="A31" s="11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1"/>
    </row>
    <row r="32" spans="1:62">
      <c r="A32" s="112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1"/>
    </row>
    <row r="33" spans="1:53">
      <c r="A33" s="112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1"/>
    </row>
    <row r="34" spans="1:53">
      <c r="A34" s="112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1"/>
    </row>
    <row r="35" spans="1:53">
      <c r="A35" s="112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1"/>
    </row>
    <row r="36" spans="1:53">
      <c r="A36" s="112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1"/>
    </row>
    <row r="37" spans="1:53">
      <c r="A37" s="112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1"/>
    </row>
    <row r="38" spans="1:53">
      <c r="A38" s="112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1"/>
    </row>
    <row r="39" spans="1:5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5"/>
    </row>
    <row r="40" spans="1:53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</row>
    <row r="41" spans="1:53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</row>
    <row r="42" spans="1:53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</row>
    <row r="43" spans="1:53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</row>
    <row r="44" spans="1:53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</row>
    <row r="45" spans="1:53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</row>
    <row r="46" spans="1:53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</row>
    <row r="47" spans="1:53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</row>
    <row r="48" spans="1:53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</row>
    <row r="49" spans="1:5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</row>
    <row r="50" spans="1:5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</row>
    <row r="51" spans="1:53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</row>
    <row r="52" spans="1:53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</row>
    <row r="53" spans="1:53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</row>
    <row r="54" spans="1:53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</row>
    <row r="55" spans="1:53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</row>
    <row r="56" spans="1:53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</row>
    <row r="57" spans="1:53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</row>
    <row r="58" spans="1:53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</row>
    <row r="59" spans="1:53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</row>
    <row r="60" spans="1:53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</row>
    <row r="61" spans="1:53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</row>
    <row r="62" spans="1:53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</row>
    <row r="63" spans="1:53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</row>
    <row r="64" spans="1:53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</row>
    <row r="65" spans="1:53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</row>
    <row r="66" spans="1:53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</row>
    <row r="67" spans="1:53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</row>
    <row r="68" spans="1:53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</row>
    <row r="69" spans="1:53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</row>
    <row r="70" spans="1:53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</row>
    <row r="71" spans="1:53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</row>
    <row r="72" spans="1:53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</row>
    <row r="73" spans="1:53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</row>
    <row r="74" spans="1:53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</row>
    <row r="75" spans="1:53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</row>
    <row r="76" spans="1:53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</row>
    <row r="77" spans="1:53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</row>
    <row r="78" spans="1:53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</row>
    <row r="79" spans="1:53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</row>
    <row r="80" spans="1:53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</row>
    <row r="81" spans="1:53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</row>
  </sheetData>
  <mergeCells count="18">
    <mergeCell ref="A16:E16"/>
    <mergeCell ref="G16:AV16"/>
    <mergeCell ref="G11:K11"/>
    <mergeCell ref="AT11:AX11"/>
    <mergeCell ref="A13:AV13"/>
    <mergeCell ref="A14:AV14"/>
    <mergeCell ref="A15:AV15"/>
    <mergeCell ref="S28:W28"/>
    <mergeCell ref="AN28:AR28"/>
    <mergeCell ref="A30:BA39"/>
    <mergeCell ref="A17:F17"/>
    <mergeCell ref="G17:AU17"/>
    <mergeCell ref="O18:AB18"/>
    <mergeCell ref="W20:BA21"/>
    <mergeCell ref="AA24:AE24"/>
    <mergeCell ref="AC26:AG26"/>
    <mergeCell ref="AI26:AJ26"/>
    <mergeCell ref="AK26:AP2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81"/>
  <sheetViews>
    <sheetView workbookViewId="0">
      <selection activeCell="BH17" sqref="BH17"/>
    </sheetView>
  </sheetViews>
  <sheetFormatPr defaultRowHeight="15"/>
  <cols>
    <col min="1" max="1" width="5.7109375" customWidth="1"/>
    <col min="2" max="53" width="2.7109375" customWidth="1"/>
    <col min="54" max="54" width="0.28515625" customWidth="1"/>
    <col min="55" max="55" width="1.5703125" customWidth="1"/>
    <col min="56" max="61" width="2.7109375" customWidth="1"/>
  </cols>
  <sheetData>
    <row r="1" spans="1:61">
      <c r="A1" t="s">
        <v>197</v>
      </c>
    </row>
    <row r="3" spans="1:61">
      <c r="A3" s="141" t="s">
        <v>198</v>
      </c>
      <c r="B3" s="141" t="s">
        <v>199</v>
      </c>
      <c r="C3" s="141"/>
      <c r="D3" s="141"/>
      <c r="E3" s="141"/>
      <c r="F3" s="142" t="s">
        <v>200</v>
      </c>
      <c r="G3" s="141" t="s">
        <v>201</v>
      </c>
      <c r="H3" s="141"/>
      <c r="I3" s="141"/>
      <c r="J3" s="142" t="s">
        <v>202</v>
      </c>
      <c r="K3" s="141" t="s">
        <v>203</v>
      </c>
      <c r="L3" s="141"/>
      <c r="M3" s="141"/>
      <c r="N3" s="51"/>
      <c r="O3" s="141" t="s">
        <v>204</v>
      </c>
      <c r="P3" s="141"/>
      <c r="Q3" s="141"/>
      <c r="R3" s="141"/>
      <c r="S3" s="142" t="s">
        <v>205</v>
      </c>
      <c r="T3" s="141" t="s">
        <v>206</v>
      </c>
      <c r="U3" s="141"/>
      <c r="V3" s="141"/>
      <c r="W3" s="142" t="s">
        <v>207</v>
      </c>
      <c r="X3" s="141" t="s">
        <v>208</v>
      </c>
      <c r="Y3" s="141"/>
      <c r="Z3" s="141"/>
      <c r="AA3" s="142" t="s">
        <v>209</v>
      </c>
      <c r="AB3" s="141" t="s">
        <v>210</v>
      </c>
      <c r="AC3" s="141"/>
      <c r="AD3" s="141"/>
      <c r="AE3" s="141"/>
      <c r="AF3" s="142" t="s">
        <v>211</v>
      </c>
      <c r="AG3" s="141" t="s">
        <v>212</v>
      </c>
      <c r="AH3" s="141"/>
      <c r="AI3" s="141"/>
      <c r="AJ3" s="142" t="s">
        <v>213</v>
      </c>
      <c r="AK3" s="141" t="s">
        <v>214</v>
      </c>
      <c r="AL3" s="141"/>
      <c r="AM3" s="141"/>
      <c r="AN3" s="141"/>
      <c r="AO3" s="141" t="s">
        <v>215</v>
      </c>
      <c r="AP3" s="141"/>
      <c r="AQ3" s="141"/>
      <c r="AR3" s="141"/>
      <c r="AS3" s="142" t="s">
        <v>216</v>
      </c>
      <c r="AT3" s="141" t="s">
        <v>217</v>
      </c>
      <c r="AU3" s="141"/>
      <c r="AV3" s="141"/>
      <c r="AW3" s="142" t="s">
        <v>218</v>
      </c>
      <c r="AX3" s="141" t="s">
        <v>219</v>
      </c>
      <c r="AY3" s="141"/>
      <c r="AZ3" s="141"/>
      <c r="BA3" s="141"/>
    </row>
    <row r="4" spans="1:61" ht="45.75" customHeight="1">
      <c r="A4" s="141"/>
      <c r="B4" s="52" t="s">
        <v>220</v>
      </c>
      <c r="C4" s="52" t="s">
        <v>221</v>
      </c>
      <c r="D4" s="52" t="s">
        <v>222</v>
      </c>
      <c r="E4" s="52" t="s">
        <v>223</v>
      </c>
      <c r="F4" s="143"/>
      <c r="G4" s="52" t="s">
        <v>224</v>
      </c>
      <c r="H4" s="52" t="s">
        <v>225</v>
      </c>
      <c r="I4" s="52" t="s">
        <v>226</v>
      </c>
      <c r="J4" s="143"/>
      <c r="K4" s="52" t="s">
        <v>227</v>
      </c>
      <c r="L4" s="52" t="s">
        <v>228</v>
      </c>
      <c r="M4" s="52" t="s">
        <v>229</v>
      </c>
      <c r="N4" s="52" t="s">
        <v>230</v>
      </c>
      <c r="O4" s="52" t="s">
        <v>220</v>
      </c>
      <c r="P4" s="52" t="s">
        <v>221</v>
      </c>
      <c r="Q4" s="52" t="s">
        <v>222</v>
      </c>
      <c r="R4" s="52" t="s">
        <v>223</v>
      </c>
      <c r="S4" s="143"/>
      <c r="T4" s="52" t="s">
        <v>231</v>
      </c>
      <c r="U4" s="52" t="s">
        <v>232</v>
      </c>
      <c r="V4" s="52" t="s">
        <v>233</v>
      </c>
      <c r="W4" s="143"/>
      <c r="X4" s="52" t="s">
        <v>234</v>
      </c>
      <c r="Y4" s="52" t="s">
        <v>235</v>
      </c>
      <c r="Z4" s="52" t="s">
        <v>236</v>
      </c>
      <c r="AA4" s="143"/>
      <c r="AB4" s="52" t="s">
        <v>234</v>
      </c>
      <c r="AC4" s="52" t="s">
        <v>235</v>
      </c>
      <c r="AD4" s="52" t="s">
        <v>236</v>
      </c>
      <c r="AE4" s="52" t="s">
        <v>237</v>
      </c>
      <c r="AF4" s="143"/>
      <c r="AG4" s="52" t="s">
        <v>224</v>
      </c>
      <c r="AH4" s="52" t="s">
        <v>225</v>
      </c>
      <c r="AI4" s="52" t="s">
        <v>226</v>
      </c>
      <c r="AJ4" s="143"/>
      <c r="AK4" s="52" t="s">
        <v>238</v>
      </c>
      <c r="AL4" s="52" t="s">
        <v>239</v>
      </c>
      <c r="AM4" s="52" t="s">
        <v>240</v>
      </c>
      <c r="AN4" s="52" t="s">
        <v>241</v>
      </c>
      <c r="AO4" s="52" t="s">
        <v>220</v>
      </c>
      <c r="AP4" s="52" t="s">
        <v>221</v>
      </c>
      <c r="AQ4" s="52" t="s">
        <v>222</v>
      </c>
      <c r="AR4" s="52" t="s">
        <v>223</v>
      </c>
      <c r="AS4" s="143"/>
      <c r="AT4" s="52" t="s">
        <v>224</v>
      </c>
      <c r="AU4" s="52" t="s">
        <v>225</v>
      </c>
      <c r="AV4" s="52" t="s">
        <v>226</v>
      </c>
      <c r="AW4" s="143"/>
      <c r="AX4" s="52" t="s">
        <v>227</v>
      </c>
      <c r="AY4" s="52" t="s">
        <v>228</v>
      </c>
      <c r="AZ4" s="52" t="s">
        <v>229</v>
      </c>
      <c r="BA4" s="53" t="s">
        <v>242</v>
      </c>
    </row>
    <row r="5" spans="1:61">
      <c r="A5" s="141"/>
      <c r="B5" s="54" t="s">
        <v>243</v>
      </c>
      <c r="C5" s="54" t="s">
        <v>244</v>
      </c>
      <c r="D5" s="54" t="s">
        <v>245</v>
      </c>
      <c r="E5" s="54" t="s">
        <v>246</v>
      </c>
      <c r="F5" s="54" t="s">
        <v>247</v>
      </c>
      <c r="G5" s="54" t="s">
        <v>248</v>
      </c>
      <c r="H5" s="54" t="s">
        <v>249</v>
      </c>
      <c r="I5" s="54" t="s">
        <v>250</v>
      </c>
      <c r="J5" s="54" t="s">
        <v>251</v>
      </c>
      <c r="K5" s="54" t="s">
        <v>252</v>
      </c>
      <c r="L5" s="54" t="s">
        <v>253</v>
      </c>
      <c r="M5" s="54" t="s">
        <v>254</v>
      </c>
      <c r="N5" s="54" t="s">
        <v>255</v>
      </c>
      <c r="O5" s="54" t="s">
        <v>256</v>
      </c>
      <c r="P5" s="54" t="s">
        <v>257</v>
      </c>
      <c r="Q5" s="54" t="s">
        <v>258</v>
      </c>
      <c r="R5" s="54" t="s">
        <v>259</v>
      </c>
      <c r="S5" s="54" t="s">
        <v>260</v>
      </c>
      <c r="T5" s="54" t="s">
        <v>261</v>
      </c>
      <c r="U5" s="54" t="s">
        <v>262</v>
      </c>
      <c r="V5" s="54" t="s">
        <v>263</v>
      </c>
      <c r="W5" s="54" t="s">
        <v>264</v>
      </c>
      <c r="X5" s="54" t="s">
        <v>265</v>
      </c>
      <c r="Y5" s="54" t="s">
        <v>266</v>
      </c>
      <c r="Z5" s="54" t="s">
        <v>267</v>
      </c>
      <c r="AA5" s="54" t="s">
        <v>268</v>
      </c>
      <c r="AB5" s="54" t="s">
        <v>269</v>
      </c>
      <c r="AC5" s="54" t="s">
        <v>270</v>
      </c>
      <c r="AD5" s="54" t="s">
        <v>271</v>
      </c>
      <c r="AE5" s="54" t="s">
        <v>272</v>
      </c>
      <c r="AF5" s="54" t="s">
        <v>273</v>
      </c>
      <c r="AG5" s="54" t="s">
        <v>274</v>
      </c>
      <c r="AH5" s="54" t="s">
        <v>275</v>
      </c>
      <c r="AI5" s="54" t="s">
        <v>276</v>
      </c>
      <c r="AJ5" s="54" t="s">
        <v>277</v>
      </c>
      <c r="AK5" s="54" t="s">
        <v>278</v>
      </c>
      <c r="AL5" s="54" t="s">
        <v>279</v>
      </c>
      <c r="AM5" s="54" t="s">
        <v>280</v>
      </c>
      <c r="AN5" s="54" t="s">
        <v>281</v>
      </c>
      <c r="AO5" s="54" t="s">
        <v>282</v>
      </c>
      <c r="AP5" s="54" t="s">
        <v>283</v>
      </c>
      <c r="AQ5" s="54" t="s">
        <v>284</v>
      </c>
      <c r="AR5" s="54" t="s">
        <v>285</v>
      </c>
      <c r="AS5" s="54" t="s">
        <v>286</v>
      </c>
      <c r="AT5" s="54" t="s">
        <v>287</v>
      </c>
      <c r="AU5" s="54" t="s">
        <v>288</v>
      </c>
      <c r="AV5" s="54" t="s">
        <v>289</v>
      </c>
      <c r="AW5" s="54" t="s">
        <v>290</v>
      </c>
      <c r="AX5" s="54" t="s">
        <v>291</v>
      </c>
      <c r="AY5" s="54" t="s">
        <v>292</v>
      </c>
      <c r="AZ5" s="54" t="s">
        <v>293</v>
      </c>
      <c r="BA5" s="55" t="s">
        <v>294</v>
      </c>
    </row>
    <row r="6" spans="1:61" ht="11.1" customHeight="1">
      <c r="A6" s="147" t="s">
        <v>295</v>
      </c>
      <c r="B6" s="140"/>
      <c r="C6" s="140"/>
      <c r="D6" s="140"/>
      <c r="E6" s="144">
        <v>17</v>
      </c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38" t="s">
        <v>300</v>
      </c>
      <c r="T6" s="138" t="s">
        <v>300</v>
      </c>
      <c r="U6" s="140"/>
      <c r="V6" s="144">
        <v>22</v>
      </c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 t="s">
        <v>301</v>
      </c>
      <c r="AR6" s="140" t="s">
        <v>301</v>
      </c>
      <c r="AS6" s="138" t="s">
        <v>300</v>
      </c>
      <c r="AT6" s="138" t="s">
        <v>300</v>
      </c>
      <c r="AU6" s="138" t="s">
        <v>300</v>
      </c>
      <c r="AV6" s="138" t="s">
        <v>300</v>
      </c>
      <c r="AW6" s="138" t="s">
        <v>300</v>
      </c>
      <c r="AX6" s="138" t="s">
        <v>300</v>
      </c>
      <c r="AY6" s="138" t="s">
        <v>300</v>
      </c>
      <c r="AZ6" s="138" t="s">
        <v>300</v>
      </c>
      <c r="BA6" s="138" t="s">
        <v>300</v>
      </c>
    </row>
    <row r="7" spans="1:61" ht="11.1" customHeight="1">
      <c r="A7" s="147"/>
      <c r="B7" s="140"/>
      <c r="C7" s="140"/>
      <c r="D7" s="140"/>
      <c r="E7" s="144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39"/>
      <c r="T7" s="139"/>
      <c r="U7" s="140"/>
      <c r="V7" s="144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39"/>
      <c r="AT7" s="139"/>
      <c r="AU7" s="139"/>
      <c r="AV7" s="139"/>
      <c r="AW7" s="139"/>
      <c r="AX7" s="139"/>
      <c r="AY7" s="139"/>
      <c r="AZ7" s="139"/>
      <c r="BA7" s="139"/>
    </row>
    <row r="8" spans="1:61" ht="11.1" customHeight="1">
      <c r="A8" s="147" t="s">
        <v>296</v>
      </c>
      <c r="B8" s="140"/>
      <c r="C8" s="140"/>
      <c r="D8" s="140"/>
      <c r="E8" s="144">
        <v>16</v>
      </c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 t="s">
        <v>301</v>
      </c>
      <c r="S8" s="138" t="s">
        <v>300</v>
      </c>
      <c r="T8" s="138" t="s">
        <v>300</v>
      </c>
      <c r="U8" s="140"/>
      <c r="V8" s="144">
        <v>20</v>
      </c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5">
        <v>0</v>
      </c>
      <c r="AP8" s="145">
        <v>0</v>
      </c>
      <c r="AQ8" s="145">
        <v>0</v>
      </c>
      <c r="AR8" s="140" t="s">
        <v>301</v>
      </c>
      <c r="AS8" s="138" t="s">
        <v>300</v>
      </c>
      <c r="AT8" s="138" t="s">
        <v>300</v>
      </c>
      <c r="AU8" s="138" t="s">
        <v>300</v>
      </c>
      <c r="AV8" s="138" t="s">
        <v>300</v>
      </c>
      <c r="AW8" s="138" t="s">
        <v>300</v>
      </c>
      <c r="AX8" s="138" t="s">
        <v>300</v>
      </c>
      <c r="AY8" s="138" t="s">
        <v>300</v>
      </c>
      <c r="AZ8" s="138" t="s">
        <v>300</v>
      </c>
      <c r="BA8" s="138" t="s">
        <v>300</v>
      </c>
    </row>
    <row r="9" spans="1:61" ht="11.1" customHeight="1">
      <c r="A9" s="147"/>
      <c r="B9" s="140"/>
      <c r="C9" s="140"/>
      <c r="D9" s="140"/>
      <c r="E9" s="144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39"/>
      <c r="T9" s="139"/>
      <c r="U9" s="140"/>
      <c r="V9" s="144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6"/>
      <c r="AP9" s="146"/>
      <c r="AQ9" s="146"/>
      <c r="AR9" s="140"/>
      <c r="AS9" s="139"/>
      <c r="AT9" s="139"/>
      <c r="AU9" s="139"/>
      <c r="AV9" s="139"/>
      <c r="AW9" s="139"/>
      <c r="AX9" s="139"/>
      <c r="AY9" s="139"/>
      <c r="AZ9" s="139"/>
      <c r="BA9" s="139"/>
    </row>
    <row r="10" spans="1:61" ht="11.1" customHeight="1">
      <c r="A10" s="147" t="s">
        <v>297</v>
      </c>
      <c r="B10" s="140"/>
      <c r="C10" s="140"/>
      <c r="D10" s="140"/>
      <c r="E10" s="144">
        <v>9</v>
      </c>
      <c r="F10" s="140"/>
      <c r="G10" s="140"/>
      <c r="H10" s="140"/>
      <c r="I10" s="140"/>
      <c r="J10" s="140"/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40">
        <v>8</v>
      </c>
      <c r="Q10" s="140">
        <v>8</v>
      </c>
      <c r="R10" s="140" t="s">
        <v>301</v>
      </c>
      <c r="S10" s="138" t="s">
        <v>300</v>
      </c>
      <c r="T10" s="138" t="s">
        <v>300</v>
      </c>
      <c r="U10" s="140"/>
      <c r="V10" s="144">
        <v>10</v>
      </c>
      <c r="W10" s="140"/>
      <c r="X10" s="140"/>
      <c r="Y10" s="140"/>
      <c r="Z10" s="140"/>
      <c r="AA10" s="140"/>
      <c r="AB10" s="140"/>
      <c r="AC10" s="140"/>
      <c r="AD10" s="140"/>
      <c r="AE10" s="140">
        <v>0</v>
      </c>
      <c r="AF10" s="140">
        <v>0</v>
      </c>
      <c r="AG10" s="140">
        <v>8</v>
      </c>
      <c r="AH10" s="140">
        <v>8</v>
      </c>
      <c r="AI10" s="140">
        <v>8</v>
      </c>
      <c r="AJ10" s="140">
        <v>8</v>
      </c>
      <c r="AK10" s="140">
        <v>8</v>
      </c>
      <c r="AL10" s="140">
        <v>8</v>
      </c>
      <c r="AM10" s="140">
        <v>8</v>
      </c>
      <c r="AN10" s="140">
        <v>8</v>
      </c>
      <c r="AO10" s="140">
        <v>8</v>
      </c>
      <c r="AP10" s="140">
        <v>8</v>
      </c>
      <c r="AQ10" s="140">
        <v>8</v>
      </c>
      <c r="AR10" s="140">
        <v>8</v>
      </c>
      <c r="AS10" s="144" t="s">
        <v>301</v>
      </c>
      <c r="AT10" s="138" t="s">
        <v>300</v>
      </c>
      <c r="AU10" s="138" t="s">
        <v>300</v>
      </c>
      <c r="AV10" s="138" t="s">
        <v>300</v>
      </c>
      <c r="AW10" s="138" t="s">
        <v>300</v>
      </c>
      <c r="AX10" s="138" t="s">
        <v>300</v>
      </c>
      <c r="AY10" s="138" t="s">
        <v>300</v>
      </c>
      <c r="AZ10" s="138" t="s">
        <v>300</v>
      </c>
      <c r="BA10" s="138" t="s">
        <v>300</v>
      </c>
    </row>
    <row r="11" spans="1:61" ht="11.1" customHeight="1">
      <c r="A11" s="147"/>
      <c r="B11" s="140"/>
      <c r="C11" s="140"/>
      <c r="D11" s="140"/>
      <c r="E11" s="144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39"/>
      <c r="T11" s="139"/>
      <c r="U11" s="140"/>
      <c r="V11" s="144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4"/>
      <c r="AT11" s="139"/>
      <c r="AU11" s="139"/>
      <c r="AV11" s="139"/>
      <c r="AW11" s="139"/>
      <c r="AX11" s="139"/>
      <c r="AY11" s="139"/>
      <c r="AZ11" s="139"/>
      <c r="BA11" s="139"/>
    </row>
    <row r="12" spans="1:61" ht="11.1" customHeight="1">
      <c r="A12" s="147" t="s">
        <v>298</v>
      </c>
      <c r="B12" s="140"/>
      <c r="C12" s="140"/>
      <c r="D12" s="140"/>
      <c r="E12" s="144">
        <v>6</v>
      </c>
      <c r="F12" s="140"/>
      <c r="G12" s="140"/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8</v>
      </c>
      <c r="N12" s="140">
        <v>8</v>
      </c>
      <c r="O12" s="140">
        <v>8</v>
      </c>
      <c r="P12" s="140">
        <v>8</v>
      </c>
      <c r="Q12" s="140">
        <v>8</v>
      </c>
      <c r="R12" s="140" t="s">
        <v>301</v>
      </c>
      <c r="S12" s="138" t="s">
        <v>300</v>
      </c>
      <c r="T12" s="138" t="s">
        <v>300</v>
      </c>
      <c r="U12" s="140"/>
      <c r="V12" s="144">
        <v>2</v>
      </c>
      <c r="W12" s="140">
        <v>0</v>
      </c>
      <c r="X12" s="140">
        <v>0</v>
      </c>
      <c r="Y12" s="140">
        <v>0</v>
      </c>
      <c r="Z12" s="140">
        <v>8</v>
      </c>
      <c r="AA12" s="140">
        <v>8</v>
      </c>
      <c r="AB12" s="140">
        <v>8</v>
      </c>
      <c r="AC12" s="140">
        <v>8</v>
      </c>
      <c r="AD12" s="140">
        <v>8</v>
      </c>
      <c r="AE12" s="140">
        <v>8</v>
      </c>
      <c r="AF12" s="140">
        <v>8</v>
      </c>
      <c r="AG12" s="140">
        <v>8</v>
      </c>
      <c r="AH12" s="140" t="s">
        <v>301</v>
      </c>
      <c r="AI12" s="140" t="s">
        <v>299</v>
      </c>
      <c r="AJ12" s="140" t="s">
        <v>299</v>
      </c>
      <c r="AK12" s="140" t="s">
        <v>299</v>
      </c>
      <c r="AL12" s="140" t="s">
        <v>299</v>
      </c>
      <c r="AM12" s="140" t="s">
        <v>297</v>
      </c>
      <c r="AN12" s="140" t="s">
        <v>297</v>
      </c>
      <c r="AO12" s="140" t="s">
        <v>297</v>
      </c>
      <c r="AP12" s="140" t="s">
        <v>297</v>
      </c>
      <c r="AQ12" s="140" t="s">
        <v>297</v>
      </c>
      <c r="AR12" s="140" t="s">
        <v>297</v>
      </c>
      <c r="AS12" s="138" t="s">
        <v>302</v>
      </c>
      <c r="AT12" s="138" t="s">
        <v>302</v>
      </c>
      <c r="AU12" s="138" t="s">
        <v>302</v>
      </c>
      <c r="AV12" s="138" t="s">
        <v>302</v>
      </c>
      <c r="AW12" s="138" t="s">
        <v>302</v>
      </c>
      <c r="AX12" s="138" t="s">
        <v>302</v>
      </c>
      <c r="AY12" s="138" t="s">
        <v>302</v>
      </c>
      <c r="AZ12" s="138" t="s">
        <v>302</v>
      </c>
      <c r="BA12" s="138" t="s">
        <v>302</v>
      </c>
    </row>
    <row r="13" spans="1:61" ht="11.1" customHeight="1">
      <c r="A13" s="147"/>
      <c r="B13" s="140"/>
      <c r="C13" s="140"/>
      <c r="D13" s="140"/>
      <c r="E13" s="144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39"/>
      <c r="T13" s="139"/>
      <c r="U13" s="140"/>
      <c r="V13" s="144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39"/>
      <c r="AT13" s="139"/>
      <c r="AU13" s="139"/>
      <c r="AV13" s="139"/>
      <c r="AW13" s="139"/>
      <c r="AX13" s="139"/>
      <c r="AY13" s="139"/>
      <c r="AZ13" s="139"/>
      <c r="BA13" s="139"/>
    </row>
    <row r="14" spans="1:61">
      <c r="A14" s="54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</row>
    <row r="16" spans="1:61">
      <c r="A16" s="149" t="s">
        <v>303</v>
      </c>
      <c r="B16" s="149"/>
      <c r="C16" s="149"/>
      <c r="D16" s="149"/>
      <c r="E16" s="149"/>
      <c r="F16" s="149"/>
      <c r="G16" s="58"/>
      <c r="H16" s="150" t="s">
        <v>304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59"/>
      <c r="Y16" s="58" t="s">
        <v>305</v>
      </c>
      <c r="Z16" s="151" t="s">
        <v>306</v>
      </c>
      <c r="AA16" s="151"/>
      <c r="AB16" s="151"/>
      <c r="AC16" s="151"/>
      <c r="AD16" s="151"/>
      <c r="AE16" s="151"/>
      <c r="AF16" s="151"/>
      <c r="AG16" s="59"/>
      <c r="AH16" s="59"/>
      <c r="AI16" s="59"/>
      <c r="AJ16" s="59"/>
      <c r="AK16" s="59"/>
      <c r="AL16" s="59"/>
      <c r="AM16" s="59"/>
      <c r="AN16" s="59"/>
      <c r="AO16" s="60"/>
      <c r="AP16" s="59"/>
      <c r="AQ16" s="59"/>
      <c r="AR16" s="6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</row>
    <row r="17" spans="1:6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62"/>
      <c r="BB17" s="62"/>
      <c r="BC17" s="59"/>
      <c r="BD17" s="62"/>
      <c r="BE17" s="62"/>
      <c r="BF17" s="59"/>
      <c r="BG17" s="62"/>
      <c r="BH17" s="62"/>
      <c r="BI17" s="59"/>
    </row>
    <row r="18" spans="1:61">
      <c r="A18" s="59"/>
      <c r="B18" s="59"/>
      <c r="C18" s="59"/>
      <c r="D18" s="59"/>
      <c r="E18" s="59"/>
      <c r="F18" s="59"/>
      <c r="G18" s="58" t="s">
        <v>301</v>
      </c>
      <c r="H18" s="150" t="s">
        <v>307</v>
      </c>
      <c r="I18" s="150"/>
      <c r="J18" s="150"/>
      <c r="K18" s="150"/>
      <c r="L18" s="150"/>
      <c r="M18" s="150"/>
      <c r="N18" s="150"/>
      <c r="O18" s="150"/>
      <c r="P18" s="150"/>
      <c r="Q18" s="150"/>
      <c r="R18" s="59"/>
      <c r="S18" s="59"/>
      <c r="T18" s="59"/>
      <c r="U18" s="62"/>
      <c r="V18" s="59"/>
      <c r="W18" s="59"/>
      <c r="X18" s="59"/>
      <c r="Y18" s="58" t="s">
        <v>250</v>
      </c>
      <c r="Z18" s="150" t="s">
        <v>308</v>
      </c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59"/>
      <c r="AR18" s="58" t="s">
        <v>297</v>
      </c>
      <c r="AS18" s="151" t="s">
        <v>309</v>
      </c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62"/>
      <c r="BH18" s="62"/>
      <c r="BI18" s="59"/>
    </row>
    <row r="19" spans="1:6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62"/>
      <c r="BB19" s="62"/>
      <c r="BC19" s="59"/>
      <c r="BD19" s="62"/>
      <c r="BE19" s="62"/>
      <c r="BF19" s="59"/>
      <c r="BG19" s="62"/>
      <c r="BH19" s="62"/>
      <c r="BI19" s="59"/>
    </row>
    <row r="20" spans="1:61">
      <c r="A20" s="59"/>
      <c r="B20" s="59"/>
      <c r="C20" s="59"/>
      <c r="D20" s="59"/>
      <c r="E20" s="59"/>
      <c r="F20" s="59"/>
      <c r="G20" s="58" t="s">
        <v>300</v>
      </c>
      <c r="H20" s="150" t="s">
        <v>310</v>
      </c>
      <c r="I20" s="150"/>
      <c r="J20" s="150"/>
      <c r="K20" s="150"/>
      <c r="L20" s="150"/>
      <c r="M20" s="150"/>
      <c r="N20" s="150"/>
      <c r="O20" s="150"/>
      <c r="P20" s="150"/>
      <c r="Q20" s="150"/>
      <c r="R20" s="59"/>
      <c r="S20" s="59"/>
      <c r="T20" s="59"/>
      <c r="U20" s="62"/>
      <c r="V20" s="59"/>
      <c r="W20" s="59"/>
      <c r="X20" s="59"/>
      <c r="Y20" s="58" t="s">
        <v>299</v>
      </c>
      <c r="Z20" s="150" t="s">
        <v>311</v>
      </c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59"/>
      <c r="AR20" s="58" t="s">
        <v>302</v>
      </c>
      <c r="AS20" s="150" t="s">
        <v>312</v>
      </c>
      <c r="AT20" s="150"/>
      <c r="AU20" s="150"/>
      <c r="AV20" s="150"/>
      <c r="AW20" s="150"/>
      <c r="AX20" s="150"/>
      <c r="AY20" s="150"/>
      <c r="AZ20" s="150"/>
      <c r="BA20" s="150"/>
      <c r="BB20" s="150"/>
      <c r="BC20" s="59"/>
      <c r="BD20" s="62"/>
      <c r="BE20" s="62"/>
      <c r="BF20" s="59"/>
      <c r="BG20" s="62"/>
      <c r="BH20" s="62"/>
      <c r="BI20" s="59"/>
    </row>
    <row r="24" spans="1:61">
      <c r="A24" s="63" t="s">
        <v>322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6" spans="1:61">
      <c r="A26" s="141" t="s">
        <v>198</v>
      </c>
      <c r="B26" s="152" t="s">
        <v>313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 t="s">
        <v>3</v>
      </c>
      <c r="U26" s="152"/>
      <c r="V26" s="152"/>
      <c r="W26" s="152"/>
      <c r="X26" s="152"/>
      <c r="Y26" s="152"/>
      <c r="Z26" s="152"/>
      <c r="AA26" s="152"/>
      <c r="AB26" s="152"/>
      <c r="AC26" s="152" t="s">
        <v>314</v>
      </c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4" t="s">
        <v>315</v>
      </c>
      <c r="AY26" s="155"/>
      <c r="AZ26" s="155"/>
      <c r="BA26" s="155"/>
      <c r="BB26" s="155"/>
      <c r="BC26" s="156"/>
      <c r="BD26" s="152" t="s">
        <v>52</v>
      </c>
      <c r="BE26" s="152"/>
      <c r="BF26" s="152"/>
      <c r="BG26" s="152" t="s">
        <v>1</v>
      </c>
      <c r="BH26" s="152"/>
      <c r="BI26" s="152"/>
    </row>
    <row r="27" spans="1:61">
      <c r="A27" s="14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 t="s">
        <v>9</v>
      </c>
      <c r="AD27" s="152"/>
      <c r="AE27" s="152"/>
      <c r="AF27" s="152"/>
      <c r="AG27" s="152"/>
      <c r="AH27" s="152"/>
      <c r="AI27" s="152"/>
      <c r="AJ27" s="152" t="s">
        <v>316</v>
      </c>
      <c r="AK27" s="152"/>
      <c r="AL27" s="152"/>
      <c r="AM27" s="152"/>
      <c r="AN27" s="152"/>
      <c r="AO27" s="152"/>
      <c r="AP27" s="152"/>
      <c r="AQ27" s="152" t="s">
        <v>317</v>
      </c>
      <c r="AR27" s="152"/>
      <c r="AS27" s="152"/>
      <c r="AT27" s="152"/>
      <c r="AU27" s="152"/>
      <c r="AV27" s="152"/>
      <c r="AW27" s="152"/>
      <c r="AX27" s="157"/>
      <c r="AY27" s="158"/>
      <c r="AZ27" s="158"/>
      <c r="BA27" s="158"/>
      <c r="BB27" s="158"/>
      <c r="BC27" s="159"/>
      <c r="BD27" s="152"/>
      <c r="BE27" s="153"/>
      <c r="BF27" s="152"/>
      <c r="BG27" s="152"/>
      <c r="BH27" s="153"/>
      <c r="BI27" s="152"/>
    </row>
    <row r="28" spans="1:61">
      <c r="A28" s="141"/>
      <c r="B28" s="152" t="s">
        <v>1</v>
      </c>
      <c r="C28" s="152"/>
      <c r="D28" s="152"/>
      <c r="E28" s="152"/>
      <c r="F28" s="152"/>
      <c r="G28" s="152"/>
      <c r="H28" s="152" t="s">
        <v>318</v>
      </c>
      <c r="I28" s="152"/>
      <c r="J28" s="152"/>
      <c r="K28" s="152"/>
      <c r="L28" s="152"/>
      <c r="M28" s="152"/>
      <c r="N28" s="152" t="s">
        <v>319</v>
      </c>
      <c r="O28" s="152"/>
      <c r="P28" s="152"/>
      <c r="Q28" s="152"/>
      <c r="R28" s="152"/>
      <c r="S28" s="152"/>
      <c r="T28" s="152" t="s">
        <v>1</v>
      </c>
      <c r="U28" s="152"/>
      <c r="V28" s="152"/>
      <c r="W28" s="152" t="s">
        <v>318</v>
      </c>
      <c r="X28" s="152"/>
      <c r="Y28" s="152"/>
      <c r="Z28" s="152" t="s">
        <v>319</v>
      </c>
      <c r="AA28" s="152"/>
      <c r="AB28" s="152"/>
      <c r="AC28" s="152" t="s">
        <v>1</v>
      </c>
      <c r="AD28" s="152"/>
      <c r="AE28" s="152"/>
      <c r="AF28" s="152" t="s">
        <v>318</v>
      </c>
      <c r="AG28" s="152"/>
      <c r="AH28" s="152" t="s">
        <v>319</v>
      </c>
      <c r="AI28" s="152"/>
      <c r="AJ28" s="152" t="s">
        <v>1</v>
      </c>
      <c r="AK28" s="152"/>
      <c r="AL28" s="152"/>
      <c r="AM28" s="152" t="s">
        <v>318</v>
      </c>
      <c r="AN28" s="152"/>
      <c r="AO28" s="152" t="s">
        <v>319</v>
      </c>
      <c r="AP28" s="152"/>
      <c r="AQ28" s="152" t="s">
        <v>1</v>
      </c>
      <c r="AR28" s="152"/>
      <c r="AS28" s="152"/>
      <c r="AT28" s="152" t="s">
        <v>318</v>
      </c>
      <c r="AU28" s="152"/>
      <c r="AV28" s="152" t="s">
        <v>319</v>
      </c>
      <c r="AW28" s="152"/>
      <c r="AX28" s="160"/>
      <c r="AY28" s="161"/>
      <c r="AZ28" s="161"/>
      <c r="BA28" s="161"/>
      <c r="BB28" s="161"/>
      <c r="BC28" s="162"/>
      <c r="BD28" s="152"/>
      <c r="BE28" s="152"/>
      <c r="BF28" s="152"/>
      <c r="BG28" s="152"/>
      <c r="BH28" s="152"/>
      <c r="BI28" s="152"/>
    </row>
    <row r="29" spans="1:61" ht="19.5" customHeight="1">
      <c r="A29" s="141"/>
      <c r="B29" s="163" t="s">
        <v>320</v>
      </c>
      <c r="C29" s="163"/>
      <c r="D29" s="163"/>
      <c r="E29" s="164" t="s">
        <v>321</v>
      </c>
      <c r="F29" s="164"/>
      <c r="G29" s="164"/>
      <c r="H29" s="163" t="s">
        <v>320</v>
      </c>
      <c r="I29" s="163"/>
      <c r="J29" s="163"/>
      <c r="K29" s="164" t="s">
        <v>321</v>
      </c>
      <c r="L29" s="164"/>
      <c r="M29" s="164"/>
      <c r="N29" s="163" t="s">
        <v>320</v>
      </c>
      <c r="O29" s="163"/>
      <c r="P29" s="163"/>
      <c r="Q29" s="164" t="s">
        <v>321</v>
      </c>
      <c r="R29" s="164"/>
      <c r="S29" s="164"/>
      <c r="T29" s="163" t="s">
        <v>320</v>
      </c>
      <c r="U29" s="163"/>
      <c r="V29" s="163"/>
      <c r="W29" s="163" t="s">
        <v>320</v>
      </c>
      <c r="X29" s="163"/>
      <c r="Y29" s="163"/>
      <c r="Z29" s="163" t="s">
        <v>320</v>
      </c>
      <c r="AA29" s="163"/>
      <c r="AB29" s="163"/>
      <c r="AC29" s="163" t="s">
        <v>320</v>
      </c>
      <c r="AD29" s="163"/>
      <c r="AE29" s="163"/>
      <c r="AF29" s="163" t="s">
        <v>320</v>
      </c>
      <c r="AG29" s="163"/>
      <c r="AH29" s="163" t="s">
        <v>320</v>
      </c>
      <c r="AI29" s="163"/>
      <c r="AJ29" s="163" t="s">
        <v>320</v>
      </c>
      <c r="AK29" s="163"/>
      <c r="AL29" s="163"/>
      <c r="AM29" s="163" t="s">
        <v>320</v>
      </c>
      <c r="AN29" s="163"/>
      <c r="AO29" s="163" t="s">
        <v>320</v>
      </c>
      <c r="AP29" s="163"/>
      <c r="AQ29" s="163" t="s">
        <v>320</v>
      </c>
      <c r="AR29" s="163"/>
      <c r="AS29" s="163"/>
      <c r="AT29" s="163" t="s">
        <v>320</v>
      </c>
      <c r="AU29" s="163"/>
      <c r="AV29" s="163" t="s">
        <v>320</v>
      </c>
      <c r="AW29" s="163"/>
      <c r="AX29" s="165" t="s">
        <v>320</v>
      </c>
      <c r="AY29" s="166"/>
      <c r="AZ29" s="166"/>
      <c r="BA29" s="166"/>
      <c r="BB29" s="166"/>
      <c r="BC29" s="167"/>
      <c r="BD29" s="163" t="s">
        <v>320</v>
      </c>
      <c r="BE29" s="163"/>
      <c r="BF29" s="163"/>
      <c r="BG29" s="163" t="s">
        <v>320</v>
      </c>
      <c r="BH29" s="163"/>
      <c r="BI29" s="163"/>
    </row>
    <row r="30" spans="1:61">
      <c r="A30" s="51" t="s">
        <v>295</v>
      </c>
      <c r="B30" s="168">
        <v>39</v>
      </c>
      <c r="C30" s="168"/>
      <c r="D30" s="168"/>
      <c r="E30" s="169">
        <v>1404</v>
      </c>
      <c r="F30" s="169"/>
      <c r="G30" s="169"/>
      <c r="H30" s="168">
        <v>17</v>
      </c>
      <c r="I30" s="168"/>
      <c r="J30" s="168"/>
      <c r="K30" s="168">
        <v>612</v>
      </c>
      <c r="L30" s="168"/>
      <c r="M30" s="168"/>
      <c r="N30" s="168">
        <v>22</v>
      </c>
      <c r="O30" s="168"/>
      <c r="P30" s="168"/>
      <c r="Q30" s="168">
        <v>792</v>
      </c>
      <c r="R30" s="168"/>
      <c r="S30" s="168"/>
      <c r="T30" s="168">
        <v>2</v>
      </c>
      <c r="U30" s="168"/>
      <c r="V30" s="168"/>
      <c r="W30" s="168"/>
      <c r="X30" s="168"/>
      <c r="Y30" s="168"/>
      <c r="Z30" s="168">
        <v>2</v>
      </c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71"/>
      <c r="AY30" s="172"/>
      <c r="AZ30" s="172"/>
      <c r="BA30" s="172"/>
      <c r="BB30" s="172"/>
      <c r="BC30" s="173"/>
      <c r="BD30" s="168">
        <v>11</v>
      </c>
      <c r="BE30" s="168"/>
      <c r="BF30" s="168"/>
      <c r="BG30" s="170">
        <v>52</v>
      </c>
      <c r="BH30" s="170"/>
      <c r="BI30" s="170"/>
    </row>
    <row r="31" spans="1:61">
      <c r="A31" s="51" t="s">
        <v>296</v>
      </c>
      <c r="B31" s="168">
        <v>36</v>
      </c>
      <c r="C31" s="168"/>
      <c r="D31" s="168"/>
      <c r="E31" s="169">
        <v>1296</v>
      </c>
      <c r="F31" s="169"/>
      <c r="G31" s="169"/>
      <c r="H31" s="168">
        <v>16</v>
      </c>
      <c r="I31" s="168"/>
      <c r="J31" s="168"/>
      <c r="K31" s="168">
        <v>576</v>
      </c>
      <c r="L31" s="168"/>
      <c r="M31" s="168"/>
      <c r="N31" s="168">
        <v>20</v>
      </c>
      <c r="O31" s="168"/>
      <c r="P31" s="168"/>
      <c r="Q31" s="168">
        <v>720</v>
      </c>
      <c r="R31" s="168"/>
      <c r="S31" s="168"/>
      <c r="T31" s="168">
        <v>2</v>
      </c>
      <c r="U31" s="168"/>
      <c r="V31" s="168"/>
      <c r="W31" s="168">
        <v>1</v>
      </c>
      <c r="X31" s="168"/>
      <c r="Y31" s="168"/>
      <c r="Z31" s="168">
        <v>1</v>
      </c>
      <c r="AA31" s="168"/>
      <c r="AB31" s="168"/>
      <c r="AC31" s="168">
        <v>3</v>
      </c>
      <c r="AD31" s="168"/>
      <c r="AE31" s="168"/>
      <c r="AF31" s="168"/>
      <c r="AG31" s="168"/>
      <c r="AH31" s="168">
        <v>3</v>
      </c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71"/>
      <c r="AY31" s="172"/>
      <c r="AZ31" s="172"/>
      <c r="BA31" s="172"/>
      <c r="BB31" s="172"/>
      <c r="BC31" s="173"/>
      <c r="BD31" s="168">
        <v>11</v>
      </c>
      <c r="BE31" s="168"/>
      <c r="BF31" s="168"/>
      <c r="BG31" s="170">
        <v>52</v>
      </c>
      <c r="BH31" s="170"/>
      <c r="BI31" s="170"/>
    </row>
    <row r="32" spans="1:61">
      <c r="A32" s="51" t="s">
        <v>297</v>
      </c>
      <c r="B32" s="168">
        <v>19</v>
      </c>
      <c r="C32" s="168"/>
      <c r="D32" s="168"/>
      <c r="E32" s="169">
        <v>684</v>
      </c>
      <c r="F32" s="169"/>
      <c r="G32" s="169"/>
      <c r="H32" s="168">
        <v>9</v>
      </c>
      <c r="I32" s="168"/>
      <c r="J32" s="168"/>
      <c r="K32" s="168">
        <v>324</v>
      </c>
      <c r="L32" s="168"/>
      <c r="M32" s="168"/>
      <c r="N32" s="168">
        <v>10</v>
      </c>
      <c r="O32" s="168"/>
      <c r="P32" s="168"/>
      <c r="Q32" s="168">
        <v>360</v>
      </c>
      <c r="R32" s="168"/>
      <c r="S32" s="168"/>
      <c r="T32" s="168">
        <v>2</v>
      </c>
      <c r="U32" s="168"/>
      <c r="V32" s="168"/>
      <c r="W32" s="168">
        <v>1</v>
      </c>
      <c r="X32" s="168"/>
      <c r="Y32" s="168"/>
      <c r="Z32" s="168">
        <v>1</v>
      </c>
      <c r="AA32" s="168"/>
      <c r="AB32" s="168"/>
      <c r="AC32" s="168">
        <v>7</v>
      </c>
      <c r="AD32" s="168"/>
      <c r="AE32" s="168"/>
      <c r="AF32" s="168">
        <v>5</v>
      </c>
      <c r="AG32" s="168"/>
      <c r="AH32" s="168">
        <v>2</v>
      </c>
      <c r="AI32" s="168"/>
      <c r="AJ32" s="168">
        <v>14</v>
      </c>
      <c r="AK32" s="168"/>
      <c r="AL32" s="168"/>
      <c r="AM32" s="168">
        <v>2</v>
      </c>
      <c r="AN32" s="168"/>
      <c r="AO32" s="168">
        <v>12</v>
      </c>
      <c r="AP32" s="168"/>
      <c r="AQ32" s="168"/>
      <c r="AR32" s="168"/>
      <c r="AS32" s="168"/>
      <c r="AT32" s="168"/>
      <c r="AU32" s="168"/>
      <c r="AV32" s="168"/>
      <c r="AW32" s="168"/>
      <c r="AX32" s="171"/>
      <c r="AY32" s="172"/>
      <c r="AZ32" s="172"/>
      <c r="BA32" s="172"/>
      <c r="BB32" s="172"/>
      <c r="BC32" s="173"/>
      <c r="BD32" s="168">
        <v>10</v>
      </c>
      <c r="BE32" s="168"/>
      <c r="BF32" s="168"/>
      <c r="BG32" s="170">
        <v>52</v>
      </c>
      <c r="BH32" s="170"/>
      <c r="BI32" s="170"/>
    </row>
    <row r="33" spans="1:61">
      <c r="A33" s="51" t="s">
        <v>298</v>
      </c>
      <c r="B33" s="168">
        <v>8</v>
      </c>
      <c r="C33" s="168"/>
      <c r="D33" s="168"/>
      <c r="E33" s="169">
        <v>288</v>
      </c>
      <c r="F33" s="169"/>
      <c r="G33" s="169"/>
      <c r="H33" s="168">
        <v>6</v>
      </c>
      <c r="I33" s="168"/>
      <c r="J33" s="168"/>
      <c r="K33" s="168">
        <v>216</v>
      </c>
      <c r="L33" s="168"/>
      <c r="M33" s="168"/>
      <c r="N33" s="168">
        <v>2</v>
      </c>
      <c r="O33" s="168"/>
      <c r="P33" s="168"/>
      <c r="Q33" s="168">
        <v>72</v>
      </c>
      <c r="R33" s="168"/>
      <c r="S33" s="168"/>
      <c r="T33" s="168">
        <v>2</v>
      </c>
      <c r="U33" s="168"/>
      <c r="V33" s="168"/>
      <c r="W33" s="168">
        <v>1</v>
      </c>
      <c r="X33" s="168"/>
      <c r="Y33" s="168"/>
      <c r="Z33" s="168">
        <v>1</v>
      </c>
      <c r="AA33" s="168"/>
      <c r="AB33" s="168"/>
      <c r="AC33" s="168">
        <v>8</v>
      </c>
      <c r="AD33" s="168"/>
      <c r="AE33" s="168"/>
      <c r="AF33" s="168">
        <v>5</v>
      </c>
      <c r="AG33" s="168"/>
      <c r="AH33" s="168">
        <v>3</v>
      </c>
      <c r="AI33" s="168"/>
      <c r="AJ33" s="168">
        <v>13</v>
      </c>
      <c r="AK33" s="168"/>
      <c r="AL33" s="168"/>
      <c r="AM33" s="168">
        <v>5</v>
      </c>
      <c r="AN33" s="168"/>
      <c r="AO33" s="168">
        <v>8</v>
      </c>
      <c r="AP33" s="168"/>
      <c r="AQ33" s="168">
        <v>4</v>
      </c>
      <c r="AR33" s="168"/>
      <c r="AS33" s="168"/>
      <c r="AT33" s="168"/>
      <c r="AU33" s="168"/>
      <c r="AV33" s="168">
        <v>4</v>
      </c>
      <c r="AW33" s="168"/>
      <c r="AX33" s="171">
        <v>6</v>
      </c>
      <c r="AY33" s="172"/>
      <c r="AZ33" s="172"/>
      <c r="BA33" s="172"/>
      <c r="BB33" s="172"/>
      <c r="BC33" s="173"/>
      <c r="BD33" s="168">
        <v>2</v>
      </c>
      <c r="BE33" s="168"/>
      <c r="BF33" s="168"/>
      <c r="BG33" s="170">
        <v>43</v>
      </c>
      <c r="BH33" s="170"/>
      <c r="BI33" s="170"/>
    </row>
    <row r="34" spans="1:61">
      <c r="A34" s="57" t="s">
        <v>1</v>
      </c>
      <c r="B34" s="147">
        <v>102</v>
      </c>
      <c r="C34" s="147"/>
      <c r="D34" s="147"/>
      <c r="E34" s="174">
        <v>3672</v>
      </c>
      <c r="F34" s="174"/>
      <c r="G34" s="174"/>
      <c r="H34" s="175">
        <v>48</v>
      </c>
      <c r="I34" s="176"/>
      <c r="J34" s="177"/>
      <c r="K34" s="147">
        <v>1728</v>
      </c>
      <c r="L34" s="147"/>
      <c r="M34" s="147"/>
      <c r="N34" s="147">
        <v>54</v>
      </c>
      <c r="O34" s="147"/>
      <c r="P34" s="147"/>
      <c r="Q34" s="147">
        <v>1944</v>
      </c>
      <c r="R34" s="147"/>
      <c r="S34" s="147"/>
      <c r="T34" s="147">
        <v>8</v>
      </c>
      <c r="U34" s="147"/>
      <c r="V34" s="147"/>
      <c r="W34" s="147">
        <v>3</v>
      </c>
      <c r="X34" s="147"/>
      <c r="Y34" s="147"/>
      <c r="Z34" s="147">
        <v>5</v>
      </c>
      <c r="AA34" s="147"/>
      <c r="AB34" s="147"/>
      <c r="AC34" s="147">
        <v>18</v>
      </c>
      <c r="AD34" s="147"/>
      <c r="AE34" s="147"/>
      <c r="AF34" s="147">
        <v>10</v>
      </c>
      <c r="AG34" s="147"/>
      <c r="AH34" s="147">
        <v>8</v>
      </c>
      <c r="AI34" s="147"/>
      <c r="AJ34" s="147">
        <v>27</v>
      </c>
      <c r="AK34" s="147"/>
      <c r="AL34" s="147"/>
      <c r="AM34" s="147">
        <v>7</v>
      </c>
      <c r="AN34" s="147"/>
      <c r="AO34" s="147">
        <v>20</v>
      </c>
      <c r="AP34" s="147"/>
      <c r="AQ34" s="147">
        <v>4</v>
      </c>
      <c r="AR34" s="147"/>
      <c r="AS34" s="147"/>
      <c r="AT34" s="147"/>
      <c r="AU34" s="147"/>
      <c r="AV34" s="147">
        <v>4</v>
      </c>
      <c r="AW34" s="147"/>
      <c r="AX34" s="178">
        <v>6</v>
      </c>
      <c r="AY34" s="179"/>
      <c r="AZ34" s="179"/>
      <c r="BA34" s="179"/>
      <c r="BB34" s="179"/>
      <c r="BC34" s="180"/>
      <c r="BD34" s="147">
        <v>34</v>
      </c>
      <c r="BE34" s="147"/>
      <c r="BF34" s="147"/>
      <c r="BG34" s="147">
        <v>199</v>
      </c>
      <c r="BH34" s="147"/>
      <c r="BI34" s="147"/>
    </row>
    <row r="67" ht="15" customHeight="1"/>
    <row r="68" ht="15" customHeight="1"/>
    <row r="81" hidden="1"/>
  </sheetData>
  <mergeCells count="396">
    <mergeCell ref="AX6:AX7"/>
    <mergeCell ref="AY6:AY7"/>
    <mergeCell ref="AZ6:AZ7"/>
    <mergeCell ref="BA6:BA7"/>
    <mergeCell ref="AZ10:AZ11"/>
    <mergeCell ref="BA10:BA11"/>
    <mergeCell ref="AT8:AT9"/>
    <mergeCell ref="AU8:AU9"/>
    <mergeCell ref="AV8:AV9"/>
    <mergeCell ref="AW8:AW9"/>
    <mergeCell ref="AX8:AX9"/>
    <mergeCell ref="AW10:AW11"/>
    <mergeCell ref="AY8:AY9"/>
    <mergeCell ref="AZ8:AZ9"/>
    <mergeCell ref="AW6:AW7"/>
    <mergeCell ref="AV6:AV7"/>
    <mergeCell ref="AT34:AU34"/>
    <mergeCell ref="AV34:AW34"/>
    <mergeCell ref="AX34:BC34"/>
    <mergeCell ref="BD34:BF34"/>
    <mergeCell ref="BG34:BI34"/>
    <mergeCell ref="AC34:AE34"/>
    <mergeCell ref="AF34:AG34"/>
    <mergeCell ref="AH34:AI34"/>
    <mergeCell ref="AJ34:AL34"/>
    <mergeCell ref="AM34:AN34"/>
    <mergeCell ref="AO34:AP34"/>
    <mergeCell ref="BG33:BI33"/>
    <mergeCell ref="AO33:AP33"/>
    <mergeCell ref="AQ33:AS33"/>
    <mergeCell ref="AT33:AU33"/>
    <mergeCell ref="AV33:AW33"/>
    <mergeCell ref="AX33:BC33"/>
    <mergeCell ref="BD33:BF33"/>
    <mergeCell ref="Z33:AB33"/>
    <mergeCell ref="AC33:AE33"/>
    <mergeCell ref="AF33:AG33"/>
    <mergeCell ref="AH33:AI33"/>
    <mergeCell ref="AJ33:AL33"/>
    <mergeCell ref="AM33:AN33"/>
    <mergeCell ref="AH32:AI32"/>
    <mergeCell ref="AJ32:AL32"/>
    <mergeCell ref="AM32:AN32"/>
    <mergeCell ref="AO32:AP32"/>
    <mergeCell ref="AQ32:AS32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Q34:AS34"/>
    <mergeCell ref="B33:D33"/>
    <mergeCell ref="E33:G33"/>
    <mergeCell ref="H33:J33"/>
    <mergeCell ref="K33:M33"/>
    <mergeCell ref="N33:P33"/>
    <mergeCell ref="Q33:S33"/>
    <mergeCell ref="T33:V33"/>
    <mergeCell ref="W33:Y33"/>
    <mergeCell ref="AF32:AG32"/>
    <mergeCell ref="BG31:BI31"/>
    <mergeCell ref="B32:D32"/>
    <mergeCell ref="E32:G32"/>
    <mergeCell ref="H32:J32"/>
    <mergeCell ref="K32:M32"/>
    <mergeCell ref="N32:P32"/>
    <mergeCell ref="Q32:S32"/>
    <mergeCell ref="T32:V32"/>
    <mergeCell ref="W32:Y32"/>
    <mergeCell ref="AF31:AG31"/>
    <mergeCell ref="AH31:AI31"/>
    <mergeCell ref="AJ31:AL31"/>
    <mergeCell ref="AM31:AN31"/>
    <mergeCell ref="AO31:AP31"/>
    <mergeCell ref="AQ31:AS31"/>
    <mergeCell ref="AX31:BC31"/>
    <mergeCell ref="AT32:AU32"/>
    <mergeCell ref="Z32:AB32"/>
    <mergeCell ref="AV32:AW32"/>
    <mergeCell ref="AX32:BC32"/>
    <mergeCell ref="AC31:AE31"/>
    <mergeCell ref="AC32:AE32"/>
    <mergeCell ref="BD32:BF32"/>
    <mergeCell ref="BG32:BI32"/>
    <mergeCell ref="AX30:BC30"/>
    <mergeCell ref="BD30:BF30"/>
    <mergeCell ref="T30:V30"/>
    <mergeCell ref="W30:Y30"/>
    <mergeCell ref="Z30:AB30"/>
    <mergeCell ref="AC30:AE30"/>
    <mergeCell ref="AF30:AG30"/>
    <mergeCell ref="AH30:AI30"/>
    <mergeCell ref="AT31:AU31"/>
    <mergeCell ref="AV31:AW31"/>
    <mergeCell ref="BD31:BF31"/>
    <mergeCell ref="B31:D31"/>
    <mergeCell ref="E31:G31"/>
    <mergeCell ref="H31:J31"/>
    <mergeCell ref="K31:M31"/>
    <mergeCell ref="N31:P31"/>
    <mergeCell ref="Q31:S31"/>
    <mergeCell ref="T31:V31"/>
    <mergeCell ref="W31:Y31"/>
    <mergeCell ref="Z31:AB31"/>
    <mergeCell ref="AT29:AU29"/>
    <mergeCell ref="AV29:AW29"/>
    <mergeCell ref="AX29:BC29"/>
    <mergeCell ref="BD29:BF29"/>
    <mergeCell ref="BG29:BI29"/>
    <mergeCell ref="B30:D30"/>
    <mergeCell ref="E30:G30"/>
    <mergeCell ref="H30:J30"/>
    <mergeCell ref="K30:M30"/>
    <mergeCell ref="N30:P30"/>
    <mergeCell ref="AF29:AG29"/>
    <mergeCell ref="AH29:AI29"/>
    <mergeCell ref="AJ29:AL29"/>
    <mergeCell ref="AM29:AN29"/>
    <mergeCell ref="AO29:AP29"/>
    <mergeCell ref="AQ29:AS29"/>
    <mergeCell ref="AJ30:AL30"/>
    <mergeCell ref="AM30:AN30"/>
    <mergeCell ref="Q30:S30"/>
    <mergeCell ref="BG30:BI30"/>
    <mergeCell ref="AO30:AP30"/>
    <mergeCell ref="AQ30:AS30"/>
    <mergeCell ref="AT30:AU30"/>
    <mergeCell ref="AV30:AW30"/>
    <mergeCell ref="B29:D29"/>
    <mergeCell ref="E29:G29"/>
    <mergeCell ref="H29:J29"/>
    <mergeCell ref="K29:M29"/>
    <mergeCell ref="N29:P29"/>
    <mergeCell ref="Q29:S29"/>
    <mergeCell ref="T29:V29"/>
    <mergeCell ref="W29:Y29"/>
    <mergeCell ref="AF28:AG28"/>
    <mergeCell ref="Z29:AB29"/>
    <mergeCell ref="AC29:AE29"/>
    <mergeCell ref="BD26:BF28"/>
    <mergeCell ref="BG26:BI28"/>
    <mergeCell ref="AC27:AI27"/>
    <mergeCell ref="AJ27:AP27"/>
    <mergeCell ref="AQ27:AW27"/>
    <mergeCell ref="B28:G28"/>
    <mergeCell ref="H28:M28"/>
    <mergeCell ref="N28:S28"/>
    <mergeCell ref="T28:V28"/>
    <mergeCell ref="W28:Y28"/>
    <mergeCell ref="AX26:BC28"/>
    <mergeCell ref="Z28:AB28"/>
    <mergeCell ref="AC28:AE28"/>
    <mergeCell ref="AC26:AW26"/>
    <mergeCell ref="B26:S27"/>
    <mergeCell ref="T26:AB27"/>
    <mergeCell ref="AT28:AU28"/>
    <mergeCell ref="AV28:AW28"/>
    <mergeCell ref="AH28:AI28"/>
    <mergeCell ref="AJ28:AL28"/>
    <mergeCell ref="AM28:AN28"/>
    <mergeCell ref="AO28:AP28"/>
    <mergeCell ref="AQ28:AS28"/>
    <mergeCell ref="A16:F16"/>
    <mergeCell ref="H16:W16"/>
    <mergeCell ref="Z16:AF16"/>
    <mergeCell ref="AS16:BI16"/>
    <mergeCell ref="H18:Q18"/>
    <mergeCell ref="Z18:AP18"/>
    <mergeCell ref="AS18:BF18"/>
    <mergeCell ref="H20:Q20"/>
    <mergeCell ref="Z20:AP20"/>
    <mergeCell ref="AS20:BB20"/>
    <mergeCell ref="AK12:AK13"/>
    <mergeCell ref="AL12:AL13"/>
    <mergeCell ref="AM12:AM13"/>
    <mergeCell ref="AN12:AN13"/>
    <mergeCell ref="W12:W13"/>
    <mergeCell ref="X12:X13"/>
    <mergeCell ref="Y12:Y13"/>
    <mergeCell ref="Z12:Z13"/>
    <mergeCell ref="AA12:AA13"/>
    <mergeCell ref="AB12:AB13"/>
    <mergeCell ref="A12:A13"/>
    <mergeCell ref="B12:B13"/>
    <mergeCell ref="C12:C13"/>
    <mergeCell ref="D12:D13"/>
    <mergeCell ref="E12:E13"/>
    <mergeCell ref="F12:F13"/>
    <mergeCell ref="J12:J13"/>
    <mergeCell ref="H12:H13"/>
    <mergeCell ref="I12:I13"/>
    <mergeCell ref="AG10:AG11"/>
    <mergeCell ref="AH10:AH11"/>
    <mergeCell ref="AI10:AI11"/>
    <mergeCell ref="AJ10:AJ11"/>
    <mergeCell ref="AE10:AE11"/>
    <mergeCell ref="AF10:AF11"/>
    <mergeCell ref="K12:K13"/>
    <mergeCell ref="L12:L13"/>
    <mergeCell ref="M12:M13"/>
    <mergeCell ref="N12:N13"/>
    <mergeCell ref="O12:O13"/>
    <mergeCell ref="P12:P13"/>
    <mergeCell ref="AI12:AI13"/>
    <mergeCell ref="AJ12:AJ13"/>
    <mergeCell ref="BA8:BA9"/>
    <mergeCell ref="A10:A11"/>
    <mergeCell ref="B10:B11"/>
    <mergeCell ref="C10:C11"/>
    <mergeCell ref="D10:D11"/>
    <mergeCell ref="E10:E11"/>
    <mergeCell ref="F10:F11"/>
    <mergeCell ref="G10:G11"/>
    <mergeCell ref="H10:H11"/>
    <mergeCell ref="AS8:AS9"/>
    <mergeCell ref="AG8:AG9"/>
    <mergeCell ref="AH8:AH9"/>
    <mergeCell ref="AI8:AI9"/>
    <mergeCell ref="AJ8:AJ9"/>
    <mergeCell ref="AK8:AK9"/>
    <mergeCell ref="AL8:AL9"/>
    <mergeCell ref="U8:U9"/>
    <mergeCell ref="V8:V9"/>
    <mergeCell ref="AK10:AK11"/>
    <mergeCell ref="AL10:AL11"/>
    <mergeCell ref="AO10:AO11"/>
    <mergeCell ref="AP10:AP11"/>
    <mergeCell ref="Y10:Y11"/>
    <mergeCell ref="Z10:Z11"/>
    <mergeCell ref="AU6:AU7"/>
    <mergeCell ref="AI6:AI7"/>
    <mergeCell ref="AJ6:AJ7"/>
    <mergeCell ref="AK6:AK7"/>
    <mergeCell ref="AL6:AL7"/>
    <mergeCell ref="AM6:AM7"/>
    <mergeCell ref="AN6:AN7"/>
    <mergeCell ref="W6:W7"/>
    <mergeCell ref="X6:X7"/>
    <mergeCell ref="Y6:Y7"/>
    <mergeCell ref="Z6:Z7"/>
    <mergeCell ref="AA6:AA7"/>
    <mergeCell ref="AB6:AB7"/>
    <mergeCell ref="AT6:AT7"/>
    <mergeCell ref="AQ6:AQ7"/>
    <mergeCell ref="AR6:AR7"/>
    <mergeCell ref="AO6:AO7"/>
    <mergeCell ref="AJ3:AJ4"/>
    <mergeCell ref="A3:A5"/>
    <mergeCell ref="B3:E3"/>
    <mergeCell ref="F3:F4"/>
    <mergeCell ref="G3:I3"/>
    <mergeCell ref="J3:J4"/>
    <mergeCell ref="K3:M3"/>
    <mergeCell ref="S3:S4"/>
    <mergeCell ref="T3:V3"/>
    <mergeCell ref="W3:W4"/>
    <mergeCell ref="D8:D9"/>
    <mergeCell ref="E8:E9"/>
    <mergeCell ref="F8:F9"/>
    <mergeCell ref="G8:G9"/>
    <mergeCell ref="H8:H9"/>
    <mergeCell ref="H6:H7"/>
    <mergeCell ref="I6:I7"/>
    <mergeCell ref="AK3:AN3"/>
    <mergeCell ref="B14:BA14"/>
    <mergeCell ref="BA12:BA13"/>
    <mergeCell ref="AZ12:AZ13"/>
    <mergeCell ref="AQ12:AQ13"/>
    <mergeCell ref="AR12:AR13"/>
    <mergeCell ref="AS12:AS13"/>
    <mergeCell ref="AT12:AT13"/>
    <mergeCell ref="AO12:AO13"/>
    <mergeCell ref="AP12:AP13"/>
    <mergeCell ref="AE12:AE13"/>
    <mergeCell ref="AF12:AF13"/>
    <mergeCell ref="AG12:AG13"/>
    <mergeCell ref="AH12:AH13"/>
    <mergeCell ref="AC12:AC13"/>
    <mergeCell ref="AD12:AD13"/>
    <mergeCell ref="P6:P7"/>
    <mergeCell ref="AT3:AV3"/>
    <mergeCell ref="AW3:AW4"/>
    <mergeCell ref="AX3:BA3"/>
    <mergeCell ref="B6:B7"/>
    <mergeCell ref="G12:G13"/>
    <mergeCell ref="Q12:Q13"/>
    <mergeCell ref="R12:R13"/>
    <mergeCell ref="A26:A29"/>
    <mergeCell ref="A8:A9"/>
    <mergeCell ref="B8:B9"/>
    <mergeCell ref="C8:C9"/>
    <mergeCell ref="O3:R3"/>
    <mergeCell ref="A6:A7"/>
    <mergeCell ref="C6:C7"/>
    <mergeCell ref="D6:D7"/>
    <mergeCell ref="E6:E7"/>
    <mergeCell ref="F6:F7"/>
    <mergeCell ref="N6:N7"/>
    <mergeCell ref="O6:O7"/>
    <mergeCell ref="J8:J9"/>
    <mergeCell ref="K8:K9"/>
    <mergeCell ref="L8:L9"/>
    <mergeCell ref="M8:M9"/>
    <mergeCell ref="N8:N9"/>
    <mergeCell ref="M10:M11"/>
    <mergeCell ref="N10:N11"/>
    <mergeCell ref="R6:R7"/>
    <mergeCell ref="G6:G7"/>
    <mergeCell ref="AM10:AM11"/>
    <mergeCell ref="AN10:AN11"/>
    <mergeCell ref="S10:S11"/>
    <mergeCell ref="T10:T11"/>
    <mergeCell ref="I10:I11"/>
    <mergeCell ref="J10:J11"/>
    <mergeCell ref="K10:K11"/>
    <mergeCell ref="L10:L11"/>
    <mergeCell ref="AM8:AM9"/>
    <mergeCell ref="I8:I9"/>
    <mergeCell ref="K6:K7"/>
    <mergeCell ref="L6:L7"/>
    <mergeCell ref="M6:M7"/>
    <mergeCell ref="U6:U7"/>
    <mergeCell ref="Q6:Q7"/>
    <mergeCell ref="O8:O9"/>
    <mergeCell ref="O10:O11"/>
    <mergeCell ref="P10:P11"/>
    <mergeCell ref="Q10:Q11"/>
    <mergeCell ref="R10:R11"/>
    <mergeCell ref="AY12:AY13"/>
    <mergeCell ref="AV12:AV13"/>
    <mergeCell ref="AW12:AW13"/>
    <mergeCell ref="AX12:AX13"/>
    <mergeCell ref="AS10:AS11"/>
    <mergeCell ref="AT10:AT11"/>
    <mergeCell ref="AU10:AU11"/>
    <mergeCell ref="AV10:AV11"/>
    <mergeCell ref="AQ10:AQ11"/>
    <mergeCell ref="AR10:AR11"/>
    <mergeCell ref="AX10:AX11"/>
    <mergeCell ref="AY10:AY11"/>
    <mergeCell ref="AU12:AU13"/>
    <mergeCell ref="S12:S13"/>
    <mergeCell ref="T12:T13"/>
    <mergeCell ref="U12:U13"/>
    <mergeCell ref="V12:V13"/>
    <mergeCell ref="AE8:AE9"/>
    <mergeCell ref="AF8:AF9"/>
    <mergeCell ref="U10:U11"/>
    <mergeCell ref="V10:V11"/>
    <mergeCell ref="W10:W11"/>
    <mergeCell ref="X10:X11"/>
    <mergeCell ref="W8:W9"/>
    <mergeCell ref="X8:X9"/>
    <mergeCell ref="Y8:Y9"/>
    <mergeCell ref="Z8:Z9"/>
    <mergeCell ref="AA10:AA11"/>
    <mergeCell ref="AB10:AB11"/>
    <mergeCell ref="AC10:AC11"/>
    <mergeCell ref="AD10:AD11"/>
    <mergeCell ref="J6:J7"/>
    <mergeCell ref="AO3:AR3"/>
    <mergeCell ref="AS3:AS4"/>
    <mergeCell ref="AA8:AA9"/>
    <mergeCell ref="AB8:AB9"/>
    <mergeCell ref="Q8:Q9"/>
    <mergeCell ref="R8:R9"/>
    <mergeCell ref="S8:S9"/>
    <mergeCell ref="T8:T9"/>
    <mergeCell ref="P8:P9"/>
    <mergeCell ref="AC6:AC7"/>
    <mergeCell ref="AD6:AD7"/>
    <mergeCell ref="S6:S7"/>
    <mergeCell ref="T6:T7"/>
    <mergeCell ref="V6:V7"/>
    <mergeCell ref="AO8:AO9"/>
    <mergeCell ref="AP8:AP9"/>
    <mergeCell ref="AQ8:AQ9"/>
    <mergeCell ref="AR8:AR9"/>
    <mergeCell ref="X3:Z3"/>
    <mergeCell ref="AA3:AA4"/>
    <mergeCell ref="AB3:AE3"/>
    <mergeCell ref="AF3:AF4"/>
    <mergeCell ref="AG3:AI3"/>
    <mergeCell ref="AS6:AS7"/>
    <mergeCell ref="AN8:AN9"/>
    <mergeCell ref="AC8:AC9"/>
    <mergeCell ref="AD8:AD9"/>
    <mergeCell ref="AP6:AP7"/>
    <mergeCell ref="AE6:AE7"/>
    <mergeCell ref="AF6:AF7"/>
    <mergeCell ref="AG6:AG7"/>
    <mergeCell ref="AH6:A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87"/>
  <sheetViews>
    <sheetView zoomScale="60" zoomScaleNormal="60" workbookViewId="0">
      <selection activeCell="AS21" sqref="AS21"/>
    </sheetView>
  </sheetViews>
  <sheetFormatPr defaultColWidth="9.140625" defaultRowHeight="15.75"/>
  <cols>
    <col min="1" max="1" width="15.28515625" style="1" customWidth="1"/>
    <col min="2" max="2" width="35.5703125" style="3" customWidth="1"/>
    <col min="3" max="4" width="6.85546875" style="4" customWidth="1"/>
    <col min="5" max="5" width="5.85546875" style="1" customWidth="1"/>
    <col min="6" max="6" width="6.85546875" style="1" customWidth="1"/>
    <col min="7" max="7" width="9" style="1" customWidth="1"/>
    <col min="8" max="8" width="5.42578125" style="1" customWidth="1"/>
    <col min="9" max="9" width="7.28515625" style="1" customWidth="1"/>
    <col min="10" max="10" width="7" style="1" customWidth="1"/>
    <col min="11" max="11" width="7.42578125" style="1" customWidth="1"/>
    <col min="12" max="12" width="6.7109375" style="1" customWidth="1"/>
    <col min="13" max="13" width="7.85546875" style="1" customWidth="1"/>
    <col min="14" max="14" width="6.28515625" style="1" customWidth="1"/>
    <col min="15" max="16" width="7.42578125" style="1" customWidth="1"/>
    <col min="17" max="18" width="6.7109375" style="1" customWidth="1"/>
    <col min="19" max="19" width="7.85546875" style="1" customWidth="1"/>
    <col min="20" max="20" width="8.140625" style="1" customWidth="1"/>
    <col min="21" max="42" width="5.5703125" style="1" customWidth="1"/>
    <col min="43" max="16384" width="9.140625" style="1"/>
  </cols>
  <sheetData>
    <row r="1" spans="1:45">
      <c r="A1" s="200" t="s">
        <v>0</v>
      </c>
      <c r="B1" s="181" t="s">
        <v>12</v>
      </c>
      <c r="C1" s="181" t="s">
        <v>85</v>
      </c>
      <c r="D1" s="181"/>
      <c r="E1" s="181"/>
      <c r="F1" s="181"/>
      <c r="G1" s="204" t="s">
        <v>80</v>
      </c>
      <c r="H1" s="204" t="s">
        <v>74</v>
      </c>
      <c r="I1" s="181" t="s">
        <v>2</v>
      </c>
      <c r="J1" s="181"/>
      <c r="K1" s="181"/>
      <c r="L1" s="181"/>
      <c r="M1" s="181"/>
      <c r="N1" s="181"/>
      <c r="O1" s="181"/>
      <c r="P1" s="181"/>
      <c r="Q1" s="181"/>
      <c r="R1" s="181"/>
      <c r="S1" s="181" t="s">
        <v>29</v>
      </c>
      <c r="T1" s="181"/>
      <c r="U1" s="183" t="s">
        <v>93</v>
      </c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4"/>
    </row>
    <row r="2" spans="1:45" ht="53.1" customHeight="1">
      <c r="A2" s="201"/>
      <c r="B2" s="182"/>
      <c r="C2" s="182"/>
      <c r="D2" s="182"/>
      <c r="E2" s="182"/>
      <c r="F2" s="182"/>
      <c r="G2" s="187"/>
      <c r="H2" s="187"/>
      <c r="I2" s="182" t="s">
        <v>90</v>
      </c>
      <c r="J2" s="182"/>
      <c r="K2" s="182"/>
      <c r="L2" s="182"/>
      <c r="M2" s="182"/>
      <c r="N2" s="182"/>
      <c r="O2" s="182"/>
      <c r="P2" s="182" t="s">
        <v>3</v>
      </c>
      <c r="Q2" s="182"/>
      <c r="R2" s="182"/>
      <c r="S2" s="182"/>
      <c r="T2" s="182"/>
      <c r="U2" s="185" t="s">
        <v>53</v>
      </c>
      <c r="V2" s="185"/>
      <c r="W2" s="185"/>
      <c r="X2" s="185"/>
      <c r="Y2" s="185" t="s">
        <v>54</v>
      </c>
      <c r="Z2" s="185"/>
      <c r="AA2" s="185"/>
      <c r="AB2" s="185"/>
      <c r="AC2" s="185"/>
      <c r="AD2" s="185"/>
      <c r="AE2" s="185" t="s">
        <v>55</v>
      </c>
      <c r="AF2" s="185"/>
      <c r="AG2" s="185"/>
      <c r="AH2" s="185"/>
      <c r="AI2" s="185"/>
      <c r="AJ2" s="185"/>
      <c r="AK2" s="185" t="s">
        <v>56</v>
      </c>
      <c r="AL2" s="185"/>
      <c r="AM2" s="185"/>
      <c r="AN2" s="185"/>
      <c r="AO2" s="185"/>
      <c r="AP2" s="186"/>
    </row>
    <row r="3" spans="1:45">
      <c r="A3" s="201"/>
      <c r="B3" s="182"/>
      <c r="C3" s="187" t="s">
        <v>81</v>
      </c>
      <c r="D3" s="187" t="s">
        <v>82</v>
      </c>
      <c r="E3" s="187" t="s">
        <v>83</v>
      </c>
      <c r="F3" s="187" t="s">
        <v>84</v>
      </c>
      <c r="G3" s="187"/>
      <c r="H3" s="187"/>
      <c r="I3" s="187" t="s">
        <v>87</v>
      </c>
      <c r="J3" s="182" t="s">
        <v>88</v>
      </c>
      <c r="K3" s="182"/>
      <c r="L3" s="182"/>
      <c r="M3" s="182"/>
      <c r="N3" s="182" t="s">
        <v>77</v>
      </c>
      <c r="O3" s="182"/>
      <c r="P3" s="182"/>
      <c r="Q3" s="182"/>
      <c r="R3" s="182"/>
      <c r="S3" s="42"/>
      <c r="T3" s="42"/>
      <c r="U3" s="191" t="s">
        <v>92</v>
      </c>
      <c r="V3" s="191"/>
      <c r="W3" s="191" t="s">
        <v>91</v>
      </c>
      <c r="X3" s="191"/>
      <c r="Y3" s="189" t="s">
        <v>55</v>
      </c>
      <c r="Z3" s="189"/>
      <c r="AA3" s="189"/>
      <c r="AB3" s="189" t="s">
        <v>56</v>
      </c>
      <c r="AC3" s="189"/>
      <c r="AD3" s="189"/>
      <c r="AE3" s="189" t="s">
        <v>57</v>
      </c>
      <c r="AF3" s="189"/>
      <c r="AG3" s="189"/>
      <c r="AH3" s="189" t="s">
        <v>58</v>
      </c>
      <c r="AI3" s="189"/>
      <c r="AJ3" s="189"/>
      <c r="AK3" s="189" t="s">
        <v>59</v>
      </c>
      <c r="AL3" s="189"/>
      <c r="AM3" s="189"/>
      <c r="AN3" s="189" t="s">
        <v>60</v>
      </c>
      <c r="AO3" s="189"/>
      <c r="AP3" s="190"/>
    </row>
    <row r="4" spans="1:45" ht="195.75" thickBot="1">
      <c r="A4" s="202"/>
      <c r="B4" s="203"/>
      <c r="C4" s="188"/>
      <c r="D4" s="188"/>
      <c r="E4" s="188"/>
      <c r="F4" s="188"/>
      <c r="G4" s="188"/>
      <c r="H4" s="188"/>
      <c r="I4" s="188"/>
      <c r="J4" s="46" t="s">
        <v>78</v>
      </c>
      <c r="K4" s="46" t="s">
        <v>79</v>
      </c>
      <c r="L4" s="47" t="s">
        <v>89</v>
      </c>
      <c r="M4" s="46" t="s">
        <v>86</v>
      </c>
      <c r="N4" s="47" t="s">
        <v>75</v>
      </c>
      <c r="O4" s="46" t="s">
        <v>76</v>
      </c>
      <c r="P4" s="46" t="s">
        <v>71</v>
      </c>
      <c r="Q4" s="46" t="s">
        <v>72</v>
      </c>
      <c r="R4" s="46" t="s">
        <v>73</v>
      </c>
      <c r="S4" s="46" t="s">
        <v>27</v>
      </c>
      <c r="T4" s="46" t="s">
        <v>28</v>
      </c>
      <c r="U4" s="48">
        <v>17</v>
      </c>
      <c r="V4" s="46" t="s">
        <v>61</v>
      </c>
      <c r="W4" s="49">
        <v>22</v>
      </c>
      <c r="X4" s="46" t="s">
        <v>61</v>
      </c>
      <c r="Y4" s="49">
        <v>16</v>
      </c>
      <c r="Z4" s="46" t="s">
        <v>61</v>
      </c>
      <c r="AA4" s="46" t="s">
        <v>62</v>
      </c>
      <c r="AB4" s="49">
        <v>20</v>
      </c>
      <c r="AC4" s="46" t="s">
        <v>61</v>
      </c>
      <c r="AD4" s="46" t="s">
        <v>166</v>
      </c>
      <c r="AE4" s="49">
        <v>9</v>
      </c>
      <c r="AF4" s="46" t="s">
        <v>61</v>
      </c>
      <c r="AG4" s="46" t="s">
        <v>163</v>
      </c>
      <c r="AH4" s="49">
        <v>10</v>
      </c>
      <c r="AI4" s="46" t="s">
        <v>61</v>
      </c>
      <c r="AJ4" s="48">
        <v>14</v>
      </c>
      <c r="AK4" s="49">
        <v>6</v>
      </c>
      <c r="AL4" s="46" t="s">
        <v>61</v>
      </c>
      <c r="AM4" s="46" t="s">
        <v>164</v>
      </c>
      <c r="AN4" s="49">
        <v>2</v>
      </c>
      <c r="AO4" s="46" t="s">
        <v>61</v>
      </c>
      <c r="AP4" s="50" t="s">
        <v>99</v>
      </c>
      <c r="AR4" s="1">
        <f>U4+W4+Y4+AB4+AE4+AH4+AK4+AN4+3+7+14+10+15</f>
        <v>151</v>
      </c>
    </row>
    <row r="5" spans="1:45">
      <c r="A5" s="43">
        <v>1</v>
      </c>
      <c r="B5" s="44">
        <f>A5+1</f>
        <v>2</v>
      </c>
      <c r="C5" s="44">
        <f>B5+1</f>
        <v>3</v>
      </c>
      <c r="D5" s="44">
        <f t="shared" ref="D5:AP5" si="0">C5+1</f>
        <v>4</v>
      </c>
      <c r="E5" s="44">
        <f t="shared" si="0"/>
        <v>5</v>
      </c>
      <c r="F5" s="44">
        <f t="shared" si="0"/>
        <v>6</v>
      </c>
      <c r="G5" s="44">
        <f>F5+1</f>
        <v>7</v>
      </c>
      <c r="H5" s="44">
        <f t="shared" si="0"/>
        <v>8</v>
      </c>
      <c r="I5" s="44">
        <f t="shared" si="0"/>
        <v>9</v>
      </c>
      <c r="J5" s="44">
        <f t="shared" si="0"/>
        <v>10</v>
      </c>
      <c r="K5" s="44">
        <f t="shared" si="0"/>
        <v>11</v>
      </c>
      <c r="L5" s="44">
        <f t="shared" si="0"/>
        <v>12</v>
      </c>
      <c r="M5" s="44">
        <f t="shared" si="0"/>
        <v>13</v>
      </c>
      <c r="N5" s="44">
        <f t="shared" si="0"/>
        <v>14</v>
      </c>
      <c r="O5" s="44">
        <f t="shared" si="0"/>
        <v>15</v>
      </c>
      <c r="P5" s="44">
        <f t="shared" si="0"/>
        <v>16</v>
      </c>
      <c r="Q5" s="44">
        <f t="shared" si="0"/>
        <v>17</v>
      </c>
      <c r="R5" s="44">
        <f t="shared" si="0"/>
        <v>18</v>
      </c>
      <c r="S5" s="44">
        <f t="shared" si="0"/>
        <v>19</v>
      </c>
      <c r="T5" s="44">
        <f t="shared" si="0"/>
        <v>20</v>
      </c>
      <c r="U5" s="44">
        <f t="shared" si="0"/>
        <v>21</v>
      </c>
      <c r="V5" s="44">
        <f t="shared" si="0"/>
        <v>22</v>
      </c>
      <c r="W5" s="44">
        <f t="shared" si="0"/>
        <v>23</v>
      </c>
      <c r="X5" s="44">
        <f t="shared" si="0"/>
        <v>24</v>
      </c>
      <c r="Y5" s="44">
        <f t="shared" si="0"/>
        <v>25</v>
      </c>
      <c r="Z5" s="44">
        <f t="shared" si="0"/>
        <v>26</v>
      </c>
      <c r="AA5" s="44">
        <f t="shared" si="0"/>
        <v>27</v>
      </c>
      <c r="AB5" s="44">
        <f>AA5+1</f>
        <v>28</v>
      </c>
      <c r="AC5" s="44">
        <f t="shared" si="0"/>
        <v>29</v>
      </c>
      <c r="AD5" s="44">
        <f t="shared" si="0"/>
        <v>30</v>
      </c>
      <c r="AE5" s="44">
        <f>AD5+1</f>
        <v>31</v>
      </c>
      <c r="AF5" s="44">
        <f t="shared" si="0"/>
        <v>32</v>
      </c>
      <c r="AG5" s="44">
        <f t="shared" si="0"/>
        <v>33</v>
      </c>
      <c r="AH5" s="44">
        <f t="shared" si="0"/>
        <v>34</v>
      </c>
      <c r="AI5" s="44">
        <f t="shared" si="0"/>
        <v>35</v>
      </c>
      <c r="AJ5" s="44">
        <f t="shared" si="0"/>
        <v>36</v>
      </c>
      <c r="AK5" s="44">
        <f t="shared" si="0"/>
        <v>37</v>
      </c>
      <c r="AL5" s="44">
        <f t="shared" si="0"/>
        <v>38</v>
      </c>
      <c r="AM5" s="44">
        <f t="shared" si="0"/>
        <v>39</v>
      </c>
      <c r="AN5" s="44">
        <f t="shared" si="0"/>
        <v>40</v>
      </c>
      <c r="AO5" s="44">
        <f t="shared" si="0"/>
        <v>41</v>
      </c>
      <c r="AP5" s="45">
        <f t="shared" si="0"/>
        <v>42</v>
      </c>
      <c r="AQ5" s="2"/>
      <c r="AR5" s="2"/>
      <c r="AS5" s="2"/>
    </row>
    <row r="6" spans="1:45">
      <c r="A6" s="27" t="s">
        <v>195</v>
      </c>
      <c r="B6" s="12" t="s">
        <v>98</v>
      </c>
      <c r="C6" s="10"/>
      <c r="D6" s="10"/>
      <c r="E6" s="10"/>
      <c r="F6" s="10"/>
      <c r="G6" s="10">
        <f>SUM(G7:G21)</f>
        <v>1476</v>
      </c>
      <c r="H6" s="10"/>
      <c r="I6" s="10">
        <f t="shared" ref="I6:W6" si="1">SUM(I7:I21)</f>
        <v>1404</v>
      </c>
      <c r="J6" s="10">
        <f t="shared" si="1"/>
        <v>720</v>
      </c>
      <c r="K6" s="10">
        <f t="shared" si="1"/>
        <v>684</v>
      </c>
      <c r="L6" s="10">
        <f t="shared" si="1"/>
        <v>334</v>
      </c>
      <c r="M6" s="10">
        <f t="shared" si="1"/>
        <v>0</v>
      </c>
      <c r="N6" s="10">
        <f t="shared" si="1"/>
        <v>0</v>
      </c>
      <c r="O6" s="10">
        <f t="shared" si="1"/>
        <v>0</v>
      </c>
      <c r="P6" s="10">
        <f t="shared" si="1"/>
        <v>26</v>
      </c>
      <c r="Q6" s="10">
        <f t="shared" si="1"/>
        <v>16</v>
      </c>
      <c r="R6" s="10">
        <f t="shared" si="1"/>
        <v>30</v>
      </c>
      <c r="S6" s="10">
        <f t="shared" si="1"/>
        <v>1476</v>
      </c>
      <c r="T6" s="10">
        <f t="shared" si="1"/>
        <v>0</v>
      </c>
      <c r="U6" s="10">
        <f t="shared" si="1"/>
        <v>612</v>
      </c>
      <c r="V6" s="10">
        <f t="shared" si="1"/>
        <v>0</v>
      </c>
      <c r="W6" s="10">
        <f t="shared" si="1"/>
        <v>736</v>
      </c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28"/>
      <c r="AQ6" s="2"/>
      <c r="AR6" s="2"/>
      <c r="AS6" s="2"/>
    </row>
    <row r="7" spans="1:45">
      <c r="A7" s="27" t="s">
        <v>180</v>
      </c>
      <c r="B7" s="13" t="s">
        <v>30</v>
      </c>
      <c r="C7" s="10">
        <v>2</v>
      </c>
      <c r="D7" s="10"/>
      <c r="E7" s="10"/>
      <c r="F7" s="10"/>
      <c r="G7" s="10">
        <f>I7+P7+Q7+R7</f>
        <v>72</v>
      </c>
      <c r="H7" s="10"/>
      <c r="I7" s="10">
        <f t="shared" ref="I7:I21" si="2">AQ7</f>
        <v>56</v>
      </c>
      <c r="J7" s="10">
        <f>I7-K7</f>
        <v>20</v>
      </c>
      <c r="K7" s="10">
        <v>36</v>
      </c>
      <c r="L7" s="10">
        <v>12</v>
      </c>
      <c r="M7" s="10"/>
      <c r="N7" s="10"/>
      <c r="O7" s="10"/>
      <c r="P7" s="10">
        <v>6</v>
      </c>
      <c r="Q7" s="10">
        <v>4</v>
      </c>
      <c r="R7" s="10">
        <v>6</v>
      </c>
      <c r="S7" s="14">
        <v>72</v>
      </c>
      <c r="T7" s="14"/>
      <c r="U7" s="9">
        <v>34</v>
      </c>
      <c r="V7" s="9"/>
      <c r="W7" s="9">
        <v>22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28"/>
      <c r="AQ7" s="2">
        <f>U7+W7+Y7+AA7+AB7+AD7+AE7+AG7+AH7+AJ7+AK7+AM7+AN7+AP7</f>
        <v>56</v>
      </c>
      <c r="AR7" s="2"/>
      <c r="AS7" s="2"/>
    </row>
    <row r="8" spans="1:45">
      <c r="A8" s="27" t="s">
        <v>181</v>
      </c>
      <c r="B8" s="13" t="s">
        <v>31</v>
      </c>
      <c r="C8" s="10"/>
      <c r="D8" s="10">
        <v>2</v>
      </c>
      <c r="E8" s="10"/>
      <c r="F8" s="10"/>
      <c r="G8" s="10">
        <f t="shared" ref="G8:G21" si="3">I8+P8+Q8+R8</f>
        <v>108</v>
      </c>
      <c r="H8" s="10"/>
      <c r="I8" s="10">
        <f t="shared" si="2"/>
        <v>108</v>
      </c>
      <c r="J8" s="10">
        <f t="shared" ref="J8:J28" si="4">I8-K8</f>
        <v>54</v>
      </c>
      <c r="K8" s="10">
        <v>54</v>
      </c>
      <c r="L8" s="10">
        <v>14</v>
      </c>
      <c r="M8" s="10"/>
      <c r="N8" s="10"/>
      <c r="O8" s="10"/>
      <c r="P8" s="10"/>
      <c r="Q8" s="10"/>
      <c r="R8" s="10"/>
      <c r="S8" s="14">
        <v>108</v>
      </c>
      <c r="T8" s="14"/>
      <c r="U8" s="9">
        <v>64</v>
      </c>
      <c r="V8" s="9"/>
      <c r="W8" s="9">
        <v>44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28"/>
      <c r="AQ8" s="2">
        <f t="shared" ref="AQ8:AQ71" si="5">U8+W8+Y8+AA8+AB8+AD8+AE8+AG8+AH8+AJ8+AK8+AM8+AN8+AP8</f>
        <v>108</v>
      </c>
      <c r="AR8" s="2"/>
      <c r="AS8" s="2"/>
    </row>
    <row r="9" spans="1:45">
      <c r="A9" s="27" t="s">
        <v>182</v>
      </c>
      <c r="B9" s="13" t="s">
        <v>35</v>
      </c>
      <c r="C9" s="10"/>
      <c r="D9" s="10">
        <v>2</v>
      </c>
      <c r="E9" s="10"/>
      <c r="F9" s="10"/>
      <c r="G9" s="10">
        <f t="shared" si="3"/>
        <v>136</v>
      </c>
      <c r="H9" s="10"/>
      <c r="I9" s="10">
        <f t="shared" si="2"/>
        <v>136</v>
      </c>
      <c r="J9" s="10">
        <f t="shared" si="4"/>
        <v>90</v>
      </c>
      <c r="K9" s="10">
        <v>46</v>
      </c>
      <c r="L9" s="10">
        <v>10</v>
      </c>
      <c r="M9" s="10"/>
      <c r="N9" s="10"/>
      <c r="O9" s="10"/>
      <c r="P9" s="10"/>
      <c r="Q9" s="10"/>
      <c r="R9" s="10"/>
      <c r="S9" s="14">
        <v>136</v>
      </c>
      <c r="T9" s="14"/>
      <c r="U9" s="9">
        <v>68</v>
      </c>
      <c r="V9" s="9"/>
      <c r="W9" s="9">
        <v>68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28"/>
      <c r="AQ9" s="2">
        <f t="shared" si="5"/>
        <v>136</v>
      </c>
      <c r="AR9" s="2"/>
      <c r="AS9" s="2"/>
    </row>
    <row r="10" spans="1:45">
      <c r="A10" s="27" t="s">
        <v>183</v>
      </c>
      <c r="B10" s="13" t="s">
        <v>36</v>
      </c>
      <c r="C10" s="10"/>
      <c r="D10" s="10">
        <v>2</v>
      </c>
      <c r="E10" s="10"/>
      <c r="F10" s="10"/>
      <c r="G10" s="10">
        <f t="shared" si="3"/>
        <v>70</v>
      </c>
      <c r="H10" s="10"/>
      <c r="I10" s="10">
        <f t="shared" si="2"/>
        <v>70</v>
      </c>
      <c r="J10" s="10">
        <f t="shared" si="4"/>
        <v>36</v>
      </c>
      <c r="K10" s="10">
        <v>34</v>
      </c>
      <c r="L10" s="10">
        <v>18</v>
      </c>
      <c r="M10" s="10"/>
      <c r="N10" s="10"/>
      <c r="O10" s="10"/>
      <c r="P10" s="10"/>
      <c r="Q10" s="10"/>
      <c r="R10" s="10"/>
      <c r="S10" s="14">
        <f>G10</f>
        <v>70</v>
      </c>
      <c r="T10" s="14"/>
      <c r="U10" s="9">
        <v>32</v>
      </c>
      <c r="V10" s="9"/>
      <c r="W10" s="9">
        <v>38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28"/>
      <c r="AQ10" s="2">
        <f t="shared" si="5"/>
        <v>70</v>
      </c>
      <c r="AR10" s="2"/>
      <c r="AS10" s="2"/>
    </row>
    <row r="11" spans="1:45">
      <c r="A11" s="27" t="s">
        <v>184</v>
      </c>
      <c r="B11" s="13" t="s">
        <v>37</v>
      </c>
      <c r="C11" s="10"/>
      <c r="D11" s="10">
        <v>2</v>
      </c>
      <c r="E11" s="10"/>
      <c r="F11" s="10"/>
      <c r="G11" s="10">
        <f t="shared" si="3"/>
        <v>66</v>
      </c>
      <c r="H11" s="10"/>
      <c r="I11" s="10">
        <f t="shared" si="2"/>
        <v>66</v>
      </c>
      <c r="J11" s="10">
        <f t="shared" si="4"/>
        <v>42</v>
      </c>
      <c r="K11" s="10">
        <v>24</v>
      </c>
      <c r="L11" s="10">
        <v>6</v>
      </c>
      <c r="M11" s="10"/>
      <c r="N11" s="10"/>
      <c r="O11" s="10"/>
      <c r="P11" s="10"/>
      <c r="Q11" s="10"/>
      <c r="R11" s="10"/>
      <c r="S11" s="14">
        <f t="shared" ref="S11:S21" si="6">G11</f>
        <v>66</v>
      </c>
      <c r="T11" s="14"/>
      <c r="U11" s="9"/>
      <c r="V11" s="9"/>
      <c r="W11" s="9">
        <v>66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28"/>
      <c r="AQ11" s="2">
        <f t="shared" si="5"/>
        <v>66</v>
      </c>
      <c r="AR11" s="2"/>
      <c r="AS11" s="2"/>
    </row>
    <row r="12" spans="1:45">
      <c r="A12" s="27" t="s">
        <v>185</v>
      </c>
      <c r="B12" s="13" t="s">
        <v>32</v>
      </c>
      <c r="C12" s="10"/>
      <c r="D12" s="10">
        <v>2</v>
      </c>
      <c r="E12" s="10"/>
      <c r="F12" s="10"/>
      <c r="G12" s="10">
        <f t="shared" si="3"/>
        <v>72</v>
      </c>
      <c r="H12" s="10"/>
      <c r="I12" s="10">
        <f t="shared" si="2"/>
        <v>72</v>
      </c>
      <c r="J12" s="10">
        <f t="shared" si="4"/>
        <v>0</v>
      </c>
      <c r="K12" s="10">
        <v>72</v>
      </c>
      <c r="L12" s="10">
        <v>20</v>
      </c>
      <c r="M12" s="10"/>
      <c r="N12" s="10"/>
      <c r="O12" s="10"/>
      <c r="P12" s="10"/>
      <c r="Q12" s="10"/>
      <c r="R12" s="10"/>
      <c r="S12" s="14">
        <f t="shared" si="6"/>
        <v>72</v>
      </c>
      <c r="T12" s="14"/>
      <c r="U12" s="9">
        <v>34</v>
      </c>
      <c r="V12" s="9"/>
      <c r="W12" s="9">
        <v>38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28"/>
      <c r="AQ12" s="2">
        <f t="shared" si="5"/>
        <v>72</v>
      </c>
      <c r="AR12" s="2"/>
      <c r="AS12" s="2"/>
    </row>
    <row r="13" spans="1:45">
      <c r="A13" s="27" t="s">
        <v>186</v>
      </c>
      <c r="B13" s="15" t="s">
        <v>33</v>
      </c>
      <c r="C13" s="10">
        <v>2</v>
      </c>
      <c r="D13" s="10"/>
      <c r="E13" s="10"/>
      <c r="F13" s="10"/>
      <c r="G13" s="10">
        <f t="shared" si="3"/>
        <v>340</v>
      </c>
      <c r="H13" s="10"/>
      <c r="I13" s="10">
        <f t="shared" si="2"/>
        <v>322</v>
      </c>
      <c r="J13" s="10">
        <f t="shared" si="4"/>
        <v>212</v>
      </c>
      <c r="K13" s="10">
        <v>110</v>
      </c>
      <c r="L13" s="10">
        <v>54</v>
      </c>
      <c r="M13" s="10"/>
      <c r="N13" s="10"/>
      <c r="O13" s="10"/>
      <c r="P13" s="10">
        <v>8</v>
      </c>
      <c r="Q13" s="10">
        <v>4</v>
      </c>
      <c r="R13" s="10">
        <v>6</v>
      </c>
      <c r="S13" s="14">
        <f t="shared" si="6"/>
        <v>340</v>
      </c>
      <c r="T13" s="14"/>
      <c r="U13" s="9">
        <v>123</v>
      </c>
      <c r="V13" s="9"/>
      <c r="W13" s="9">
        <v>199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28"/>
      <c r="AQ13" s="2">
        <f t="shared" si="5"/>
        <v>322</v>
      </c>
      <c r="AR13" s="2"/>
      <c r="AS13" s="2"/>
    </row>
    <row r="14" spans="1:45">
      <c r="A14" s="27" t="s">
        <v>187</v>
      </c>
      <c r="B14" s="13" t="s">
        <v>34</v>
      </c>
      <c r="C14" s="10">
        <v>2</v>
      </c>
      <c r="D14" s="10"/>
      <c r="E14" s="10"/>
      <c r="F14" s="10"/>
      <c r="G14" s="10">
        <f t="shared" si="3"/>
        <v>108</v>
      </c>
      <c r="H14" s="10"/>
      <c r="I14" s="10">
        <f t="shared" si="2"/>
        <v>92</v>
      </c>
      <c r="J14" s="10">
        <f t="shared" si="4"/>
        <v>22</v>
      </c>
      <c r="K14" s="10">
        <v>70</v>
      </c>
      <c r="L14" s="10">
        <v>52</v>
      </c>
      <c r="M14" s="10"/>
      <c r="N14" s="10"/>
      <c r="O14" s="10"/>
      <c r="P14" s="10">
        <v>6</v>
      </c>
      <c r="Q14" s="10">
        <v>4</v>
      </c>
      <c r="R14" s="10">
        <v>6</v>
      </c>
      <c r="S14" s="14">
        <f t="shared" si="6"/>
        <v>108</v>
      </c>
      <c r="T14" s="14"/>
      <c r="U14" s="9">
        <v>48</v>
      </c>
      <c r="V14" s="9"/>
      <c r="W14" s="9">
        <v>44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28"/>
      <c r="AQ14" s="2">
        <f t="shared" si="5"/>
        <v>92</v>
      </c>
      <c r="AR14" s="2"/>
      <c r="AS14" s="2"/>
    </row>
    <row r="15" spans="1:45">
      <c r="A15" s="27" t="s">
        <v>188</v>
      </c>
      <c r="B15" s="13" t="s">
        <v>41</v>
      </c>
      <c r="C15" s="10"/>
      <c r="D15" s="10">
        <v>2</v>
      </c>
      <c r="E15" s="10">
        <v>1</v>
      </c>
      <c r="F15" s="10"/>
      <c r="G15" s="10">
        <f t="shared" si="3"/>
        <v>72</v>
      </c>
      <c r="H15" s="10"/>
      <c r="I15" s="10">
        <f t="shared" si="2"/>
        <v>72</v>
      </c>
      <c r="J15" s="10">
        <f t="shared" si="4"/>
        <v>12</v>
      </c>
      <c r="K15" s="10">
        <v>60</v>
      </c>
      <c r="L15" s="10">
        <v>20</v>
      </c>
      <c r="M15" s="10"/>
      <c r="N15" s="10"/>
      <c r="O15" s="10"/>
      <c r="P15" s="10"/>
      <c r="Q15" s="10"/>
      <c r="R15" s="10"/>
      <c r="S15" s="14">
        <f t="shared" si="6"/>
        <v>72</v>
      </c>
      <c r="T15" s="14"/>
      <c r="U15" s="9">
        <v>34</v>
      </c>
      <c r="V15" s="9"/>
      <c r="W15" s="9">
        <v>38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28"/>
      <c r="AQ15" s="2">
        <f t="shared" si="5"/>
        <v>72</v>
      </c>
      <c r="AR15" s="2"/>
      <c r="AS15" s="2"/>
    </row>
    <row r="16" spans="1:45" ht="31.5">
      <c r="A16" s="27" t="s">
        <v>189</v>
      </c>
      <c r="B16" s="13" t="s">
        <v>95</v>
      </c>
      <c r="C16" s="10"/>
      <c r="D16" s="10">
        <v>2</v>
      </c>
      <c r="E16" s="10"/>
      <c r="F16" s="10"/>
      <c r="G16" s="10">
        <f t="shared" si="3"/>
        <v>68</v>
      </c>
      <c r="H16" s="10"/>
      <c r="I16" s="10">
        <f t="shared" si="2"/>
        <v>68</v>
      </c>
      <c r="J16" s="10">
        <f t="shared" si="4"/>
        <v>22</v>
      </c>
      <c r="K16" s="10">
        <v>46</v>
      </c>
      <c r="L16" s="10">
        <v>10</v>
      </c>
      <c r="M16" s="10"/>
      <c r="N16" s="10"/>
      <c r="O16" s="10"/>
      <c r="P16" s="10"/>
      <c r="Q16" s="10"/>
      <c r="R16" s="10"/>
      <c r="S16" s="14">
        <f t="shared" si="6"/>
        <v>68</v>
      </c>
      <c r="T16" s="14"/>
      <c r="U16" s="9">
        <v>34</v>
      </c>
      <c r="V16" s="9"/>
      <c r="W16" s="9">
        <v>34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28"/>
      <c r="AQ16" s="2">
        <f t="shared" si="5"/>
        <v>68</v>
      </c>
      <c r="AR16" s="2"/>
      <c r="AS16" s="2"/>
    </row>
    <row r="17" spans="1:45">
      <c r="A17" s="27" t="s">
        <v>190</v>
      </c>
      <c r="B17" s="13" t="s">
        <v>38</v>
      </c>
      <c r="C17" s="10">
        <v>2</v>
      </c>
      <c r="D17" s="10"/>
      <c r="E17" s="10"/>
      <c r="F17" s="10"/>
      <c r="G17" s="10">
        <f t="shared" si="3"/>
        <v>180</v>
      </c>
      <c r="H17" s="10"/>
      <c r="I17" s="10">
        <f t="shared" si="2"/>
        <v>164</v>
      </c>
      <c r="J17" s="10">
        <f t="shared" si="4"/>
        <v>118</v>
      </c>
      <c r="K17" s="10">
        <v>46</v>
      </c>
      <c r="L17" s="10">
        <v>88</v>
      </c>
      <c r="M17" s="10"/>
      <c r="N17" s="10"/>
      <c r="O17" s="10"/>
      <c r="P17" s="10">
        <v>6</v>
      </c>
      <c r="Q17" s="10">
        <v>4</v>
      </c>
      <c r="R17" s="10">
        <v>6</v>
      </c>
      <c r="S17" s="14">
        <f t="shared" si="6"/>
        <v>180</v>
      </c>
      <c r="T17" s="14"/>
      <c r="U17" s="9">
        <v>68</v>
      </c>
      <c r="V17" s="9"/>
      <c r="W17" s="9">
        <v>96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8"/>
      <c r="AQ17" s="2">
        <f t="shared" si="5"/>
        <v>164</v>
      </c>
      <c r="AR17" s="2"/>
      <c r="AS17" s="2"/>
    </row>
    <row r="18" spans="1:45">
      <c r="A18" s="27" t="s">
        <v>191</v>
      </c>
      <c r="B18" s="13" t="s">
        <v>39</v>
      </c>
      <c r="C18" s="10"/>
      <c r="D18" s="10">
        <v>2</v>
      </c>
      <c r="E18" s="10"/>
      <c r="F18" s="10"/>
      <c r="G18" s="10">
        <f t="shared" si="3"/>
        <v>57</v>
      </c>
      <c r="H18" s="10"/>
      <c r="I18" s="10">
        <f t="shared" si="2"/>
        <v>57</v>
      </c>
      <c r="J18" s="10">
        <f t="shared" si="4"/>
        <v>29</v>
      </c>
      <c r="K18" s="10">
        <v>28</v>
      </c>
      <c r="L18" s="10">
        <v>4</v>
      </c>
      <c r="M18" s="10"/>
      <c r="N18" s="10"/>
      <c r="O18" s="10"/>
      <c r="P18" s="10"/>
      <c r="Q18" s="10"/>
      <c r="R18" s="10"/>
      <c r="S18" s="14">
        <f t="shared" si="6"/>
        <v>57</v>
      </c>
      <c r="T18" s="14"/>
      <c r="U18" s="9">
        <v>34</v>
      </c>
      <c r="V18" s="9"/>
      <c r="W18" s="9">
        <v>23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28"/>
      <c r="AQ18" s="2">
        <f t="shared" si="5"/>
        <v>57</v>
      </c>
      <c r="AR18" s="2"/>
      <c r="AS18" s="2"/>
    </row>
    <row r="19" spans="1:45">
      <c r="A19" s="27" t="s">
        <v>192</v>
      </c>
      <c r="B19" s="13" t="s">
        <v>40</v>
      </c>
      <c r="C19" s="10"/>
      <c r="D19" s="10">
        <v>2</v>
      </c>
      <c r="E19" s="10"/>
      <c r="F19" s="10"/>
      <c r="G19" s="10">
        <f t="shared" si="3"/>
        <v>56</v>
      </c>
      <c r="H19" s="10"/>
      <c r="I19" s="10">
        <f t="shared" si="2"/>
        <v>56</v>
      </c>
      <c r="J19" s="10">
        <f t="shared" si="4"/>
        <v>38</v>
      </c>
      <c r="K19" s="10">
        <v>18</v>
      </c>
      <c r="L19" s="10">
        <v>4</v>
      </c>
      <c r="M19" s="10"/>
      <c r="N19" s="10"/>
      <c r="O19" s="10"/>
      <c r="P19" s="10"/>
      <c r="Q19" s="10"/>
      <c r="R19" s="10"/>
      <c r="S19" s="14">
        <f t="shared" si="6"/>
        <v>56</v>
      </c>
      <c r="T19" s="14"/>
      <c r="U19" s="9"/>
      <c r="V19" s="9"/>
      <c r="W19" s="9"/>
      <c r="X19" s="9"/>
      <c r="Y19" s="9">
        <v>56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28"/>
      <c r="AQ19" s="2">
        <f t="shared" si="5"/>
        <v>56</v>
      </c>
      <c r="AR19" s="2"/>
      <c r="AS19" s="2"/>
    </row>
    <row r="20" spans="1:45">
      <c r="A20" s="27" t="s">
        <v>193</v>
      </c>
      <c r="B20" s="13" t="s">
        <v>42</v>
      </c>
      <c r="C20" s="10"/>
      <c r="D20" s="10">
        <v>1</v>
      </c>
      <c r="E20" s="10"/>
      <c r="F20" s="10"/>
      <c r="G20" s="10">
        <f t="shared" si="3"/>
        <v>39</v>
      </c>
      <c r="H20" s="10"/>
      <c r="I20" s="10">
        <f t="shared" si="2"/>
        <v>39</v>
      </c>
      <c r="J20" s="10">
        <f t="shared" si="4"/>
        <v>17</v>
      </c>
      <c r="K20" s="10">
        <v>22</v>
      </c>
      <c r="L20" s="10">
        <v>22</v>
      </c>
      <c r="M20" s="10"/>
      <c r="N20" s="10"/>
      <c r="O20" s="10"/>
      <c r="P20" s="10"/>
      <c r="Q20" s="10"/>
      <c r="R20" s="10"/>
      <c r="S20" s="14">
        <f t="shared" si="6"/>
        <v>39</v>
      </c>
      <c r="T20" s="14"/>
      <c r="U20" s="9">
        <v>39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28"/>
      <c r="AQ20" s="2">
        <f t="shared" si="5"/>
        <v>39</v>
      </c>
      <c r="AR20" s="2"/>
      <c r="AS20" s="2"/>
    </row>
    <row r="21" spans="1:45">
      <c r="A21" s="27"/>
      <c r="B21" s="13" t="s">
        <v>161</v>
      </c>
      <c r="C21" s="10"/>
      <c r="D21" s="10"/>
      <c r="E21" s="10"/>
      <c r="F21" s="16">
        <v>2</v>
      </c>
      <c r="G21" s="10">
        <f t="shared" si="3"/>
        <v>32</v>
      </c>
      <c r="H21" s="10"/>
      <c r="I21" s="10">
        <f t="shared" si="2"/>
        <v>26</v>
      </c>
      <c r="J21" s="10">
        <f t="shared" si="4"/>
        <v>8</v>
      </c>
      <c r="K21" s="10">
        <v>18</v>
      </c>
      <c r="L21" s="10"/>
      <c r="M21" s="10"/>
      <c r="N21" s="10"/>
      <c r="O21" s="10"/>
      <c r="P21" s="10"/>
      <c r="Q21" s="10"/>
      <c r="R21" s="10">
        <v>6</v>
      </c>
      <c r="S21" s="14">
        <f t="shared" si="6"/>
        <v>32</v>
      </c>
      <c r="T21" s="14"/>
      <c r="U21" s="9"/>
      <c r="V21" s="9"/>
      <c r="W21" s="9">
        <v>26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28"/>
      <c r="AQ21" s="2">
        <f t="shared" si="5"/>
        <v>26</v>
      </c>
      <c r="AR21" s="2"/>
      <c r="AS21" s="2"/>
    </row>
    <row r="22" spans="1:45">
      <c r="A22" s="29" t="s">
        <v>109</v>
      </c>
      <c r="B22" s="17" t="s">
        <v>110</v>
      </c>
      <c r="C22" s="16"/>
      <c r="D22" s="16"/>
      <c r="E22" s="16"/>
      <c r="F22" s="16"/>
      <c r="G22" s="16">
        <f t="shared" ref="G22:L22" si="7">SUM(G23:G28)</f>
        <v>568</v>
      </c>
      <c r="H22" s="16">
        <f t="shared" si="7"/>
        <v>0</v>
      </c>
      <c r="I22" s="16">
        <f t="shared" si="7"/>
        <v>568</v>
      </c>
      <c r="J22" s="16">
        <f t="shared" si="7"/>
        <v>104</v>
      </c>
      <c r="K22" s="16">
        <f t="shared" si="7"/>
        <v>464</v>
      </c>
      <c r="L22" s="16">
        <f t="shared" si="7"/>
        <v>264</v>
      </c>
      <c r="M22" s="16"/>
      <c r="N22" s="16"/>
      <c r="O22" s="16"/>
      <c r="P22" s="16"/>
      <c r="Q22" s="16"/>
      <c r="R22" s="16">
        <f>R23+R24+R25+R26+R27</f>
        <v>0</v>
      </c>
      <c r="S22" s="16">
        <f>SUM(S23:S28)</f>
        <v>504</v>
      </c>
      <c r="T22" s="16">
        <f>SUM(T23:T28)</f>
        <v>64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28"/>
      <c r="AQ22" s="2">
        <f t="shared" si="5"/>
        <v>0</v>
      </c>
      <c r="AR22" s="2"/>
      <c r="AS22" s="2"/>
    </row>
    <row r="23" spans="1:45">
      <c r="A23" s="30" t="s">
        <v>104</v>
      </c>
      <c r="B23" s="18" t="s">
        <v>105</v>
      </c>
      <c r="C23" s="10"/>
      <c r="D23" s="10">
        <v>4</v>
      </c>
      <c r="E23" s="10"/>
      <c r="F23" s="10"/>
      <c r="G23" s="16">
        <f t="shared" ref="G23:G28" si="8">I23+H23</f>
        <v>54</v>
      </c>
      <c r="H23" s="16">
        <f t="shared" ref="H23:H28" si="9">Z23+AC23+AF23+AI23+AL23+AO23</f>
        <v>0</v>
      </c>
      <c r="I23" s="10">
        <f t="shared" ref="I23:I28" si="10">AQ23-H23</f>
        <v>54</v>
      </c>
      <c r="J23" s="10">
        <f t="shared" si="4"/>
        <v>38</v>
      </c>
      <c r="K23" s="10">
        <v>16</v>
      </c>
      <c r="L23" s="10">
        <v>12</v>
      </c>
      <c r="M23" s="10"/>
      <c r="N23" s="10"/>
      <c r="O23" s="10"/>
      <c r="P23" s="10"/>
      <c r="Q23" s="10"/>
      <c r="R23" s="10"/>
      <c r="S23" s="9">
        <v>54</v>
      </c>
      <c r="T23" s="9"/>
      <c r="U23" s="9"/>
      <c r="V23" s="9"/>
      <c r="W23" s="9"/>
      <c r="X23" s="9"/>
      <c r="Y23" s="9"/>
      <c r="Z23" s="9"/>
      <c r="AA23" s="9"/>
      <c r="AB23" s="9">
        <v>54</v>
      </c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28"/>
      <c r="AQ23" s="2">
        <f t="shared" si="5"/>
        <v>54</v>
      </c>
      <c r="AR23" s="2"/>
      <c r="AS23" s="2"/>
    </row>
    <row r="24" spans="1:45" ht="31.5">
      <c r="A24" s="30" t="s">
        <v>106</v>
      </c>
      <c r="B24" s="18" t="s">
        <v>43</v>
      </c>
      <c r="C24" s="10"/>
      <c r="D24" s="10">
        <v>8</v>
      </c>
      <c r="E24" s="10"/>
      <c r="F24" s="10"/>
      <c r="G24" s="16">
        <f t="shared" si="8"/>
        <v>198</v>
      </c>
      <c r="H24" s="16">
        <f t="shared" si="9"/>
        <v>0</v>
      </c>
      <c r="I24" s="10">
        <f t="shared" si="10"/>
        <v>198</v>
      </c>
      <c r="J24" s="10">
        <f t="shared" si="4"/>
        <v>0</v>
      </c>
      <c r="K24" s="10">
        <v>198</v>
      </c>
      <c r="L24" s="10">
        <v>50</v>
      </c>
      <c r="M24" s="10"/>
      <c r="N24" s="10"/>
      <c r="O24" s="10"/>
      <c r="P24" s="10"/>
      <c r="Q24" s="10"/>
      <c r="R24" s="10"/>
      <c r="S24" s="9">
        <v>198</v>
      </c>
      <c r="T24" s="9"/>
      <c r="U24" s="9"/>
      <c r="V24" s="9"/>
      <c r="W24" s="9"/>
      <c r="X24" s="9"/>
      <c r="Y24" s="9">
        <v>48</v>
      </c>
      <c r="Z24" s="9"/>
      <c r="AA24" s="9"/>
      <c r="AB24" s="9">
        <v>60</v>
      </c>
      <c r="AC24" s="9"/>
      <c r="AD24" s="9"/>
      <c r="AE24" s="9">
        <v>28</v>
      </c>
      <c r="AF24" s="9"/>
      <c r="AG24" s="9"/>
      <c r="AH24" s="9">
        <v>40</v>
      </c>
      <c r="AI24" s="9"/>
      <c r="AJ24" s="9"/>
      <c r="AK24" s="9">
        <v>18</v>
      </c>
      <c r="AL24" s="9"/>
      <c r="AM24" s="9"/>
      <c r="AN24" s="9">
        <v>4</v>
      </c>
      <c r="AO24" s="9"/>
      <c r="AP24" s="28"/>
      <c r="AQ24" s="2">
        <f t="shared" si="5"/>
        <v>198</v>
      </c>
      <c r="AR24" s="2"/>
      <c r="AS24" s="2"/>
    </row>
    <row r="25" spans="1:45">
      <c r="A25" s="30" t="s">
        <v>107</v>
      </c>
      <c r="B25" s="18" t="s">
        <v>13</v>
      </c>
      <c r="C25" s="10"/>
      <c r="D25" s="10">
        <v>6</v>
      </c>
      <c r="E25" s="10"/>
      <c r="F25" s="10"/>
      <c r="G25" s="16">
        <f t="shared" si="8"/>
        <v>72</v>
      </c>
      <c r="H25" s="16">
        <f t="shared" si="9"/>
        <v>0</v>
      </c>
      <c r="I25" s="10">
        <f t="shared" si="10"/>
        <v>72</v>
      </c>
      <c r="J25" s="10">
        <f t="shared" si="4"/>
        <v>22</v>
      </c>
      <c r="K25" s="10">
        <v>50</v>
      </c>
      <c r="L25" s="10">
        <v>30</v>
      </c>
      <c r="M25" s="10"/>
      <c r="N25" s="10"/>
      <c r="O25" s="10"/>
      <c r="P25" s="10"/>
      <c r="Q25" s="10"/>
      <c r="R25" s="10"/>
      <c r="S25" s="9">
        <v>72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>
        <v>32</v>
      </c>
      <c r="AF25" s="9"/>
      <c r="AG25" s="9"/>
      <c r="AH25" s="9">
        <v>40</v>
      </c>
      <c r="AI25" s="9"/>
      <c r="AJ25" s="9"/>
      <c r="AK25" s="9"/>
      <c r="AL25" s="9"/>
      <c r="AM25" s="9"/>
      <c r="AN25" s="9"/>
      <c r="AO25" s="9"/>
      <c r="AP25" s="28"/>
      <c r="AQ25" s="2">
        <f t="shared" si="5"/>
        <v>72</v>
      </c>
      <c r="AR25" s="2"/>
      <c r="AS25" s="2"/>
    </row>
    <row r="26" spans="1:45" ht="15.95" customHeight="1">
      <c r="A26" s="30" t="s">
        <v>108</v>
      </c>
      <c r="B26" s="18" t="s">
        <v>14</v>
      </c>
      <c r="C26" s="10"/>
      <c r="D26" s="10">
        <v>8</v>
      </c>
      <c r="E26" s="10" t="s">
        <v>94</v>
      </c>
      <c r="F26" s="10"/>
      <c r="G26" s="16">
        <f t="shared" si="8"/>
        <v>180</v>
      </c>
      <c r="H26" s="16">
        <f t="shared" si="9"/>
        <v>0</v>
      </c>
      <c r="I26" s="10">
        <f t="shared" si="10"/>
        <v>180</v>
      </c>
      <c r="J26" s="10">
        <f t="shared" si="4"/>
        <v>8</v>
      </c>
      <c r="K26" s="10">
        <v>172</v>
      </c>
      <c r="L26" s="10">
        <v>144</v>
      </c>
      <c r="M26" s="10"/>
      <c r="N26" s="10"/>
      <c r="O26" s="10"/>
      <c r="P26" s="10"/>
      <c r="Q26" s="10"/>
      <c r="R26" s="10"/>
      <c r="S26" s="9">
        <v>180</v>
      </c>
      <c r="T26" s="9"/>
      <c r="U26" s="9"/>
      <c r="V26" s="9"/>
      <c r="W26" s="9"/>
      <c r="X26" s="9"/>
      <c r="Y26" s="9">
        <v>48</v>
      </c>
      <c r="Z26" s="9"/>
      <c r="AA26" s="9"/>
      <c r="AB26" s="9">
        <v>42</v>
      </c>
      <c r="AC26" s="9"/>
      <c r="AD26" s="9"/>
      <c r="AE26" s="9">
        <v>30</v>
      </c>
      <c r="AF26" s="9"/>
      <c r="AG26" s="9"/>
      <c r="AH26" s="9">
        <v>32</v>
      </c>
      <c r="AI26" s="9"/>
      <c r="AJ26" s="9"/>
      <c r="AK26" s="9">
        <v>22</v>
      </c>
      <c r="AL26" s="9"/>
      <c r="AM26" s="9"/>
      <c r="AN26" s="9">
        <v>6</v>
      </c>
      <c r="AO26" s="9"/>
      <c r="AP26" s="28"/>
      <c r="AQ26" s="2">
        <f t="shared" si="5"/>
        <v>180</v>
      </c>
      <c r="AR26" s="2">
        <v>176</v>
      </c>
      <c r="AS26" s="2"/>
    </row>
    <row r="27" spans="1:45" ht="31.5">
      <c r="A27" s="30" t="s">
        <v>160</v>
      </c>
      <c r="B27" s="18" t="s">
        <v>96</v>
      </c>
      <c r="C27" s="10"/>
      <c r="D27" s="10">
        <v>8</v>
      </c>
      <c r="E27" s="10"/>
      <c r="F27" s="10"/>
      <c r="G27" s="16">
        <f t="shared" si="8"/>
        <v>32</v>
      </c>
      <c r="H27" s="16">
        <f t="shared" si="9"/>
        <v>0</v>
      </c>
      <c r="I27" s="10">
        <f t="shared" si="10"/>
        <v>32</v>
      </c>
      <c r="J27" s="10">
        <f t="shared" si="4"/>
        <v>20</v>
      </c>
      <c r="K27" s="10">
        <v>12</v>
      </c>
      <c r="L27" s="10">
        <v>12</v>
      </c>
      <c r="M27" s="10"/>
      <c r="N27" s="10"/>
      <c r="O27" s="10"/>
      <c r="P27" s="10"/>
      <c r="Q27" s="10"/>
      <c r="R27" s="10"/>
      <c r="S27" s="9"/>
      <c r="T27" s="9">
        <f>AQ27</f>
        <v>32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>
        <v>12</v>
      </c>
      <c r="AL27" s="9"/>
      <c r="AM27" s="9"/>
      <c r="AN27" s="9">
        <v>20</v>
      </c>
      <c r="AO27" s="9"/>
      <c r="AP27" s="28"/>
      <c r="AQ27" s="2">
        <f t="shared" si="5"/>
        <v>32</v>
      </c>
      <c r="AR27" s="2"/>
      <c r="AS27" s="2"/>
    </row>
    <row r="28" spans="1:45" ht="31.5">
      <c r="A28" s="30" t="s">
        <v>194</v>
      </c>
      <c r="B28" s="18" t="s">
        <v>176</v>
      </c>
      <c r="C28" s="9"/>
      <c r="D28" s="9">
        <v>3</v>
      </c>
      <c r="E28" s="9"/>
      <c r="F28" s="9"/>
      <c r="G28" s="16">
        <f t="shared" si="8"/>
        <v>32</v>
      </c>
      <c r="H28" s="16">
        <f t="shared" si="9"/>
        <v>0</v>
      </c>
      <c r="I28" s="10">
        <f t="shared" si="10"/>
        <v>32</v>
      </c>
      <c r="J28" s="10">
        <f t="shared" si="4"/>
        <v>16</v>
      </c>
      <c r="K28" s="10">
        <v>16</v>
      </c>
      <c r="L28" s="10">
        <v>16</v>
      </c>
      <c r="M28" s="10"/>
      <c r="N28" s="10"/>
      <c r="O28" s="10"/>
      <c r="P28" s="10"/>
      <c r="Q28" s="10"/>
      <c r="R28" s="10"/>
      <c r="S28" s="9"/>
      <c r="T28" s="9">
        <f>AQ28</f>
        <v>32</v>
      </c>
      <c r="U28" s="9"/>
      <c r="V28" s="9"/>
      <c r="W28" s="9"/>
      <c r="X28" s="9"/>
      <c r="Y28" s="9">
        <v>32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28"/>
      <c r="AQ28" s="2">
        <f t="shared" si="5"/>
        <v>32</v>
      </c>
      <c r="AR28" s="2"/>
      <c r="AS28" s="2"/>
    </row>
    <row r="29" spans="1:45">
      <c r="A29" s="31" t="s">
        <v>4</v>
      </c>
      <c r="B29" s="19" t="s">
        <v>5</v>
      </c>
      <c r="C29" s="16"/>
      <c r="D29" s="16"/>
      <c r="E29" s="16"/>
      <c r="F29" s="16"/>
      <c r="G29" s="16">
        <f>SUM(G30:G44)</f>
        <v>1022</v>
      </c>
      <c r="H29" s="16">
        <f t="shared" ref="H29:T29" si="11">SUM(H30:H44)</f>
        <v>22</v>
      </c>
      <c r="I29" s="16">
        <f t="shared" si="11"/>
        <v>910</v>
      </c>
      <c r="J29" s="16">
        <f t="shared" si="11"/>
        <v>486</v>
      </c>
      <c r="K29" s="16">
        <f t="shared" si="11"/>
        <v>424</v>
      </c>
      <c r="L29" s="16">
        <f t="shared" si="11"/>
        <v>432</v>
      </c>
      <c r="M29" s="16">
        <f t="shared" si="11"/>
        <v>0</v>
      </c>
      <c r="N29" s="16">
        <f t="shared" si="11"/>
        <v>0</v>
      </c>
      <c r="O29" s="16">
        <f t="shared" si="11"/>
        <v>0</v>
      </c>
      <c r="P29" s="16">
        <f t="shared" si="11"/>
        <v>32</v>
      </c>
      <c r="Q29" s="16">
        <f t="shared" si="11"/>
        <v>16</v>
      </c>
      <c r="R29" s="16">
        <f t="shared" si="11"/>
        <v>42</v>
      </c>
      <c r="S29" s="16">
        <f t="shared" si="11"/>
        <v>906</v>
      </c>
      <c r="T29" s="16">
        <f t="shared" si="11"/>
        <v>116</v>
      </c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28"/>
      <c r="AQ29" s="2">
        <f t="shared" si="5"/>
        <v>0</v>
      </c>
      <c r="AR29" s="2"/>
      <c r="AS29" s="2"/>
    </row>
    <row r="30" spans="1:45">
      <c r="A30" s="30" t="s">
        <v>6</v>
      </c>
      <c r="B30" s="18" t="s">
        <v>111</v>
      </c>
      <c r="C30" s="10">
        <v>3</v>
      </c>
      <c r="D30" s="10"/>
      <c r="E30" s="10"/>
      <c r="F30" s="10"/>
      <c r="G30" s="10">
        <f>H30+I30+P30+Q30+R30</f>
        <v>84</v>
      </c>
      <c r="H30" s="10">
        <f t="shared" ref="H30:H44" si="12">X30+Z30+AC30+AF30+AI30+AL30+AO30</f>
        <v>2</v>
      </c>
      <c r="I30" s="10">
        <f t="shared" ref="I30:I44" si="13">AQ30-H30</f>
        <v>70</v>
      </c>
      <c r="J30" s="10">
        <f>I30-K30</f>
        <v>46</v>
      </c>
      <c r="K30" s="10">
        <v>24</v>
      </c>
      <c r="L30" s="10">
        <v>24</v>
      </c>
      <c r="M30" s="10"/>
      <c r="N30" s="10"/>
      <c r="O30" s="10"/>
      <c r="P30" s="10">
        <v>4</v>
      </c>
      <c r="Q30" s="10">
        <v>2</v>
      </c>
      <c r="R30" s="10">
        <v>6</v>
      </c>
      <c r="S30" s="9">
        <v>84</v>
      </c>
      <c r="T30" s="9"/>
      <c r="U30" s="9"/>
      <c r="V30" s="9"/>
      <c r="W30" s="9"/>
      <c r="X30" s="9"/>
      <c r="Y30" s="9">
        <v>72</v>
      </c>
      <c r="Z30" s="9">
        <v>2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28"/>
      <c r="AQ30" s="2">
        <f t="shared" si="5"/>
        <v>72</v>
      </c>
      <c r="AR30" s="2"/>
      <c r="AS30" s="2"/>
    </row>
    <row r="31" spans="1:45">
      <c r="A31" s="30" t="s">
        <v>15</v>
      </c>
      <c r="B31" s="18" t="s">
        <v>44</v>
      </c>
      <c r="C31" s="10">
        <v>3</v>
      </c>
      <c r="D31" s="10"/>
      <c r="E31" s="10"/>
      <c r="F31" s="10"/>
      <c r="G31" s="10">
        <f t="shared" ref="G31:G44" si="14">H31+I31+P31+Q31+R31</f>
        <v>84</v>
      </c>
      <c r="H31" s="10">
        <f t="shared" si="12"/>
        <v>2</v>
      </c>
      <c r="I31" s="10">
        <f t="shared" si="13"/>
        <v>70</v>
      </c>
      <c r="J31" s="10">
        <f t="shared" ref="J31:J44" si="15">I31-K31</f>
        <v>14</v>
      </c>
      <c r="K31" s="10">
        <v>56</v>
      </c>
      <c r="L31" s="10">
        <v>38</v>
      </c>
      <c r="M31" s="10"/>
      <c r="N31" s="10"/>
      <c r="O31" s="10"/>
      <c r="P31" s="10">
        <v>4</v>
      </c>
      <c r="Q31" s="10">
        <v>2</v>
      </c>
      <c r="R31" s="10">
        <v>6</v>
      </c>
      <c r="S31" s="9">
        <v>84</v>
      </c>
      <c r="T31" s="9"/>
      <c r="U31" s="9"/>
      <c r="V31" s="9"/>
      <c r="W31" s="9">
        <v>34</v>
      </c>
      <c r="X31" s="9"/>
      <c r="Y31" s="9">
        <v>38</v>
      </c>
      <c r="Z31" s="9">
        <v>2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28"/>
      <c r="AQ31" s="2">
        <f t="shared" si="5"/>
        <v>72</v>
      </c>
      <c r="AR31" s="2"/>
      <c r="AS31" s="2"/>
    </row>
    <row r="32" spans="1:45">
      <c r="A32" s="30" t="s">
        <v>16</v>
      </c>
      <c r="B32" s="18" t="s">
        <v>33</v>
      </c>
      <c r="C32" s="10"/>
      <c r="D32" s="10">
        <v>3</v>
      </c>
      <c r="E32" s="10"/>
      <c r="F32" s="10"/>
      <c r="G32" s="10">
        <f t="shared" si="14"/>
        <v>54</v>
      </c>
      <c r="H32" s="10">
        <f t="shared" si="12"/>
        <v>0</v>
      </c>
      <c r="I32" s="10">
        <f t="shared" si="13"/>
        <v>54</v>
      </c>
      <c r="J32" s="10">
        <f t="shared" si="15"/>
        <v>18</v>
      </c>
      <c r="K32" s="10">
        <v>36</v>
      </c>
      <c r="L32" s="10">
        <v>36</v>
      </c>
      <c r="M32" s="10"/>
      <c r="N32" s="10"/>
      <c r="O32" s="10"/>
      <c r="P32" s="10"/>
      <c r="Q32" s="10"/>
      <c r="R32" s="10"/>
      <c r="S32" s="9">
        <f>AQ32</f>
        <v>54</v>
      </c>
      <c r="T32" s="9"/>
      <c r="U32" s="9"/>
      <c r="V32" s="9"/>
      <c r="W32" s="9"/>
      <c r="X32" s="9"/>
      <c r="Y32" s="9">
        <v>54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28"/>
      <c r="AQ32" s="2">
        <f t="shared" si="5"/>
        <v>54</v>
      </c>
      <c r="AR32" s="2"/>
      <c r="AS32" s="2"/>
    </row>
    <row r="33" spans="1:45" ht="31.5">
      <c r="A33" s="30" t="s">
        <v>17</v>
      </c>
      <c r="B33" s="18" t="s">
        <v>112</v>
      </c>
      <c r="C33" s="10"/>
      <c r="D33" s="10">
        <v>4</v>
      </c>
      <c r="E33" s="10"/>
      <c r="F33" s="10"/>
      <c r="G33" s="10">
        <f>H33+I33+P33+Q33+R33</f>
        <v>62</v>
      </c>
      <c r="H33" s="10">
        <f t="shared" si="12"/>
        <v>2</v>
      </c>
      <c r="I33" s="10">
        <f t="shared" si="13"/>
        <v>60</v>
      </c>
      <c r="J33" s="10">
        <f t="shared" si="15"/>
        <v>12</v>
      </c>
      <c r="K33" s="10">
        <v>48</v>
      </c>
      <c r="L33" s="10">
        <v>54</v>
      </c>
      <c r="M33" s="10"/>
      <c r="N33" s="10"/>
      <c r="O33" s="10"/>
      <c r="P33" s="10"/>
      <c r="Q33" s="10"/>
      <c r="R33" s="10"/>
      <c r="S33" s="9">
        <v>62</v>
      </c>
      <c r="T33" s="9"/>
      <c r="U33" s="9"/>
      <c r="V33" s="9"/>
      <c r="W33" s="9"/>
      <c r="X33" s="9"/>
      <c r="Y33" s="9">
        <v>32</v>
      </c>
      <c r="Z33" s="9"/>
      <c r="AA33" s="9"/>
      <c r="AB33" s="9">
        <v>30</v>
      </c>
      <c r="AC33" s="9">
        <v>2</v>
      </c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28"/>
      <c r="AQ33" s="2">
        <f t="shared" si="5"/>
        <v>62</v>
      </c>
      <c r="AR33" s="2"/>
      <c r="AS33" s="2"/>
    </row>
    <row r="34" spans="1:45" ht="31.5">
      <c r="A34" s="30" t="s">
        <v>18</v>
      </c>
      <c r="B34" s="18" t="s">
        <v>113</v>
      </c>
      <c r="C34" s="10">
        <v>4</v>
      </c>
      <c r="D34" s="10"/>
      <c r="E34" s="10"/>
      <c r="F34" s="10"/>
      <c r="G34" s="10">
        <f t="shared" si="14"/>
        <v>84</v>
      </c>
      <c r="H34" s="10">
        <f t="shared" si="12"/>
        <v>2</v>
      </c>
      <c r="I34" s="10">
        <f t="shared" si="13"/>
        <v>70</v>
      </c>
      <c r="J34" s="10">
        <f t="shared" si="15"/>
        <v>50</v>
      </c>
      <c r="K34" s="10">
        <v>20</v>
      </c>
      <c r="L34" s="10">
        <v>12</v>
      </c>
      <c r="M34" s="10"/>
      <c r="N34" s="10"/>
      <c r="O34" s="10"/>
      <c r="P34" s="10">
        <v>4</v>
      </c>
      <c r="Q34" s="10">
        <v>2</v>
      </c>
      <c r="R34" s="10">
        <v>6</v>
      </c>
      <c r="S34" s="9">
        <v>84</v>
      </c>
      <c r="T34" s="9"/>
      <c r="U34" s="9"/>
      <c r="V34" s="9"/>
      <c r="W34" s="9"/>
      <c r="X34" s="9"/>
      <c r="Y34" s="9">
        <v>32</v>
      </c>
      <c r="Z34" s="9"/>
      <c r="AA34" s="9"/>
      <c r="AB34" s="9">
        <v>40</v>
      </c>
      <c r="AC34" s="9">
        <v>2</v>
      </c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28"/>
      <c r="AQ34" s="2">
        <f t="shared" si="5"/>
        <v>72</v>
      </c>
      <c r="AR34" s="2"/>
      <c r="AS34" s="2"/>
    </row>
    <row r="35" spans="1:45">
      <c r="A35" s="30" t="s">
        <v>19</v>
      </c>
      <c r="B35" s="18" t="s">
        <v>114</v>
      </c>
      <c r="C35" s="10"/>
      <c r="D35" s="10">
        <v>3</v>
      </c>
      <c r="E35" s="10"/>
      <c r="F35" s="10"/>
      <c r="G35" s="10">
        <f t="shared" si="14"/>
        <v>54</v>
      </c>
      <c r="H35" s="10">
        <f t="shared" si="12"/>
        <v>0</v>
      </c>
      <c r="I35" s="10">
        <f t="shared" si="13"/>
        <v>54</v>
      </c>
      <c r="J35" s="10">
        <f t="shared" si="15"/>
        <v>30</v>
      </c>
      <c r="K35" s="10">
        <v>24</v>
      </c>
      <c r="L35" s="10">
        <v>24</v>
      </c>
      <c r="M35" s="10"/>
      <c r="N35" s="10"/>
      <c r="O35" s="10"/>
      <c r="P35" s="10"/>
      <c r="Q35" s="10"/>
      <c r="R35" s="10"/>
      <c r="S35" s="9">
        <f>AQ35</f>
        <v>54</v>
      </c>
      <c r="T35" s="9"/>
      <c r="U35" s="9"/>
      <c r="V35" s="9"/>
      <c r="W35" s="9">
        <v>22</v>
      </c>
      <c r="X35" s="9"/>
      <c r="Y35" s="9">
        <v>32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28"/>
      <c r="AQ35" s="2">
        <f t="shared" si="5"/>
        <v>54</v>
      </c>
      <c r="AR35" s="2"/>
      <c r="AS35" s="2"/>
    </row>
    <row r="36" spans="1:45" ht="47.25">
      <c r="A36" s="30" t="s">
        <v>20</v>
      </c>
      <c r="B36" s="18" t="s">
        <v>115</v>
      </c>
      <c r="C36" s="10">
        <v>5</v>
      </c>
      <c r="D36" s="10"/>
      <c r="E36" s="10"/>
      <c r="F36" s="10"/>
      <c r="G36" s="10">
        <f t="shared" si="14"/>
        <v>114</v>
      </c>
      <c r="H36" s="10">
        <f t="shared" si="12"/>
        <v>8</v>
      </c>
      <c r="I36" s="10">
        <f t="shared" si="13"/>
        <v>88</v>
      </c>
      <c r="J36" s="10">
        <f t="shared" si="15"/>
        <v>52</v>
      </c>
      <c r="K36" s="10">
        <v>36</v>
      </c>
      <c r="L36" s="10">
        <v>72</v>
      </c>
      <c r="M36" s="10"/>
      <c r="N36" s="10"/>
      <c r="O36" s="10"/>
      <c r="P36" s="10">
        <v>8</v>
      </c>
      <c r="Q36" s="10">
        <v>4</v>
      </c>
      <c r="R36" s="10">
        <v>6</v>
      </c>
      <c r="S36" s="9">
        <v>114</v>
      </c>
      <c r="T36" s="9"/>
      <c r="U36" s="9"/>
      <c r="V36" s="9"/>
      <c r="W36" s="9"/>
      <c r="X36" s="9"/>
      <c r="Y36" s="9"/>
      <c r="Z36" s="9"/>
      <c r="AA36" s="9"/>
      <c r="AB36" s="9">
        <v>30</v>
      </c>
      <c r="AC36" s="9">
        <v>2</v>
      </c>
      <c r="AD36" s="9"/>
      <c r="AE36" s="9">
        <v>66</v>
      </c>
      <c r="AF36" s="9">
        <v>6</v>
      </c>
      <c r="AG36" s="9"/>
      <c r="AH36" s="9"/>
      <c r="AI36" s="9"/>
      <c r="AJ36" s="9"/>
      <c r="AK36" s="9"/>
      <c r="AL36" s="9"/>
      <c r="AM36" s="9"/>
      <c r="AN36" s="9"/>
      <c r="AO36" s="9"/>
      <c r="AP36" s="28"/>
      <c r="AQ36" s="2">
        <f t="shared" si="5"/>
        <v>96</v>
      </c>
      <c r="AR36" s="2"/>
      <c r="AS36" s="2"/>
    </row>
    <row r="37" spans="1:45" ht="31.5">
      <c r="A37" s="30" t="s">
        <v>21</v>
      </c>
      <c r="B37" s="18" t="s">
        <v>116</v>
      </c>
      <c r="C37" s="10"/>
      <c r="D37" s="10">
        <v>4</v>
      </c>
      <c r="E37" s="10"/>
      <c r="F37" s="10"/>
      <c r="G37" s="10">
        <f t="shared" si="14"/>
        <v>52</v>
      </c>
      <c r="H37" s="10">
        <f t="shared" si="12"/>
        <v>0</v>
      </c>
      <c r="I37" s="10">
        <f t="shared" si="13"/>
        <v>52</v>
      </c>
      <c r="J37" s="10">
        <f t="shared" si="15"/>
        <v>30</v>
      </c>
      <c r="K37" s="10">
        <v>22</v>
      </c>
      <c r="L37" s="10">
        <v>12</v>
      </c>
      <c r="M37" s="10"/>
      <c r="N37" s="10"/>
      <c r="O37" s="10"/>
      <c r="P37" s="10"/>
      <c r="Q37" s="10"/>
      <c r="R37" s="10"/>
      <c r="S37" s="9">
        <v>52</v>
      </c>
      <c r="T37" s="9"/>
      <c r="U37" s="9"/>
      <c r="V37" s="9"/>
      <c r="W37" s="9"/>
      <c r="X37" s="9"/>
      <c r="Y37" s="9"/>
      <c r="Z37" s="9"/>
      <c r="AA37" s="9"/>
      <c r="AB37" s="9">
        <v>52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28"/>
      <c r="AQ37" s="2">
        <f t="shared" si="5"/>
        <v>52</v>
      </c>
      <c r="AR37" s="2"/>
      <c r="AS37" s="2"/>
    </row>
    <row r="38" spans="1:45" ht="31.5">
      <c r="A38" s="30" t="s">
        <v>22</v>
      </c>
      <c r="B38" s="18" t="s">
        <v>117</v>
      </c>
      <c r="C38" s="10"/>
      <c r="D38" s="10">
        <v>6</v>
      </c>
      <c r="E38" s="10"/>
      <c r="F38" s="10"/>
      <c r="G38" s="10">
        <f t="shared" si="14"/>
        <v>54</v>
      </c>
      <c r="H38" s="10">
        <f t="shared" si="12"/>
        <v>0</v>
      </c>
      <c r="I38" s="10">
        <f t="shared" si="13"/>
        <v>54</v>
      </c>
      <c r="J38" s="10">
        <f t="shared" si="15"/>
        <v>32</v>
      </c>
      <c r="K38" s="10">
        <v>22</v>
      </c>
      <c r="L38" s="10">
        <v>12</v>
      </c>
      <c r="M38" s="10"/>
      <c r="N38" s="10"/>
      <c r="O38" s="10"/>
      <c r="P38" s="10"/>
      <c r="Q38" s="10"/>
      <c r="R38" s="10"/>
      <c r="S38" s="9">
        <f>AQ38</f>
        <v>54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>
        <v>54</v>
      </c>
      <c r="AI38" s="9"/>
      <c r="AJ38" s="9"/>
      <c r="AK38" s="9"/>
      <c r="AL38" s="9"/>
      <c r="AM38" s="9"/>
      <c r="AN38" s="9"/>
      <c r="AO38" s="9"/>
      <c r="AP38" s="28"/>
      <c r="AQ38" s="2">
        <f t="shared" si="5"/>
        <v>54</v>
      </c>
      <c r="AR38" s="2"/>
      <c r="AS38" s="2"/>
    </row>
    <row r="39" spans="1:45">
      <c r="A39" s="30" t="s">
        <v>118</v>
      </c>
      <c r="B39" s="18" t="s">
        <v>119</v>
      </c>
      <c r="C39" s="10">
        <v>3</v>
      </c>
      <c r="D39" s="10"/>
      <c r="E39" s="10"/>
      <c r="F39" s="10"/>
      <c r="G39" s="10">
        <f t="shared" si="14"/>
        <v>60</v>
      </c>
      <c r="H39" s="10">
        <f t="shared" si="12"/>
        <v>0</v>
      </c>
      <c r="I39" s="10">
        <f t="shared" si="13"/>
        <v>48</v>
      </c>
      <c r="J39" s="10">
        <f t="shared" si="15"/>
        <v>30</v>
      </c>
      <c r="K39" s="10">
        <v>18</v>
      </c>
      <c r="L39" s="10">
        <v>18</v>
      </c>
      <c r="M39" s="10"/>
      <c r="N39" s="10"/>
      <c r="O39" s="10"/>
      <c r="P39" s="10">
        <v>4</v>
      </c>
      <c r="Q39" s="10">
        <v>2</v>
      </c>
      <c r="R39" s="10">
        <v>6</v>
      </c>
      <c r="S39" s="9">
        <v>60</v>
      </c>
      <c r="T39" s="9"/>
      <c r="U39" s="9"/>
      <c r="V39" s="9"/>
      <c r="W39" s="9"/>
      <c r="X39" s="9"/>
      <c r="Y39" s="9">
        <v>48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28"/>
      <c r="AQ39" s="2">
        <f t="shared" si="5"/>
        <v>48</v>
      </c>
      <c r="AR39" s="2"/>
      <c r="AS39" s="2"/>
    </row>
    <row r="40" spans="1:45">
      <c r="A40" s="30" t="s">
        <v>120</v>
      </c>
      <c r="B40" s="18" t="s">
        <v>45</v>
      </c>
      <c r="C40" s="10"/>
      <c r="D40" s="10">
        <v>3</v>
      </c>
      <c r="E40" s="10"/>
      <c r="F40" s="10"/>
      <c r="G40" s="10">
        <f t="shared" si="14"/>
        <v>36</v>
      </c>
      <c r="H40" s="10">
        <f t="shared" si="12"/>
        <v>0</v>
      </c>
      <c r="I40" s="10">
        <f t="shared" si="13"/>
        <v>36</v>
      </c>
      <c r="J40" s="10">
        <f t="shared" si="15"/>
        <v>24</v>
      </c>
      <c r="K40" s="10">
        <v>12</v>
      </c>
      <c r="L40" s="10">
        <v>24</v>
      </c>
      <c r="M40" s="10"/>
      <c r="N40" s="10"/>
      <c r="O40" s="10"/>
      <c r="P40" s="10"/>
      <c r="Q40" s="10"/>
      <c r="R40" s="10"/>
      <c r="S40" s="9">
        <f>AQ40</f>
        <v>36</v>
      </c>
      <c r="T40" s="9"/>
      <c r="U40" s="9"/>
      <c r="V40" s="9"/>
      <c r="W40" s="9"/>
      <c r="X40" s="9"/>
      <c r="Y40" s="9">
        <v>36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28"/>
      <c r="AQ40" s="2">
        <f t="shared" si="5"/>
        <v>36</v>
      </c>
      <c r="AR40" s="2"/>
      <c r="AS40" s="2"/>
    </row>
    <row r="41" spans="1:45" ht="31.5">
      <c r="A41" s="30" t="s">
        <v>121</v>
      </c>
      <c r="B41" s="18" t="s">
        <v>122</v>
      </c>
      <c r="C41" s="10">
        <v>4</v>
      </c>
      <c r="D41" s="10"/>
      <c r="E41" s="10"/>
      <c r="F41" s="10"/>
      <c r="G41" s="10">
        <f t="shared" si="14"/>
        <v>84</v>
      </c>
      <c r="H41" s="10">
        <f t="shared" si="12"/>
        <v>2</v>
      </c>
      <c r="I41" s="10">
        <f t="shared" si="13"/>
        <v>70</v>
      </c>
      <c r="J41" s="10">
        <f t="shared" si="15"/>
        <v>44</v>
      </c>
      <c r="K41" s="10">
        <v>26</v>
      </c>
      <c r="L41" s="10">
        <v>26</v>
      </c>
      <c r="M41" s="10"/>
      <c r="N41" s="10"/>
      <c r="O41" s="10"/>
      <c r="P41" s="10">
        <v>4</v>
      </c>
      <c r="Q41" s="10">
        <v>2</v>
      </c>
      <c r="R41" s="10">
        <v>6</v>
      </c>
      <c r="S41" s="9">
        <v>84</v>
      </c>
      <c r="T41" s="9"/>
      <c r="U41" s="9"/>
      <c r="V41" s="9"/>
      <c r="W41" s="9"/>
      <c r="X41" s="9"/>
      <c r="Y41" s="9"/>
      <c r="Z41" s="9"/>
      <c r="AA41" s="9"/>
      <c r="AB41" s="9">
        <v>72</v>
      </c>
      <c r="AC41" s="9">
        <v>2</v>
      </c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28"/>
      <c r="AQ41" s="2">
        <f t="shared" si="5"/>
        <v>72</v>
      </c>
      <c r="AR41" s="2"/>
      <c r="AS41" s="2"/>
    </row>
    <row r="42" spans="1:45" ht="31.5">
      <c r="A42" s="30" t="s">
        <v>123</v>
      </c>
      <c r="B42" s="18" t="s">
        <v>124</v>
      </c>
      <c r="C42" s="10">
        <v>4</v>
      </c>
      <c r="D42" s="10"/>
      <c r="E42" s="10"/>
      <c r="F42" s="10"/>
      <c r="G42" s="10">
        <f t="shared" si="14"/>
        <v>84</v>
      </c>
      <c r="H42" s="10">
        <f t="shared" si="12"/>
        <v>2</v>
      </c>
      <c r="I42" s="10">
        <f t="shared" si="13"/>
        <v>70</v>
      </c>
      <c r="J42" s="10">
        <f t="shared" si="15"/>
        <v>50</v>
      </c>
      <c r="K42" s="10">
        <v>20</v>
      </c>
      <c r="L42" s="10">
        <v>20</v>
      </c>
      <c r="M42" s="10"/>
      <c r="N42" s="10"/>
      <c r="O42" s="10"/>
      <c r="P42" s="10">
        <v>4</v>
      </c>
      <c r="Q42" s="10">
        <v>2</v>
      </c>
      <c r="R42" s="10">
        <v>6</v>
      </c>
      <c r="S42" s="9">
        <v>84</v>
      </c>
      <c r="T42" s="9"/>
      <c r="U42" s="9"/>
      <c r="V42" s="9"/>
      <c r="W42" s="9"/>
      <c r="X42" s="9"/>
      <c r="Y42" s="9">
        <v>16</v>
      </c>
      <c r="Z42" s="9"/>
      <c r="AA42" s="9"/>
      <c r="AB42" s="9">
        <v>56</v>
      </c>
      <c r="AC42" s="9">
        <v>2</v>
      </c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28"/>
      <c r="AQ42" s="2">
        <f t="shared" si="5"/>
        <v>72</v>
      </c>
      <c r="AR42" s="2"/>
      <c r="AS42" s="2"/>
    </row>
    <row r="43" spans="1:45" ht="47.25">
      <c r="A43" s="30" t="s">
        <v>178</v>
      </c>
      <c r="B43" s="18" t="s">
        <v>167</v>
      </c>
      <c r="C43" s="10"/>
      <c r="D43" s="10">
        <v>4</v>
      </c>
      <c r="E43" s="10"/>
      <c r="F43" s="10"/>
      <c r="G43" s="10">
        <f t="shared" si="14"/>
        <v>82</v>
      </c>
      <c r="H43" s="10">
        <f t="shared" si="12"/>
        <v>2</v>
      </c>
      <c r="I43" s="10">
        <f t="shared" si="13"/>
        <v>80</v>
      </c>
      <c r="J43" s="10">
        <f t="shared" si="15"/>
        <v>32</v>
      </c>
      <c r="K43" s="10">
        <v>48</v>
      </c>
      <c r="L43" s="10">
        <v>48</v>
      </c>
      <c r="M43" s="10"/>
      <c r="N43" s="10"/>
      <c r="O43" s="10"/>
      <c r="P43" s="10"/>
      <c r="Q43" s="10"/>
      <c r="R43" s="10"/>
      <c r="S43" s="9"/>
      <c r="T43" s="9">
        <f>AQ43</f>
        <v>82</v>
      </c>
      <c r="U43" s="9"/>
      <c r="V43" s="9"/>
      <c r="W43" s="9"/>
      <c r="X43" s="9"/>
      <c r="Y43" s="9">
        <v>32</v>
      </c>
      <c r="Z43" s="9"/>
      <c r="AA43" s="9"/>
      <c r="AB43" s="9">
        <v>50</v>
      </c>
      <c r="AC43" s="9">
        <v>2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28"/>
      <c r="AQ43" s="2">
        <f t="shared" si="5"/>
        <v>82</v>
      </c>
      <c r="AR43" s="2"/>
      <c r="AS43" s="2"/>
    </row>
    <row r="44" spans="1:45" ht="31.5">
      <c r="A44" s="30" t="s">
        <v>196</v>
      </c>
      <c r="B44" s="18" t="s">
        <v>177</v>
      </c>
      <c r="C44" s="9"/>
      <c r="D44" s="9">
        <v>8</v>
      </c>
      <c r="E44" s="9"/>
      <c r="F44" s="9"/>
      <c r="G44" s="10">
        <f t="shared" si="14"/>
        <v>34</v>
      </c>
      <c r="H44" s="10">
        <f t="shared" si="12"/>
        <v>0</v>
      </c>
      <c r="I44" s="10">
        <f t="shared" si="13"/>
        <v>34</v>
      </c>
      <c r="J44" s="10">
        <f t="shared" si="15"/>
        <v>22</v>
      </c>
      <c r="K44" s="10">
        <v>12</v>
      </c>
      <c r="L44" s="10">
        <v>12</v>
      </c>
      <c r="M44" s="10"/>
      <c r="N44" s="10"/>
      <c r="O44" s="10"/>
      <c r="P44" s="10"/>
      <c r="Q44" s="10"/>
      <c r="R44" s="10"/>
      <c r="S44" s="9"/>
      <c r="T44" s="9">
        <f>AQ44</f>
        <v>34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>
        <v>34</v>
      </c>
      <c r="AO44" s="9"/>
      <c r="AP44" s="28"/>
      <c r="AQ44" s="2">
        <f t="shared" si="5"/>
        <v>34</v>
      </c>
      <c r="AR44" s="2"/>
      <c r="AS44" s="2"/>
    </row>
    <row r="45" spans="1:45">
      <c r="A45" s="31" t="s">
        <v>7</v>
      </c>
      <c r="B45" s="19" t="s">
        <v>8</v>
      </c>
      <c r="C45" s="16"/>
      <c r="D45" s="16"/>
      <c r="E45" s="16"/>
      <c r="F45" s="16"/>
      <c r="G45" s="16">
        <f>G46+G50+G55+G60+G65+G70+G74</f>
        <v>2658</v>
      </c>
      <c r="H45" s="16">
        <f t="shared" ref="H45:M45" si="16">H46+H50+H55+H60+H65+H74</f>
        <v>14</v>
      </c>
      <c r="I45" s="16">
        <f t="shared" si="16"/>
        <v>1816</v>
      </c>
      <c r="J45" s="16">
        <f t="shared" si="16"/>
        <v>158</v>
      </c>
      <c r="K45" s="16">
        <f t="shared" si="16"/>
        <v>336</v>
      </c>
      <c r="L45" s="16">
        <f>L46+L50+L55+L60+L65+L74+L70</f>
        <v>2376</v>
      </c>
      <c r="M45" s="16">
        <f t="shared" si="16"/>
        <v>20</v>
      </c>
      <c r="N45" s="16">
        <f>N46+N50+N55+N60+N65+N74+N70</f>
        <v>648</v>
      </c>
      <c r="O45" s="16">
        <f>O46+O50+O55+O60+O65+O74+O70</f>
        <v>1116</v>
      </c>
      <c r="P45" s="16">
        <f>P46+P50+P55+P57+P60+P62+P65+P70+P71</f>
        <v>48</v>
      </c>
      <c r="Q45" s="16">
        <f>Q46+Q50+Q55+Q57+Q60+Q62+Q65+Q70+Q71</f>
        <v>24</v>
      </c>
      <c r="R45" s="16">
        <f>R46+R50+R55+R57+R60+R62+R65+R70+R71</f>
        <v>54</v>
      </c>
      <c r="S45" s="16">
        <f>S46+S50+S55+S60+S65+S70</f>
        <v>1542</v>
      </c>
      <c r="T45" s="16">
        <f>T46+T50+T55+T60+T65+T70+T74</f>
        <v>1116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28"/>
      <c r="AQ45" s="2">
        <f t="shared" si="5"/>
        <v>0</v>
      </c>
      <c r="AR45" s="2"/>
      <c r="AS45" s="2"/>
    </row>
    <row r="46" spans="1:45" ht="47.25">
      <c r="A46" s="29" t="s">
        <v>125</v>
      </c>
      <c r="B46" s="17" t="s">
        <v>126</v>
      </c>
      <c r="C46" s="16">
        <v>6</v>
      </c>
      <c r="D46" s="16"/>
      <c r="E46" s="16"/>
      <c r="F46" s="16"/>
      <c r="G46" s="16">
        <f>G47+G48+G49+P46+Q46+R46</f>
        <v>372</v>
      </c>
      <c r="H46" s="16">
        <f t="shared" ref="H46:O46" si="17">H47+H48+H49</f>
        <v>2</v>
      </c>
      <c r="I46" s="16">
        <f t="shared" si="17"/>
        <v>358</v>
      </c>
      <c r="J46" s="16">
        <f t="shared" si="17"/>
        <v>36</v>
      </c>
      <c r="K46" s="16">
        <f t="shared" si="17"/>
        <v>70</v>
      </c>
      <c r="L46" s="16">
        <f t="shared" si="17"/>
        <v>340</v>
      </c>
      <c r="M46" s="16">
        <f t="shared" si="17"/>
        <v>0</v>
      </c>
      <c r="N46" s="16">
        <f t="shared" si="17"/>
        <v>72</v>
      </c>
      <c r="O46" s="16">
        <f t="shared" si="17"/>
        <v>180</v>
      </c>
      <c r="P46" s="16">
        <v>4</v>
      </c>
      <c r="Q46" s="16">
        <v>2</v>
      </c>
      <c r="R46" s="16">
        <v>6</v>
      </c>
      <c r="S46" s="16">
        <f>S47+S48+S49+P46+Q46+R46</f>
        <v>336</v>
      </c>
      <c r="T46" s="16">
        <f>T47+T48+T49</f>
        <v>36</v>
      </c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28"/>
      <c r="AQ46" s="2">
        <f t="shared" si="5"/>
        <v>0</v>
      </c>
      <c r="AR46" s="2"/>
      <c r="AS46" s="2"/>
    </row>
    <row r="47" spans="1:45" ht="141.75">
      <c r="A47" s="30" t="s">
        <v>127</v>
      </c>
      <c r="B47" s="18" t="s">
        <v>128</v>
      </c>
      <c r="C47" s="10"/>
      <c r="D47" s="10">
        <v>6</v>
      </c>
      <c r="E47" s="10"/>
      <c r="F47" s="10"/>
      <c r="G47" s="10">
        <f>H47+I47+P47+Q47+R47</f>
        <v>108</v>
      </c>
      <c r="H47" s="10">
        <f>X47+Z47+AC47+AF47+AI47+AL47+AO47</f>
        <v>2</v>
      </c>
      <c r="I47" s="10">
        <f>AQ47-H47</f>
        <v>106</v>
      </c>
      <c r="J47" s="10">
        <f>I47-K47-M47</f>
        <v>36</v>
      </c>
      <c r="K47" s="10">
        <v>70</v>
      </c>
      <c r="L47" s="10">
        <v>88</v>
      </c>
      <c r="M47" s="10"/>
      <c r="N47" s="10"/>
      <c r="O47" s="10"/>
      <c r="P47" s="10"/>
      <c r="Q47" s="10"/>
      <c r="R47" s="10"/>
      <c r="S47" s="9">
        <v>108</v>
      </c>
      <c r="T47" s="9"/>
      <c r="U47" s="9"/>
      <c r="V47" s="9"/>
      <c r="W47" s="9"/>
      <c r="X47" s="9"/>
      <c r="Y47" s="9"/>
      <c r="Z47" s="9"/>
      <c r="AA47" s="9"/>
      <c r="AB47" s="9">
        <v>60</v>
      </c>
      <c r="AC47" s="9">
        <v>2</v>
      </c>
      <c r="AD47" s="9"/>
      <c r="AE47" s="9">
        <v>32</v>
      </c>
      <c r="AF47" s="9"/>
      <c r="AG47" s="9"/>
      <c r="AH47" s="9">
        <v>16</v>
      </c>
      <c r="AI47" s="9"/>
      <c r="AJ47" s="9"/>
      <c r="AK47" s="9"/>
      <c r="AL47" s="9"/>
      <c r="AM47" s="9"/>
      <c r="AN47" s="9"/>
      <c r="AO47" s="9"/>
      <c r="AP47" s="28"/>
      <c r="AQ47" s="2">
        <f t="shared" si="5"/>
        <v>108</v>
      </c>
      <c r="AR47" s="2"/>
      <c r="AS47" s="2"/>
    </row>
    <row r="48" spans="1:45">
      <c r="A48" s="32" t="s">
        <v>46</v>
      </c>
      <c r="B48" s="20" t="s">
        <v>9</v>
      </c>
      <c r="C48" s="10"/>
      <c r="D48" s="10" t="s">
        <v>168</v>
      </c>
      <c r="E48" s="10"/>
      <c r="F48" s="10"/>
      <c r="G48" s="10">
        <f>H48+I48+P48+Q48+R48</f>
        <v>72</v>
      </c>
      <c r="H48" s="10">
        <f>X48+Z48+AC48+AF48+AI48+AL48+AO48</f>
        <v>0</v>
      </c>
      <c r="I48" s="10">
        <f>AQ48-H48</f>
        <v>72</v>
      </c>
      <c r="J48" s="10"/>
      <c r="K48" s="10"/>
      <c r="L48" s="10">
        <v>72</v>
      </c>
      <c r="M48" s="10"/>
      <c r="N48" s="10">
        <v>72</v>
      </c>
      <c r="O48" s="10"/>
      <c r="P48" s="10"/>
      <c r="Q48" s="10"/>
      <c r="R48" s="10"/>
      <c r="S48" s="9">
        <v>36</v>
      </c>
      <c r="T48" s="9">
        <v>36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>
        <v>36</v>
      </c>
      <c r="AH48" s="9"/>
      <c r="AI48" s="9"/>
      <c r="AJ48" s="9">
        <v>36</v>
      </c>
      <c r="AK48" s="9"/>
      <c r="AL48" s="9"/>
      <c r="AM48" s="9"/>
      <c r="AN48" s="9"/>
      <c r="AO48" s="9"/>
      <c r="AP48" s="28"/>
      <c r="AQ48" s="2">
        <f t="shared" si="5"/>
        <v>72</v>
      </c>
      <c r="AR48" s="2"/>
      <c r="AS48" s="2"/>
    </row>
    <row r="49" spans="1:45">
      <c r="A49" s="32" t="s">
        <v>47</v>
      </c>
      <c r="B49" s="20" t="s">
        <v>10</v>
      </c>
      <c r="C49" s="10"/>
      <c r="D49" s="10" t="s">
        <v>168</v>
      </c>
      <c r="E49" s="10"/>
      <c r="F49" s="10"/>
      <c r="G49" s="10">
        <f>H49+I49+P49+Q49+R49</f>
        <v>180</v>
      </c>
      <c r="H49" s="10">
        <f>X49+Z49+AC49+AF49+AI49+AL49+AO49</f>
        <v>0</v>
      </c>
      <c r="I49" s="10">
        <f>AQ49-H49</f>
        <v>180</v>
      </c>
      <c r="J49" s="10"/>
      <c r="K49" s="10"/>
      <c r="L49" s="10">
        <v>180</v>
      </c>
      <c r="M49" s="10"/>
      <c r="N49" s="10"/>
      <c r="O49" s="10">
        <f>I49</f>
        <v>180</v>
      </c>
      <c r="P49" s="10"/>
      <c r="Q49" s="10"/>
      <c r="R49" s="10"/>
      <c r="S49" s="9">
        <v>180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>
        <v>180</v>
      </c>
      <c r="AK49" s="9"/>
      <c r="AL49" s="9"/>
      <c r="AM49" s="9"/>
      <c r="AN49" s="9"/>
      <c r="AO49" s="9"/>
      <c r="AP49" s="28"/>
      <c r="AQ49" s="2">
        <f t="shared" si="5"/>
        <v>180</v>
      </c>
      <c r="AR49" s="2"/>
      <c r="AS49" s="2"/>
    </row>
    <row r="50" spans="1:45" ht="47.25">
      <c r="A50" s="29" t="s">
        <v>129</v>
      </c>
      <c r="B50" s="18" t="s">
        <v>130</v>
      </c>
      <c r="C50" s="16">
        <v>7</v>
      </c>
      <c r="D50" s="16"/>
      <c r="E50" s="16"/>
      <c r="F50" s="16"/>
      <c r="G50" s="16">
        <f>G51+G52+G53+G54+P50+Q50+R50</f>
        <v>414</v>
      </c>
      <c r="H50" s="16">
        <f t="shared" ref="H50:O50" si="18">H51+H52+H53+H54</f>
        <v>4</v>
      </c>
      <c r="I50" s="16">
        <f>I51+I52+I53+I54</f>
        <v>392</v>
      </c>
      <c r="J50" s="16">
        <f t="shared" si="18"/>
        <v>34</v>
      </c>
      <c r="K50" s="16">
        <f t="shared" si="18"/>
        <v>86</v>
      </c>
      <c r="L50" s="16">
        <f>L51+L52+L53+L54</f>
        <v>356</v>
      </c>
      <c r="M50" s="16">
        <f t="shared" si="18"/>
        <v>20</v>
      </c>
      <c r="N50" s="16">
        <f t="shared" si="18"/>
        <v>72</v>
      </c>
      <c r="O50" s="16">
        <f t="shared" si="18"/>
        <v>180</v>
      </c>
      <c r="P50" s="16">
        <v>8</v>
      </c>
      <c r="Q50" s="16">
        <v>4</v>
      </c>
      <c r="R50" s="16">
        <v>6</v>
      </c>
      <c r="S50" s="16">
        <f>S51+S52+S53+S54+P50+Q50+R50</f>
        <v>414</v>
      </c>
      <c r="T50" s="16">
        <f>T51+T52+T53+T54</f>
        <v>0</v>
      </c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28"/>
      <c r="AQ50" s="2">
        <f t="shared" si="5"/>
        <v>0</v>
      </c>
      <c r="AR50" s="2"/>
      <c r="AS50" s="2"/>
    </row>
    <row r="51" spans="1:45" ht="141.75">
      <c r="A51" s="30" t="s">
        <v>131</v>
      </c>
      <c r="B51" s="18" t="s">
        <v>132</v>
      </c>
      <c r="C51" s="10"/>
      <c r="D51" s="10">
        <v>6</v>
      </c>
      <c r="E51" s="10"/>
      <c r="F51" s="10"/>
      <c r="G51" s="10">
        <f>H51+I51+P51+Q51+R51</f>
        <v>72</v>
      </c>
      <c r="H51" s="10">
        <f>X51+Z51+AC51+AF51+AI51+AL51+AO51</f>
        <v>2</v>
      </c>
      <c r="I51" s="10">
        <f>AQ51-H51</f>
        <v>70</v>
      </c>
      <c r="J51" s="10">
        <f>I51-K51</f>
        <v>18</v>
      </c>
      <c r="K51" s="10">
        <v>52</v>
      </c>
      <c r="L51" s="10">
        <v>60</v>
      </c>
      <c r="M51" s="10"/>
      <c r="N51" s="10"/>
      <c r="O51" s="10"/>
      <c r="P51" s="10"/>
      <c r="Q51" s="10"/>
      <c r="R51" s="10"/>
      <c r="S51" s="9">
        <v>72</v>
      </c>
      <c r="T51" s="9"/>
      <c r="U51" s="9"/>
      <c r="V51" s="9"/>
      <c r="W51" s="9"/>
      <c r="X51" s="9"/>
      <c r="Y51" s="9"/>
      <c r="Z51" s="9"/>
      <c r="AA51" s="9"/>
      <c r="AB51" s="9">
        <v>18</v>
      </c>
      <c r="AC51" s="9"/>
      <c r="AD51" s="9"/>
      <c r="AE51" s="9">
        <v>20</v>
      </c>
      <c r="AF51" s="9"/>
      <c r="AG51" s="9"/>
      <c r="AH51" s="9">
        <v>34</v>
      </c>
      <c r="AI51" s="9">
        <v>2</v>
      </c>
      <c r="AJ51" s="9"/>
      <c r="AK51" s="9"/>
      <c r="AL51" s="9"/>
      <c r="AM51" s="9"/>
      <c r="AN51" s="9"/>
      <c r="AO51" s="9"/>
      <c r="AP51" s="28"/>
      <c r="AQ51" s="2">
        <f t="shared" si="5"/>
        <v>72</v>
      </c>
      <c r="AR51" s="2"/>
      <c r="AS51" s="2"/>
    </row>
    <row r="52" spans="1:45" ht="126">
      <c r="A52" s="30" t="s">
        <v>133</v>
      </c>
      <c r="B52" s="18" t="s">
        <v>134</v>
      </c>
      <c r="C52" s="10"/>
      <c r="D52" s="10">
        <v>7</v>
      </c>
      <c r="E52" s="10"/>
      <c r="F52" s="10">
        <v>7</v>
      </c>
      <c r="G52" s="10">
        <f>H52+I52+P52+Q52+R52</f>
        <v>72</v>
      </c>
      <c r="H52" s="10">
        <f>X52+Z52+AC52+AF52+AI52+AL52+AO52</f>
        <v>2</v>
      </c>
      <c r="I52" s="10">
        <f>AQ52-H52</f>
        <v>70</v>
      </c>
      <c r="J52" s="10">
        <f>I52-K52-M52</f>
        <v>16</v>
      </c>
      <c r="K52" s="10">
        <v>34</v>
      </c>
      <c r="L52" s="10">
        <v>44</v>
      </c>
      <c r="M52" s="10">
        <v>20</v>
      </c>
      <c r="N52" s="10"/>
      <c r="O52" s="10"/>
      <c r="P52" s="10"/>
      <c r="Q52" s="10"/>
      <c r="R52" s="10"/>
      <c r="S52" s="9">
        <v>72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>
        <v>16</v>
      </c>
      <c r="AF52" s="9"/>
      <c r="AG52" s="9"/>
      <c r="AH52" s="9">
        <v>30</v>
      </c>
      <c r="AI52" s="9">
        <v>2</v>
      </c>
      <c r="AJ52" s="9"/>
      <c r="AK52" s="9">
        <v>26</v>
      </c>
      <c r="AL52" s="9"/>
      <c r="AM52" s="9"/>
      <c r="AN52" s="9"/>
      <c r="AO52" s="9"/>
      <c r="AP52" s="28"/>
      <c r="AQ52" s="2">
        <f t="shared" si="5"/>
        <v>72</v>
      </c>
      <c r="AR52" s="2"/>
      <c r="AS52" s="2"/>
    </row>
    <row r="53" spans="1:45">
      <c r="A53" s="32" t="s">
        <v>48</v>
      </c>
      <c r="B53" s="20" t="s">
        <v>9</v>
      </c>
      <c r="C53" s="10"/>
      <c r="D53" s="10" t="s">
        <v>169</v>
      </c>
      <c r="E53" s="10"/>
      <c r="F53" s="10"/>
      <c r="G53" s="10">
        <f t="shared" ref="G53:G64" si="19">H53+I53+P53+Q53+R53</f>
        <v>72</v>
      </c>
      <c r="H53" s="10">
        <f>X53+Z53+AC53+AF53+AI53+AL53+AO53</f>
        <v>0</v>
      </c>
      <c r="I53" s="10">
        <f>AQ53-H53</f>
        <v>72</v>
      </c>
      <c r="J53" s="10"/>
      <c r="K53" s="10"/>
      <c r="L53" s="10">
        <v>72</v>
      </c>
      <c r="M53" s="10"/>
      <c r="N53" s="10">
        <f>I53</f>
        <v>72</v>
      </c>
      <c r="O53" s="10"/>
      <c r="P53" s="10"/>
      <c r="Q53" s="10"/>
      <c r="R53" s="10"/>
      <c r="S53" s="9">
        <v>72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>
        <v>72</v>
      </c>
      <c r="AN53" s="9"/>
      <c r="AO53" s="9"/>
      <c r="AP53" s="28"/>
      <c r="AQ53" s="2">
        <f t="shared" si="5"/>
        <v>72</v>
      </c>
      <c r="AR53" s="2"/>
      <c r="AS53" s="2"/>
    </row>
    <row r="54" spans="1:45">
      <c r="A54" s="32" t="s">
        <v>49</v>
      </c>
      <c r="B54" s="20" t="s">
        <v>10</v>
      </c>
      <c r="C54" s="10"/>
      <c r="D54" s="10" t="s">
        <v>169</v>
      </c>
      <c r="E54" s="10"/>
      <c r="F54" s="10"/>
      <c r="G54" s="10">
        <f>H54+I54+P54+Q54+R54</f>
        <v>180</v>
      </c>
      <c r="H54" s="10">
        <f>X54+Z54+AC54+AF54+AI54+AL54+AO54</f>
        <v>0</v>
      </c>
      <c r="I54" s="10">
        <f>AQ54-H54</f>
        <v>180</v>
      </c>
      <c r="J54" s="10"/>
      <c r="K54" s="10"/>
      <c r="L54" s="10">
        <v>180</v>
      </c>
      <c r="M54" s="10"/>
      <c r="N54" s="10"/>
      <c r="O54" s="10">
        <f>I54</f>
        <v>180</v>
      </c>
      <c r="P54" s="10"/>
      <c r="Q54" s="10"/>
      <c r="R54" s="10"/>
      <c r="S54" s="9">
        <v>180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>
        <v>180</v>
      </c>
      <c r="AN54" s="9"/>
      <c r="AO54" s="9"/>
      <c r="AP54" s="28"/>
      <c r="AQ54" s="2">
        <f t="shared" si="5"/>
        <v>180</v>
      </c>
      <c r="AR54" s="2"/>
      <c r="AS54" s="2"/>
    </row>
    <row r="55" spans="1:45" ht="47.25">
      <c r="A55" s="29" t="s">
        <v>135</v>
      </c>
      <c r="B55" s="17" t="s">
        <v>136</v>
      </c>
      <c r="C55" s="16">
        <v>8</v>
      </c>
      <c r="D55" s="16"/>
      <c r="E55" s="16"/>
      <c r="F55" s="16"/>
      <c r="G55" s="16">
        <f>G56+G57+G58+G59+P55+Q55+R55</f>
        <v>384</v>
      </c>
      <c r="H55" s="16">
        <f>H56+H57</f>
        <v>4</v>
      </c>
      <c r="I55" s="16">
        <f>I56+I57+I58+I59</f>
        <v>356</v>
      </c>
      <c r="J55" s="16">
        <f>J56+J57</f>
        <v>24</v>
      </c>
      <c r="K55" s="16">
        <f>K56+K57</f>
        <v>80</v>
      </c>
      <c r="L55" s="16">
        <f>L56+L57+L58+L59</f>
        <v>362</v>
      </c>
      <c r="M55" s="16">
        <f>M56+M58+M59</f>
        <v>0</v>
      </c>
      <c r="N55" s="16">
        <f>N56+N58+N59</f>
        <v>72</v>
      </c>
      <c r="O55" s="16">
        <f>O56+O58+O59</f>
        <v>180</v>
      </c>
      <c r="P55" s="16">
        <v>4</v>
      </c>
      <c r="Q55" s="16">
        <v>2</v>
      </c>
      <c r="R55" s="16">
        <v>6</v>
      </c>
      <c r="S55" s="16">
        <f>S56+S57+S58+S59+R55+Q55+P55</f>
        <v>366</v>
      </c>
      <c r="T55" s="16">
        <f>T56+T58+T59</f>
        <v>18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28"/>
      <c r="AQ55" s="2">
        <f t="shared" si="5"/>
        <v>0</v>
      </c>
      <c r="AR55" s="2"/>
      <c r="AS55" s="2"/>
    </row>
    <row r="56" spans="1:45" ht="81.75" customHeight="1">
      <c r="A56" s="30" t="s">
        <v>137</v>
      </c>
      <c r="B56" s="18" t="s">
        <v>138</v>
      </c>
      <c r="C56" s="10"/>
      <c r="D56" s="10">
        <v>7</v>
      </c>
      <c r="E56" s="10"/>
      <c r="F56" s="10"/>
      <c r="G56" s="10">
        <f t="shared" si="19"/>
        <v>54</v>
      </c>
      <c r="H56" s="10">
        <f>X56+Z56+AC56+AF56+AI56+AL56+AO56</f>
        <v>2</v>
      </c>
      <c r="I56" s="10">
        <f>AQ56-H56</f>
        <v>52</v>
      </c>
      <c r="J56" s="10">
        <f>I56-K56</f>
        <v>12</v>
      </c>
      <c r="K56" s="10">
        <v>40</v>
      </c>
      <c r="L56" s="10">
        <v>44</v>
      </c>
      <c r="M56" s="10"/>
      <c r="N56" s="10"/>
      <c r="O56" s="10"/>
      <c r="P56" s="10"/>
      <c r="Q56" s="10"/>
      <c r="R56" s="10"/>
      <c r="S56" s="10">
        <v>54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>
        <v>22</v>
      </c>
      <c r="AI56" s="9"/>
      <c r="AJ56" s="9"/>
      <c r="AK56" s="9">
        <v>32</v>
      </c>
      <c r="AL56" s="9">
        <v>2</v>
      </c>
      <c r="AM56" s="9"/>
      <c r="AN56" s="9"/>
      <c r="AO56" s="9"/>
      <c r="AP56" s="28"/>
      <c r="AQ56" s="2">
        <f t="shared" si="5"/>
        <v>54</v>
      </c>
      <c r="AR56" s="2"/>
      <c r="AS56" s="2"/>
    </row>
    <row r="57" spans="1:45" ht="126">
      <c r="A57" s="30" t="s">
        <v>139</v>
      </c>
      <c r="B57" s="18" t="s">
        <v>140</v>
      </c>
      <c r="C57" s="10">
        <v>8</v>
      </c>
      <c r="D57" s="10"/>
      <c r="E57" s="10"/>
      <c r="F57" s="10"/>
      <c r="G57" s="10">
        <f t="shared" si="19"/>
        <v>66</v>
      </c>
      <c r="H57" s="10">
        <f>X57+Z57+AC57+AF57+AI57+AL57+AO57</f>
        <v>2</v>
      </c>
      <c r="I57" s="10">
        <f>AQ57-H57</f>
        <v>52</v>
      </c>
      <c r="J57" s="10">
        <f>I57-K57</f>
        <v>12</v>
      </c>
      <c r="K57" s="10">
        <v>40</v>
      </c>
      <c r="L57" s="10">
        <v>66</v>
      </c>
      <c r="M57" s="10"/>
      <c r="N57" s="10"/>
      <c r="O57" s="10"/>
      <c r="P57" s="10">
        <v>4</v>
      </c>
      <c r="Q57" s="10">
        <v>2</v>
      </c>
      <c r="R57" s="10">
        <v>6</v>
      </c>
      <c r="S57" s="10">
        <v>66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>
        <v>46</v>
      </c>
      <c r="AL57" s="9">
        <v>2</v>
      </c>
      <c r="AM57" s="9"/>
      <c r="AN57" s="9">
        <v>8</v>
      </c>
      <c r="AO57" s="9"/>
      <c r="AP57" s="28"/>
      <c r="AQ57" s="2">
        <f t="shared" si="5"/>
        <v>54</v>
      </c>
      <c r="AR57" s="2"/>
      <c r="AS57" s="2"/>
    </row>
    <row r="58" spans="1:45">
      <c r="A58" s="32" t="s">
        <v>50</v>
      </c>
      <c r="B58" s="20" t="s">
        <v>9</v>
      </c>
      <c r="C58" s="10"/>
      <c r="D58" s="10" t="s">
        <v>170</v>
      </c>
      <c r="E58" s="10"/>
      <c r="F58" s="10"/>
      <c r="G58" s="10">
        <f t="shared" si="19"/>
        <v>72</v>
      </c>
      <c r="H58" s="10">
        <f>X58+Z58+AC58+AF58+AI58+AL58+AO58</f>
        <v>0</v>
      </c>
      <c r="I58" s="10">
        <f>AQ58-H58</f>
        <v>72</v>
      </c>
      <c r="J58" s="10"/>
      <c r="K58" s="10"/>
      <c r="L58" s="10">
        <v>72</v>
      </c>
      <c r="M58" s="10"/>
      <c r="N58" s="10">
        <f>I58</f>
        <v>72</v>
      </c>
      <c r="O58" s="10"/>
      <c r="P58" s="10"/>
      <c r="Q58" s="10"/>
      <c r="R58" s="10"/>
      <c r="S58" s="9">
        <v>54</v>
      </c>
      <c r="T58" s="9">
        <v>18</v>
      </c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>
        <v>36</v>
      </c>
      <c r="AN58" s="9"/>
      <c r="AO58" s="9"/>
      <c r="AP58" s="28">
        <v>36</v>
      </c>
      <c r="AQ58" s="2">
        <f t="shared" si="5"/>
        <v>72</v>
      </c>
      <c r="AR58" s="2"/>
      <c r="AS58" s="2"/>
    </row>
    <row r="59" spans="1:45">
      <c r="A59" s="32" t="s">
        <v>51</v>
      </c>
      <c r="B59" s="20" t="s">
        <v>10</v>
      </c>
      <c r="C59" s="10"/>
      <c r="D59" s="10" t="s">
        <v>170</v>
      </c>
      <c r="E59" s="10"/>
      <c r="F59" s="10"/>
      <c r="G59" s="10">
        <f t="shared" si="19"/>
        <v>180</v>
      </c>
      <c r="H59" s="10">
        <f>X59+Z59+AC59+AF59+AI59+AL59+AO59</f>
        <v>0</v>
      </c>
      <c r="I59" s="10">
        <f>AQ59-H59</f>
        <v>180</v>
      </c>
      <c r="J59" s="10"/>
      <c r="K59" s="10"/>
      <c r="L59" s="10">
        <v>180</v>
      </c>
      <c r="M59" s="10"/>
      <c r="N59" s="10"/>
      <c r="O59" s="10">
        <f>I59</f>
        <v>180</v>
      </c>
      <c r="P59" s="10"/>
      <c r="Q59" s="10"/>
      <c r="R59" s="10"/>
      <c r="S59" s="9">
        <v>180</v>
      </c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28">
        <v>180</v>
      </c>
      <c r="AQ59" s="2">
        <f t="shared" si="5"/>
        <v>180</v>
      </c>
      <c r="AR59" s="2"/>
      <c r="AS59" s="2"/>
    </row>
    <row r="60" spans="1:45" ht="173.25">
      <c r="A60" s="29" t="s">
        <v>141</v>
      </c>
      <c r="B60" s="17" t="s">
        <v>142</v>
      </c>
      <c r="C60" s="16">
        <v>8</v>
      </c>
      <c r="D60" s="16"/>
      <c r="E60" s="16"/>
      <c r="F60" s="16"/>
      <c r="G60" s="16">
        <f>G61+G62+G63+G64+P60+Q60+R60</f>
        <v>426</v>
      </c>
      <c r="H60" s="16">
        <f t="shared" ref="H60:O60" si="20">H61+H63+H64</f>
        <v>2</v>
      </c>
      <c r="I60" s="16">
        <f>I61+I62+I63+I64</f>
        <v>390</v>
      </c>
      <c r="J60" s="16">
        <f t="shared" si="20"/>
        <v>12</v>
      </c>
      <c r="K60" s="16">
        <f t="shared" si="20"/>
        <v>58</v>
      </c>
      <c r="L60" s="16">
        <f>L61+L62+L63+L64</f>
        <v>372</v>
      </c>
      <c r="M60" s="16">
        <f t="shared" si="20"/>
        <v>0</v>
      </c>
      <c r="N60" s="16">
        <f t="shared" si="20"/>
        <v>144</v>
      </c>
      <c r="O60" s="16">
        <f t="shared" si="20"/>
        <v>108</v>
      </c>
      <c r="P60" s="16">
        <v>4</v>
      </c>
      <c r="Q60" s="16">
        <v>2</v>
      </c>
      <c r="R60" s="16">
        <v>6</v>
      </c>
      <c r="S60" s="16">
        <f>S61+S62+S63+S64+P60+Q60+R60</f>
        <v>426</v>
      </c>
      <c r="T60" s="16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28"/>
      <c r="AQ60" s="2">
        <f t="shared" si="5"/>
        <v>0</v>
      </c>
      <c r="AR60" s="2"/>
      <c r="AS60" s="2"/>
    </row>
    <row r="61" spans="1:45" ht="126">
      <c r="A61" s="30" t="s">
        <v>143</v>
      </c>
      <c r="B61" s="18" t="s">
        <v>144</v>
      </c>
      <c r="C61" s="10"/>
      <c r="D61" s="10">
        <v>7</v>
      </c>
      <c r="E61" s="10"/>
      <c r="F61" s="10"/>
      <c r="G61" s="10">
        <f>H61+I61+P61+Q61+R61</f>
        <v>72</v>
      </c>
      <c r="H61" s="10">
        <f>X61+Z61+AC61+AF61+AI61+AL61+AO61</f>
        <v>2</v>
      </c>
      <c r="I61" s="10">
        <f>AQ61-H61</f>
        <v>70</v>
      </c>
      <c r="J61" s="10">
        <f>I61-K61</f>
        <v>12</v>
      </c>
      <c r="K61" s="10">
        <v>58</v>
      </c>
      <c r="L61" s="10">
        <v>62</v>
      </c>
      <c r="M61" s="10"/>
      <c r="N61" s="10"/>
      <c r="O61" s="10"/>
      <c r="P61" s="10"/>
      <c r="Q61" s="10"/>
      <c r="R61" s="10"/>
      <c r="S61" s="9">
        <v>72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>
        <v>32</v>
      </c>
      <c r="AI61" s="9"/>
      <c r="AJ61" s="9"/>
      <c r="AK61" s="9">
        <v>40</v>
      </c>
      <c r="AL61" s="9">
        <v>2</v>
      </c>
      <c r="AM61" s="9"/>
      <c r="AN61" s="9"/>
      <c r="AO61" s="9"/>
      <c r="AP61" s="28"/>
      <c r="AQ61" s="2">
        <f t="shared" si="5"/>
        <v>72</v>
      </c>
      <c r="AR61" s="2"/>
      <c r="AS61" s="2"/>
    </row>
    <row r="62" spans="1:45" ht="157.5">
      <c r="A62" s="30" t="s">
        <v>145</v>
      </c>
      <c r="B62" s="18" t="s">
        <v>146</v>
      </c>
      <c r="C62" s="10">
        <v>7</v>
      </c>
      <c r="D62" s="10"/>
      <c r="E62" s="10"/>
      <c r="F62" s="10"/>
      <c r="G62" s="10">
        <f>H62+I62+P62+Q62+R62</f>
        <v>90</v>
      </c>
      <c r="H62" s="10">
        <f>X62+Z62+AC62+AF62+AI62+AL62+AO62</f>
        <v>4</v>
      </c>
      <c r="I62" s="10">
        <f>AQ62-H62</f>
        <v>68</v>
      </c>
      <c r="J62" s="10">
        <f>I62-K62</f>
        <v>10</v>
      </c>
      <c r="K62" s="10">
        <v>58</v>
      </c>
      <c r="L62" s="10">
        <v>58</v>
      </c>
      <c r="M62" s="10"/>
      <c r="N62" s="10"/>
      <c r="O62" s="10"/>
      <c r="P62" s="10">
        <v>8</v>
      </c>
      <c r="Q62" s="10">
        <v>4</v>
      </c>
      <c r="R62" s="10">
        <v>6</v>
      </c>
      <c r="S62" s="9">
        <v>90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>
        <v>32</v>
      </c>
      <c r="AF62" s="9">
        <v>2</v>
      </c>
      <c r="AG62" s="9"/>
      <c r="AH62" s="9">
        <v>20</v>
      </c>
      <c r="AI62" s="9"/>
      <c r="AJ62" s="9"/>
      <c r="AK62" s="9">
        <v>20</v>
      </c>
      <c r="AL62" s="9">
        <v>2</v>
      </c>
      <c r="AM62" s="9"/>
      <c r="AN62" s="9"/>
      <c r="AO62" s="9"/>
      <c r="AP62" s="28"/>
      <c r="AQ62" s="2">
        <f t="shared" si="5"/>
        <v>72</v>
      </c>
      <c r="AR62" s="2"/>
      <c r="AS62" s="2"/>
    </row>
    <row r="63" spans="1:45">
      <c r="A63" s="30" t="s">
        <v>23</v>
      </c>
      <c r="B63" s="18" t="s">
        <v>9</v>
      </c>
      <c r="C63" s="10"/>
      <c r="D63" s="10" t="s">
        <v>171</v>
      </c>
      <c r="E63" s="10"/>
      <c r="F63" s="10"/>
      <c r="G63" s="10">
        <f t="shared" si="19"/>
        <v>144</v>
      </c>
      <c r="H63" s="10">
        <f>X63+Z63+AC63+AF63+AI63+AL63+AO63</f>
        <v>0</v>
      </c>
      <c r="I63" s="10">
        <f>AQ63-H63</f>
        <v>144</v>
      </c>
      <c r="J63" s="10"/>
      <c r="K63" s="10"/>
      <c r="L63" s="10">
        <v>144</v>
      </c>
      <c r="M63" s="10"/>
      <c r="N63" s="10">
        <f>I63</f>
        <v>144</v>
      </c>
      <c r="O63" s="10"/>
      <c r="P63" s="10"/>
      <c r="Q63" s="10"/>
      <c r="R63" s="10"/>
      <c r="S63" s="9">
        <v>144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>
        <v>72</v>
      </c>
      <c r="AN63" s="9"/>
      <c r="AO63" s="9"/>
      <c r="AP63" s="28">
        <v>72</v>
      </c>
      <c r="AQ63" s="2">
        <f t="shared" si="5"/>
        <v>144</v>
      </c>
      <c r="AR63" s="2"/>
      <c r="AS63" s="2"/>
    </row>
    <row r="64" spans="1:45">
      <c r="A64" s="30" t="s">
        <v>24</v>
      </c>
      <c r="B64" s="18" t="s">
        <v>10</v>
      </c>
      <c r="C64" s="10"/>
      <c r="D64" s="10" t="s">
        <v>171</v>
      </c>
      <c r="E64" s="10"/>
      <c r="F64" s="10"/>
      <c r="G64" s="10">
        <f t="shared" si="19"/>
        <v>108</v>
      </c>
      <c r="H64" s="10">
        <f>X64+Z64+AC64+AF64+AI64+AL64+AO64</f>
        <v>0</v>
      </c>
      <c r="I64" s="10">
        <f>AQ64-H64</f>
        <v>108</v>
      </c>
      <c r="J64" s="10"/>
      <c r="K64" s="10"/>
      <c r="L64" s="10">
        <v>108</v>
      </c>
      <c r="M64" s="10"/>
      <c r="N64" s="10"/>
      <c r="O64" s="10">
        <f>I64</f>
        <v>108</v>
      </c>
      <c r="P64" s="10"/>
      <c r="Q64" s="10"/>
      <c r="R64" s="10"/>
      <c r="S64" s="9">
        <v>108</v>
      </c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28">
        <v>108</v>
      </c>
      <c r="AQ64" s="2">
        <f t="shared" si="5"/>
        <v>108</v>
      </c>
      <c r="AR64" s="2"/>
      <c r="AS64" s="2"/>
    </row>
    <row r="65" spans="1:45" ht="94.5">
      <c r="A65" s="41" t="s">
        <v>25</v>
      </c>
      <c r="B65" s="17" t="s">
        <v>179</v>
      </c>
      <c r="C65" s="16" t="s">
        <v>162</v>
      </c>
      <c r="D65" s="16"/>
      <c r="E65" s="16"/>
      <c r="F65" s="16"/>
      <c r="G65" s="16">
        <f>G66+G67+G68+G69+P65+Q65+R65</f>
        <v>342</v>
      </c>
      <c r="H65" s="16">
        <f>H66+H68+H69</f>
        <v>2</v>
      </c>
      <c r="I65" s="16">
        <f>I66+I67+I68+I69</f>
        <v>320</v>
      </c>
      <c r="J65" s="16">
        <f>J66+J67</f>
        <v>52</v>
      </c>
      <c r="K65" s="16">
        <f>K66+K68+K69</f>
        <v>42</v>
      </c>
      <c r="L65" s="16">
        <f>L66+L67+L68+L69</f>
        <v>280</v>
      </c>
      <c r="M65" s="16"/>
      <c r="N65" s="16">
        <f>N68</f>
        <v>108</v>
      </c>
      <c r="O65" s="16">
        <f>O69</f>
        <v>72</v>
      </c>
      <c r="P65" s="16">
        <v>8</v>
      </c>
      <c r="Q65" s="16">
        <v>4</v>
      </c>
      <c r="R65" s="16">
        <v>6</v>
      </c>
      <c r="S65" s="10">
        <f>S66+S68+S69</f>
        <v>0</v>
      </c>
      <c r="T65" s="10">
        <f>T66+T67+T68+T69+P65+Q65+R65</f>
        <v>342</v>
      </c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28"/>
      <c r="AQ65" s="2">
        <f t="shared" si="5"/>
        <v>0</v>
      </c>
      <c r="AR65" s="2"/>
      <c r="AS65" s="2"/>
    </row>
    <row r="66" spans="1:45" ht="47.25">
      <c r="A66" s="33" t="s">
        <v>26</v>
      </c>
      <c r="B66" s="18" t="s">
        <v>147</v>
      </c>
      <c r="C66" s="10"/>
      <c r="D66" s="10">
        <v>5</v>
      </c>
      <c r="E66" s="10"/>
      <c r="F66" s="10"/>
      <c r="G66" s="10">
        <f>H66+I66+P66+Q66+R66</f>
        <v>72</v>
      </c>
      <c r="H66" s="10">
        <f>X66+Z66+AC66+AF66+AI66+AL66+AO66</f>
        <v>2</v>
      </c>
      <c r="I66" s="10">
        <f>AQ66-H66</f>
        <v>70</v>
      </c>
      <c r="J66" s="10">
        <f>I66-K66</f>
        <v>28</v>
      </c>
      <c r="K66" s="10">
        <v>42</v>
      </c>
      <c r="L66" s="10">
        <v>50</v>
      </c>
      <c r="M66" s="10"/>
      <c r="N66" s="10"/>
      <c r="O66" s="10"/>
      <c r="P66" s="10"/>
      <c r="Q66" s="10"/>
      <c r="R66" s="10"/>
      <c r="S66" s="9"/>
      <c r="T66" s="9">
        <f>AQ66</f>
        <v>72</v>
      </c>
      <c r="U66" s="9"/>
      <c r="V66" s="9"/>
      <c r="W66" s="9"/>
      <c r="X66" s="9"/>
      <c r="Y66" s="9"/>
      <c r="Z66" s="9"/>
      <c r="AA66" s="9"/>
      <c r="AB66" s="9">
        <v>64</v>
      </c>
      <c r="AC66" s="9">
        <v>2</v>
      </c>
      <c r="AD66" s="9"/>
      <c r="AE66" s="9">
        <v>8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28"/>
      <c r="AQ66" s="2">
        <f t="shared" si="5"/>
        <v>72</v>
      </c>
      <c r="AR66" s="2"/>
      <c r="AS66" s="2"/>
    </row>
    <row r="67" spans="1:45" ht="31.5">
      <c r="A67" s="33" t="s">
        <v>148</v>
      </c>
      <c r="B67" s="18" t="s">
        <v>149</v>
      </c>
      <c r="C67" s="10"/>
      <c r="D67" s="10">
        <v>5</v>
      </c>
      <c r="E67" s="10"/>
      <c r="F67" s="10"/>
      <c r="G67" s="10">
        <f>H67+I67+P67+Q67+R67</f>
        <v>72</v>
      </c>
      <c r="H67" s="10">
        <f>X67+Z67+AC67+AF67+AI67+AL67+AO67</f>
        <v>2</v>
      </c>
      <c r="I67" s="10">
        <f>AQ67-H67</f>
        <v>70</v>
      </c>
      <c r="J67" s="10">
        <f>I67-K67</f>
        <v>24</v>
      </c>
      <c r="K67" s="10">
        <v>46</v>
      </c>
      <c r="L67" s="10">
        <v>50</v>
      </c>
      <c r="M67" s="10"/>
      <c r="N67" s="10"/>
      <c r="O67" s="10"/>
      <c r="P67" s="10"/>
      <c r="Q67" s="10"/>
      <c r="R67" s="10"/>
      <c r="S67" s="9"/>
      <c r="T67" s="9">
        <f>AQ67</f>
        <v>72</v>
      </c>
      <c r="U67" s="9"/>
      <c r="V67" s="9"/>
      <c r="W67" s="9"/>
      <c r="X67" s="9"/>
      <c r="Y67" s="9"/>
      <c r="Z67" s="9"/>
      <c r="AA67" s="9"/>
      <c r="AB67" s="9">
        <v>52</v>
      </c>
      <c r="AC67" s="9">
        <v>2</v>
      </c>
      <c r="AD67" s="9"/>
      <c r="AE67" s="9">
        <v>20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28"/>
      <c r="AQ67" s="2">
        <f t="shared" si="5"/>
        <v>72</v>
      </c>
      <c r="AR67" s="2"/>
      <c r="AS67" s="2"/>
    </row>
    <row r="68" spans="1:45">
      <c r="A68" s="33" t="s">
        <v>150</v>
      </c>
      <c r="B68" s="21" t="s">
        <v>9</v>
      </c>
      <c r="C68" s="10"/>
      <c r="D68" s="10">
        <v>4</v>
      </c>
      <c r="E68" s="10"/>
      <c r="F68" s="10"/>
      <c r="G68" s="10">
        <f>H68+I68+P68+Q68+R68</f>
        <v>108</v>
      </c>
      <c r="H68" s="10">
        <f>X68+Z68+AC68+AF68+AI68+AL68+AO68</f>
        <v>0</v>
      </c>
      <c r="I68" s="10">
        <f>AQ68-H68</f>
        <v>108</v>
      </c>
      <c r="J68" s="10"/>
      <c r="K68" s="10"/>
      <c r="L68" s="10">
        <v>108</v>
      </c>
      <c r="M68" s="10"/>
      <c r="N68" s="10">
        <f>I68</f>
        <v>108</v>
      </c>
      <c r="O68" s="10"/>
      <c r="P68" s="10"/>
      <c r="Q68" s="10"/>
      <c r="R68" s="10"/>
      <c r="S68" s="9"/>
      <c r="T68" s="9">
        <f>AQ68</f>
        <v>108</v>
      </c>
      <c r="U68" s="9"/>
      <c r="V68" s="9"/>
      <c r="W68" s="9"/>
      <c r="X68" s="9"/>
      <c r="Y68" s="9"/>
      <c r="Z68" s="9"/>
      <c r="AA68" s="9"/>
      <c r="AB68" s="9"/>
      <c r="AC68" s="9"/>
      <c r="AD68" s="9">
        <v>72</v>
      </c>
      <c r="AE68" s="9"/>
      <c r="AF68" s="9"/>
      <c r="AG68" s="9">
        <v>36</v>
      </c>
      <c r="AH68" s="9"/>
      <c r="AI68" s="9"/>
      <c r="AJ68" s="9"/>
      <c r="AK68" s="9"/>
      <c r="AL68" s="9"/>
      <c r="AM68" s="9"/>
      <c r="AN68" s="9"/>
      <c r="AO68" s="9"/>
      <c r="AP68" s="28"/>
      <c r="AQ68" s="2">
        <f t="shared" si="5"/>
        <v>108</v>
      </c>
      <c r="AR68" s="2"/>
      <c r="AS68" s="2"/>
    </row>
    <row r="69" spans="1:45">
      <c r="A69" s="33" t="s">
        <v>151</v>
      </c>
      <c r="B69" s="21" t="s">
        <v>10</v>
      </c>
      <c r="C69" s="10"/>
      <c r="D69" s="10">
        <v>5</v>
      </c>
      <c r="E69" s="10"/>
      <c r="F69" s="10"/>
      <c r="G69" s="10">
        <f>H69+I69+P69+Q69+R69</f>
        <v>72</v>
      </c>
      <c r="H69" s="10">
        <f>X69+Z69+AC69+AF69+AI69+AL69+AO69</f>
        <v>0</v>
      </c>
      <c r="I69" s="10">
        <f>AQ69-H69</f>
        <v>72</v>
      </c>
      <c r="J69" s="10"/>
      <c r="K69" s="10"/>
      <c r="L69" s="10">
        <v>72</v>
      </c>
      <c r="M69" s="10"/>
      <c r="N69" s="10"/>
      <c r="O69" s="10">
        <f>I69</f>
        <v>72</v>
      </c>
      <c r="P69" s="10"/>
      <c r="Q69" s="10"/>
      <c r="R69" s="10"/>
      <c r="S69" s="9"/>
      <c r="T69" s="9">
        <f>AQ69</f>
        <v>72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>
        <v>72</v>
      </c>
      <c r="AH69" s="9"/>
      <c r="AI69" s="9"/>
      <c r="AJ69" s="9"/>
      <c r="AK69" s="9"/>
      <c r="AL69" s="9"/>
      <c r="AM69" s="9"/>
      <c r="AN69" s="9"/>
      <c r="AO69" s="9"/>
      <c r="AP69" s="28"/>
      <c r="AQ69" s="2">
        <f t="shared" si="5"/>
        <v>72</v>
      </c>
      <c r="AR69" s="2"/>
      <c r="AS69" s="2"/>
    </row>
    <row r="70" spans="1:45" ht="63">
      <c r="A70" s="33" t="s">
        <v>156</v>
      </c>
      <c r="B70" s="18" t="s">
        <v>155</v>
      </c>
      <c r="C70" s="16" t="s">
        <v>165</v>
      </c>
      <c r="D70" s="10"/>
      <c r="E70" s="10"/>
      <c r="F70" s="10"/>
      <c r="G70" s="16">
        <f>G71+G72+G73+P70+Q70+R70</f>
        <v>576</v>
      </c>
      <c r="H70" s="16">
        <f>H71+H73</f>
        <v>4</v>
      </c>
      <c r="I70" s="16">
        <f>I71+I72+I73</f>
        <v>548</v>
      </c>
      <c r="J70" s="16">
        <f>J71+J73</f>
        <v>26</v>
      </c>
      <c r="K70" s="16">
        <f>K71</f>
        <v>90</v>
      </c>
      <c r="L70" s="16">
        <f>L71+L72+L73</f>
        <v>522</v>
      </c>
      <c r="M70" s="10"/>
      <c r="N70" s="10">
        <v>180</v>
      </c>
      <c r="O70" s="10">
        <v>252</v>
      </c>
      <c r="P70" s="10">
        <v>4</v>
      </c>
      <c r="Q70" s="10">
        <v>2</v>
      </c>
      <c r="R70" s="10">
        <v>6</v>
      </c>
      <c r="S70" s="9"/>
      <c r="T70" s="9">
        <f>T71+T72+T73+P70+Q70+R70</f>
        <v>576</v>
      </c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28"/>
      <c r="AQ70" s="2">
        <f t="shared" si="5"/>
        <v>0</v>
      </c>
      <c r="AR70" s="2"/>
      <c r="AS70" s="2"/>
    </row>
    <row r="71" spans="1:45" ht="78.75">
      <c r="A71" s="33" t="s">
        <v>157</v>
      </c>
      <c r="B71" s="20" t="s">
        <v>152</v>
      </c>
      <c r="C71" s="10">
        <v>6</v>
      </c>
      <c r="D71" s="10"/>
      <c r="E71" s="10"/>
      <c r="F71" s="10"/>
      <c r="G71" s="10">
        <f>H71+I71+P71+Q71+R71</f>
        <v>132</v>
      </c>
      <c r="H71" s="10">
        <f>X71+Z71+AC71+AF71+AI71+AL71+AO71</f>
        <v>4</v>
      </c>
      <c r="I71" s="10">
        <f>AQ71-H71</f>
        <v>116</v>
      </c>
      <c r="J71" s="10">
        <f>I71-K71</f>
        <v>26</v>
      </c>
      <c r="K71" s="10">
        <v>90</v>
      </c>
      <c r="L71" s="10">
        <v>90</v>
      </c>
      <c r="M71" s="10"/>
      <c r="N71" s="10"/>
      <c r="O71" s="10"/>
      <c r="P71" s="10">
        <v>4</v>
      </c>
      <c r="Q71" s="10">
        <v>2</v>
      </c>
      <c r="R71" s="10">
        <v>6</v>
      </c>
      <c r="S71" s="9"/>
      <c r="T71" s="9">
        <v>132</v>
      </c>
      <c r="U71" s="9"/>
      <c r="V71" s="9"/>
      <c r="W71" s="9"/>
      <c r="X71" s="9"/>
      <c r="Y71" s="9"/>
      <c r="Z71" s="9"/>
      <c r="AA71" s="9"/>
      <c r="AB71" s="9">
        <v>40</v>
      </c>
      <c r="AC71" s="9">
        <v>2</v>
      </c>
      <c r="AD71" s="9"/>
      <c r="AE71" s="9">
        <v>40</v>
      </c>
      <c r="AF71" s="9">
        <v>2</v>
      </c>
      <c r="AG71" s="9"/>
      <c r="AH71" s="9">
        <v>40</v>
      </c>
      <c r="AI71" s="9"/>
      <c r="AJ71" s="9"/>
      <c r="AK71" s="9"/>
      <c r="AL71" s="9"/>
      <c r="AM71" s="9"/>
      <c r="AN71" s="9"/>
      <c r="AO71" s="9"/>
      <c r="AP71" s="28"/>
      <c r="AQ71" s="2">
        <f t="shared" si="5"/>
        <v>120</v>
      </c>
      <c r="AR71" s="2"/>
      <c r="AS71" s="2"/>
    </row>
    <row r="72" spans="1:45">
      <c r="A72" s="33" t="s">
        <v>158</v>
      </c>
      <c r="B72" s="22" t="s">
        <v>153</v>
      </c>
      <c r="C72" s="10"/>
      <c r="D72" s="10">
        <v>5</v>
      </c>
      <c r="E72" s="10"/>
      <c r="F72" s="10"/>
      <c r="G72" s="10">
        <f>H72+I72+P72+Q72+R72</f>
        <v>180</v>
      </c>
      <c r="H72" s="10"/>
      <c r="I72" s="10">
        <f>AQ72-H72</f>
        <v>180</v>
      </c>
      <c r="J72" s="10"/>
      <c r="K72" s="10"/>
      <c r="L72" s="10">
        <v>180</v>
      </c>
      <c r="M72" s="10"/>
      <c r="N72" s="10">
        <v>180</v>
      </c>
      <c r="O72" s="10"/>
      <c r="P72" s="10"/>
      <c r="Q72" s="10"/>
      <c r="R72" s="10"/>
      <c r="S72" s="9"/>
      <c r="T72" s="9">
        <f>AQ72</f>
        <v>180</v>
      </c>
      <c r="U72" s="9"/>
      <c r="V72" s="9"/>
      <c r="W72" s="9"/>
      <c r="X72" s="9"/>
      <c r="Y72" s="9"/>
      <c r="Z72" s="9"/>
      <c r="AA72" s="9"/>
      <c r="AB72" s="9"/>
      <c r="AC72" s="9"/>
      <c r="AD72" s="9">
        <v>36</v>
      </c>
      <c r="AE72" s="9"/>
      <c r="AF72" s="9"/>
      <c r="AG72" s="9">
        <v>108</v>
      </c>
      <c r="AH72" s="9"/>
      <c r="AI72" s="9"/>
      <c r="AJ72" s="9">
        <v>36</v>
      </c>
      <c r="AK72" s="9"/>
      <c r="AL72" s="9"/>
      <c r="AM72" s="9"/>
      <c r="AN72" s="9"/>
      <c r="AO72" s="9"/>
      <c r="AP72" s="28"/>
      <c r="AQ72" s="2">
        <f t="shared" ref="AQ72:AQ75" si="21">U72+W72+Y72+AA72+AB72+AD72+AE72+AG72+AH72+AJ72+AK72+AM72+AN72+AP72</f>
        <v>180</v>
      </c>
      <c r="AR72" s="2"/>
      <c r="AS72" s="2"/>
    </row>
    <row r="73" spans="1:45">
      <c r="A73" s="33" t="s">
        <v>159</v>
      </c>
      <c r="B73" s="22" t="s">
        <v>154</v>
      </c>
      <c r="C73" s="10"/>
      <c r="D73" s="10">
        <v>6</v>
      </c>
      <c r="E73" s="10"/>
      <c r="F73" s="10"/>
      <c r="G73" s="10">
        <f>H73+I73+P73+Q73+R73</f>
        <v>252</v>
      </c>
      <c r="H73" s="10"/>
      <c r="I73" s="10">
        <f>AQ73-H73</f>
        <v>252</v>
      </c>
      <c r="J73" s="10"/>
      <c r="K73" s="10"/>
      <c r="L73" s="10">
        <v>252</v>
      </c>
      <c r="M73" s="10"/>
      <c r="N73" s="10"/>
      <c r="O73" s="10">
        <v>252</v>
      </c>
      <c r="P73" s="10"/>
      <c r="Q73" s="10"/>
      <c r="R73" s="10"/>
      <c r="S73" s="9"/>
      <c r="T73" s="9">
        <f>AQ73</f>
        <v>252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>
        <v>252</v>
      </c>
      <c r="AK73" s="9"/>
      <c r="AL73" s="9"/>
      <c r="AM73" s="9"/>
      <c r="AN73" s="9"/>
      <c r="AO73" s="9"/>
      <c r="AP73" s="28"/>
      <c r="AQ73" s="2">
        <f t="shared" si="21"/>
        <v>252</v>
      </c>
      <c r="AR73" s="2"/>
      <c r="AS73" s="2"/>
    </row>
    <row r="74" spans="1:45" ht="31.5">
      <c r="A74" s="31" t="s">
        <v>102</v>
      </c>
      <c r="B74" s="19" t="s">
        <v>101</v>
      </c>
      <c r="C74" s="10"/>
      <c r="D74" s="10">
        <v>8</v>
      </c>
      <c r="E74" s="10"/>
      <c r="F74" s="10"/>
      <c r="G74" s="10">
        <v>144</v>
      </c>
      <c r="H74" s="10"/>
      <c r="I74" s="10">
        <f>AQ76</f>
        <v>0</v>
      </c>
      <c r="J74" s="10"/>
      <c r="K74" s="10"/>
      <c r="L74" s="10">
        <v>144</v>
      </c>
      <c r="M74" s="10"/>
      <c r="N74" s="10"/>
      <c r="O74" s="10">
        <v>144</v>
      </c>
      <c r="P74" s="10"/>
      <c r="Q74" s="10"/>
      <c r="R74" s="10"/>
      <c r="S74" s="9"/>
      <c r="T74" s="9">
        <v>144</v>
      </c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28">
        <v>144</v>
      </c>
      <c r="AQ74" s="2">
        <f t="shared" si="21"/>
        <v>144</v>
      </c>
      <c r="AR74" s="2"/>
      <c r="AS74" s="2"/>
    </row>
    <row r="75" spans="1:45" ht="31.5">
      <c r="A75" s="31" t="s">
        <v>11</v>
      </c>
      <c r="B75" s="19" t="s">
        <v>100</v>
      </c>
      <c r="C75" s="16"/>
      <c r="D75" s="16"/>
      <c r="E75" s="16"/>
      <c r="F75" s="16"/>
      <c r="G75" s="10">
        <v>216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9">
        <v>216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28">
        <v>216</v>
      </c>
      <c r="AQ75" s="2">
        <f t="shared" si="21"/>
        <v>216</v>
      </c>
      <c r="AR75" s="2"/>
      <c r="AS75" s="2"/>
    </row>
    <row r="76" spans="1:45">
      <c r="A76" s="192" t="s">
        <v>97</v>
      </c>
      <c r="B76" s="193"/>
      <c r="C76" s="16"/>
      <c r="D76" s="16"/>
      <c r="E76" s="16"/>
      <c r="F76" s="16"/>
      <c r="G76" s="16">
        <f t="shared" ref="G76:M76" si="22">G75+G45+G29+G22+G6</f>
        <v>5940</v>
      </c>
      <c r="H76" s="16">
        <f t="shared" si="22"/>
        <v>36</v>
      </c>
      <c r="I76" s="16">
        <f t="shared" si="22"/>
        <v>4698</v>
      </c>
      <c r="J76" s="16">
        <f t="shared" si="22"/>
        <v>1468</v>
      </c>
      <c r="K76" s="16">
        <f t="shared" si="22"/>
        <v>1908</v>
      </c>
      <c r="L76" s="16">
        <f t="shared" si="22"/>
        <v>3406</v>
      </c>
      <c r="M76" s="16">
        <f t="shared" si="22"/>
        <v>20</v>
      </c>
      <c r="N76" s="16">
        <f>N72+N68+N63+N58+N53+N48</f>
        <v>648</v>
      </c>
      <c r="O76" s="16">
        <f>O73+O74+O69+O64+O59+O54+O49</f>
        <v>1116</v>
      </c>
      <c r="P76" s="16">
        <f>P75+P45+P29+P22+P6</f>
        <v>106</v>
      </c>
      <c r="Q76" s="16">
        <f>Q75+Q45+Q29+Q22+Q6</f>
        <v>56</v>
      </c>
      <c r="R76" s="16">
        <f>R75+R45+R29+R22+R6</f>
        <v>126</v>
      </c>
      <c r="S76" s="16">
        <f>S75+S45+S29+S22+S6</f>
        <v>4644</v>
      </c>
      <c r="T76" s="16">
        <f>T75+T45+T29+T22+T6</f>
        <v>1296</v>
      </c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28"/>
      <c r="AQ76" s="2">
        <f>U76+W76+Y76+AA76+AB76+AD76+AE76+AG76+AH76+AJ76+AK76+AM76+AN76+AP76</f>
        <v>0</v>
      </c>
      <c r="AR76" s="2"/>
      <c r="AS76" s="2"/>
    </row>
    <row r="77" spans="1:45">
      <c r="A77" s="34"/>
      <c r="B77" s="11"/>
      <c r="C77" s="24"/>
      <c r="D77" s="24"/>
      <c r="E77" s="23"/>
      <c r="F77" s="23"/>
      <c r="G77" s="23"/>
      <c r="H77" s="23"/>
      <c r="I77" s="23"/>
      <c r="J77" s="23"/>
      <c r="K77" s="194" t="s">
        <v>63</v>
      </c>
      <c r="L77" s="194"/>
      <c r="M77" s="194"/>
      <c r="N77" s="194"/>
      <c r="O77" s="194"/>
      <c r="P77" s="194"/>
      <c r="Q77" s="194"/>
      <c r="R77" s="194"/>
      <c r="S77" s="194"/>
      <c r="T77" s="194"/>
      <c r="U77" s="9">
        <f t="shared" ref="U77:AO77" si="23">SUM(U7:U76)</f>
        <v>612</v>
      </c>
      <c r="V77" s="9">
        <f t="shared" si="23"/>
        <v>0</v>
      </c>
      <c r="W77" s="9">
        <f t="shared" si="23"/>
        <v>792</v>
      </c>
      <c r="X77" s="9">
        <f t="shared" si="23"/>
        <v>0</v>
      </c>
      <c r="Y77" s="9">
        <f t="shared" si="23"/>
        <v>576</v>
      </c>
      <c r="Z77" s="9">
        <f t="shared" si="23"/>
        <v>4</v>
      </c>
      <c r="AA77" s="9">
        <f t="shared" si="23"/>
        <v>0</v>
      </c>
      <c r="AB77" s="9">
        <f t="shared" si="23"/>
        <v>720</v>
      </c>
      <c r="AC77" s="9">
        <f t="shared" si="23"/>
        <v>20</v>
      </c>
      <c r="AD77" s="9">
        <f t="shared" si="23"/>
        <v>108</v>
      </c>
      <c r="AE77" s="9">
        <f t="shared" si="23"/>
        <v>324</v>
      </c>
      <c r="AF77" s="9">
        <f t="shared" si="23"/>
        <v>10</v>
      </c>
      <c r="AG77" s="9">
        <f t="shared" si="23"/>
        <v>252</v>
      </c>
      <c r="AH77" s="9">
        <f t="shared" si="23"/>
        <v>360</v>
      </c>
      <c r="AI77" s="9">
        <f t="shared" si="23"/>
        <v>4</v>
      </c>
      <c r="AJ77" s="9">
        <f t="shared" si="23"/>
        <v>504</v>
      </c>
      <c r="AK77" s="9">
        <f t="shared" si="23"/>
        <v>216</v>
      </c>
      <c r="AL77" s="9">
        <f t="shared" si="23"/>
        <v>8</v>
      </c>
      <c r="AM77" s="9">
        <f t="shared" si="23"/>
        <v>360</v>
      </c>
      <c r="AN77" s="9">
        <f t="shared" si="23"/>
        <v>72</v>
      </c>
      <c r="AO77" s="9">
        <f t="shared" si="23"/>
        <v>0</v>
      </c>
      <c r="AP77" s="28">
        <v>396</v>
      </c>
      <c r="AQ77" s="2">
        <f>U77+W77+Y77+AA77+AB77+AD77+AE77+AG77+AH77+AJ77+AK77+AM77+AN77+AP77</f>
        <v>5292</v>
      </c>
      <c r="AR77" s="2"/>
      <c r="AS77" s="2"/>
    </row>
    <row r="78" spans="1:45">
      <c r="A78" s="198" t="s">
        <v>103</v>
      </c>
      <c r="B78" s="199"/>
      <c r="C78" s="25"/>
      <c r="D78" s="25"/>
      <c r="E78" s="26"/>
      <c r="F78" s="26"/>
      <c r="G78" s="26"/>
      <c r="H78" s="26"/>
      <c r="I78" s="26"/>
      <c r="J78" s="26"/>
      <c r="K78" s="194" t="s">
        <v>64</v>
      </c>
      <c r="L78" s="194"/>
      <c r="M78" s="194"/>
      <c r="N78" s="194"/>
      <c r="O78" s="194"/>
      <c r="P78" s="194"/>
      <c r="Q78" s="194"/>
      <c r="R78" s="194"/>
      <c r="S78" s="194"/>
      <c r="T78" s="194"/>
      <c r="U78" s="9"/>
      <c r="V78" s="9"/>
      <c r="W78" s="9">
        <v>72</v>
      </c>
      <c r="X78" s="9"/>
      <c r="Y78" s="9">
        <v>36</v>
      </c>
      <c r="Z78" s="9"/>
      <c r="AA78" s="9"/>
      <c r="AB78" s="9">
        <v>36</v>
      </c>
      <c r="AC78" s="9"/>
      <c r="AD78" s="9"/>
      <c r="AE78" s="9">
        <v>36</v>
      </c>
      <c r="AF78" s="9"/>
      <c r="AG78" s="9"/>
      <c r="AH78" s="9">
        <v>36</v>
      </c>
      <c r="AI78" s="9"/>
      <c r="AJ78" s="9"/>
      <c r="AK78" s="9">
        <v>36</v>
      </c>
      <c r="AL78" s="9"/>
      <c r="AM78" s="9"/>
      <c r="AN78" s="9">
        <v>36</v>
      </c>
      <c r="AO78" s="9"/>
      <c r="AP78" s="28"/>
      <c r="AQ78" s="2">
        <f>U78+W78+Y78+AA78+AB78+AD78+AE78+AG78+AH78+AJ78+AK78+AM78+AN78+AP78</f>
        <v>288</v>
      </c>
      <c r="AR78" s="2"/>
      <c r="AS78" s="2"/>
    </row>
    <row r="79" spans="1:45">
      <c r="A79" s="198"/>
      <c r="B79" s="199"/>
      <c r="C79" s="25"/>
      <c r="D79" s="25"/>
      <c r="E79" s="26"/>
      <c r="F79" s="26"/>
      <c r="G79" s="26"/>
      <c r="H79" s="26"/>
      <c r="I79" s="26"/>
      <c r="J79" s="26"/>
      <c r="K79" s="194" t="s">
        <v>65</v>
      </c>
      <c r="L79" s="194"/>
      <c r="M79" s="194"/>
      <c r="N79" s="194"/>
      <c r="O79" s="194"/>
      <c r="P79" s="194"/>
      <c r="Q79" s="194"/>
      <c r="R79" s="194"/>
      <c r="S79" s="194"/>
      <c r="T79" s="194"/>
      <c r="U79" s="9"/>
      <c r="V79" s="9"/>
      <c r="W79" s="9"/>
      <c r="X79" s="9"/>
      <c r="Y79" s="9"/>
      <c r="Z79" s="9"/>
      <c r="AA79" s="9"/>
      <c r="AB79" s="9"/>
      <c r="AC79" s="9"/>
      <c r="AD79" s="9">
        <f>AD72+AD68</f>
        <v>108</v>
      </c>
      <c r="AE79" s="9"/>
      <c r="AF79" s="9"/>
      <c r="AG79" s="9">
        <f>AG72+AG48+AG68</f>
        <v>180</v>
      </c>
      <c r="AH79" s="9"/>
      <c r="AI79" s="9"/>
      <c r="AJ79" s="9">
        <f>AJ48+AJ72</f>
        <v>72</v>
      </c>
      <c r="AK79" s="9"/>
      <c r="AL79" s="9"/>
      <c r="AM79" s="9">
        <f>AM53+AM58+AM63</f>
        <v>180</v>
      </c>
      <c r="AN79" s="9"/>
      <c r="AO79" s="9"/>
      <c r="AP79" s="28">
        <f>AP58+AP63</f>
        <v>108</v>
      </c>
      <c r="AQ79" s="2">
        <f>AD79+AG79+AJ79+AM79+AP79</f>
        <v>648</v>
      </c>
      <c r="AR79" s="2">
        <f>AQ79+AQ80</f>
        <v>1620</v>
      </c>
      <c r="AS79" s="2"/>
    </row>
    <row r="80" spans="1:45">
      <c r="A80" s="206" t="s">
        <v>173</v>
      </c>
      <c r="B80" s="207"/>
      <c r="C80" s="207"/>
      <c r="D80" s="207"/>
      <c r="E80" s="207"/>
      <c r="F80" s="207"/>
      <c r="G80" s="207"/>
      <c r="H80" s="207"/>
      <c r="I80" s="207"/>
      <c r="J80" s="207"/>
      <c r="K80" s="194" t="s">
        <v>66</v>
      </c>
      <c r="L80" s="194"/>
      <c r="M80" s="194"/>
      <c r="N80" s="194"/>
      <c r="O80" s="194"/>
      <c r="P80" s="194"/>
      <c r="Q80" s="194"/>
      <c r="R80" s="194"/>
      <c r="S80" s="194"/>
      <c r="T80" s="194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>
        <f>AG69</f>
        <v>72</v>
      </c>
      <c r="AH80" s="9"/>
      <c r="AI80" s="9"/>
      <c r="AJ80" s="9">
        <f>AJ73+AJ49</f>
        <v>432</v>
      </c>
      <c r="AK80" s="9"/>
      <c r="AL80" s="9"/>
      <c r="AM80" s="9">
        <f>AM54</f>
        <v>180</v>
      </c>
      <c r="AN80" s="9"/>
      <c r="AO80" s="9"/>
      <c r="AP80" s="28">
        <v>288</v>
      </c>
      <c r="AQ80" s="2">
        <f>AP80+AM80+AJ80+AG80</f>
        <v>972</v>
      </c>
      <c r="AR80" s="2"/>
      <c r="AS80" s="2"/>
    </row>
    <row r="81" spans="1:45">
      <c r="A81" s="206" t="s">
        <v>172</v>
      </c>
      <c r="B81" s="207"/>
      <c r="C81" s="207"/>
      <c r="D81" s="207"/>
      <c r="E81" s="207"/>
      <c r="F81" s="207"/>
      <c r="G81" s="207"/>
      <c r="H81" s="207"/>
      <c r="I81" s="26"/>
      <c r="J81" s="26"/>
      <c r="K81" s="194" t="s">
        <v>67</v>
      </c>
      <c r="L81" s="194"/>
      <c r="M81" s="194"/>
      <c r="N81" s="194"/>
      <c r="O81" s="194"/>
      <c r="P81" s="194"/>
      <c r="Q81" s="194"/>
      <c r="R81" s="194"/>
      <c r="S81" s="194"/>
      <c r="T81" s="194"/>
      <c r="U81" s="9"/>
      <c r="V81" s="9"/>
      <c r="W81" s="9">
        <v>4</v>
      </c>
      <c r="X81" s="9"/>
      <c r="Y81" s="9">
        <v>3</v>
      </c>
      <c r="Z81" s="9"/>
      <c r="AA81" s="9"/>
      <c r="AB81" s="9">
        <v>3</v>
      </c>
      <c r="AC81" s="9"/>
      <c r="AD81" s="9"/>
      <c r="AE81" s="9">
        <v>2</v>
      </c>
      <c r="AF81" s="9"/>
      <c r="AG81" s="9"/>
      <c r="AH81" s="9">
        <v>3</v>
      </c>
      <c r="AI81" s="9"/>
      <c r="AJ81" s="9"/>
      <c r="AK81" s="9">
        <v>2</v>
      </c>
      <c r="AL81" s="9"/>
      <c r="AM81" s="9"/>
      <c r="AN81" s="9">
        <v>3</v>
      </c>
      <c r="AO81" s="9"/>
      <c r="AP81" s="28"/>
      <c r="AQ81" s="2"/>
      <c r="AR81" s="2"/>
      <c r="AS81" s="2"/>
    </row>
    <row r="82" spans="1:45">
      <c r="A82" s="206" t="s">
        <v>174</v>
      </c>
      <c r="B82" s="207"/>
      <c r="C82" s="207"/>
      <c r="D82" s="207"/>
      <c r="E82" s="207"/>
      <c r="F82" s="207"/>
      <c r="G82" s="207"/>
      <c r="H82" s="207"/>
      <c r="I82" s="26"/>
      <c r="J82" s="26"/>
      <c r="K82" s="194" t="s">
        <v>68</v>
      </c>
      <c r="L82" s="194"/>
      <c r="M82" s="194"/>
      <c r="N82" s="194"/>
      <c r="O82" s="194"/>
      <c r="P82" s="194"/>
      <c r="Q82" s="194"/>
      <c r="R82" s="194"/>
      <c r="S82" s="194"/>
      <c r="T82" s="194"/>
      <c r="U82" s="9">
        <v>1</v>
      </c>
      <c r="V82" s="9"/>
      <c r="W82" s="9"/>
      <c r="X82" s="9"/>
      <c r="Y82" s="9">
        <v>1</v>
      </c>
      <c r="Z82" s="9"/>
      <c r="AA82" s="9"/>
      <c r="AB82" s="9">
        <v>1</v>
      </c>
      <c r="AC82" s="9"/>
      <c r="AD82" s="9"/>
      <c r="AE82" s="9">
        <v>1</v>
      </c>
      <c r="AF82" s="9"/>
      <c r="AG82" s="9"/>
      <c r="AH82" s="9">
        <v>1</v>
      </c>
      <c r="AI82" s="9"/>
      <c r="AJ82" s="9"/>
      <c r="AK82" s="9">
        <v>1</v>
      </c>
      <c r="AL82" s="9"/>
      <c r="AM82" s="9"/>
      <c r="AN82" s="9"/>
      <c r="AO82" s="9"/>
      <c r="AP82" s="28"/>
      <c r="AQ82" s="2"/>
      <c r="AR82" s="2"/>
      <c r="AS82" s="2"/>
    </row>
    <row r="83" spans="1:45">
      <c r="A83" s="195" t="s">
        <v>175</v>
      </c>
      <c r="B83" s="196"/>
      <c r="C83" s="196"/>
      <c r="D83" s="196"/>
      <c r="E83" s="196"/>
      <c r="F83" s="196"/>
      <c r="G83" s="196"/>
      <c r="H83" s="196"/>
      <c r="I83" s="23"/>
      <c r="J83" s="23"/>
      <c r="K83" s="194" t="s">
        <v>69</v>
      </c>
      <c r="L83" s="194"/>
      <c r="M83" s="194"/>
      <c r="N83" s="194"/>
      <c r="O83" s="194"/>
      <c r="P83" s="194"/>
      <c r="Q83" s="194"/>
      <c r="R83" s="194"/>
      <c r="S83" s="194"/>
      <c r="T83" s="194"/>
      <c r="U83" s="9">
        <v>1</v>
      </c>
      <c r="V83" s="9"/>
      <c r="W83" s="9">
        <v>9</v>
      </c>
      <c r="X83" s="9"/>
      <c r="Y83" s="9">
        <v>4</v>
      </c>
      <c r="Z83" s="9"/>
      <c r="AA83" s="9"/>
      <c r="AB83" s="9">
        <v>4</v>
      </c>
      <c r="AC83" s="9"/>
      <c r="AD83" s="9">
        <v>1</v>
      </c>
      <c r="AE83" s="9">
        <v>2</v>
      </c>
      <c r="AF83" s="9"/>
      <c r="AG83" s="9">
        <v>2</v>
      </c>
      <c r="AH83" s="9">
        <v>4</v>
      </c>
      <c r="AI83" s="9"/>
      <c r="AJ83" s="9">
        <v>2</v>
      </c>
      <c r="AK83" s="9">
        <v>3</v>
      </c>
      <c r="AL83" s="9"/>
      <c r="AM83" s="9">
        <v>1</v>
      </c>
      <c r="AN83" s="9">
        <v>4</v>
      </c>
      <c r="AO83" s="9"/>
      <c r="AP83" s="28">
        <v>3</v>
      </c>
      <c r="AQ83" s="2"/>
      <c r="AR83" s="2"/>
      <c r="AS83" s="2"/>
    </row>
    <row r="84" spans="1:45">
      <c r="A84" s="34"/>
      <c r="B84" s="11"/>
      <c r="C84" s="24"/>
      <c r="D84" s="24"/>
      <c r="E84" s="23"/>
      <c r="F84" s="23"/>
      <c r="G84" s="23"/>
      <c r="H84" s="23"/>
      <c r="I84" s="23"/>
      <c r="J84" s="23"/>
      <c r="K84" s="197" t="s">
        <v>70</v>
      </c>
      <c r="L84" s="197"/>
      <c r="M84" s="197"/>
      <c r="N84" s="197"/>
      <c r="O84" s="197"/>
      <c r="P84" s="197"/>
      <c r="Q84" s="197"/>
      <c r="R84" s="197"/>
      <c r="S84" s="197"/>
      <c r="T84" s="197"/>
      <c r="U84" s="9"/>
      <c r="V84" s="9"/>
      <c r="W84" s="9">
        <v>1</v>
      </c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>
        <v>1</v>
      </c>
      <c r="AL84" s="9"/>
      <c r="AM84" s="9"/>
      <c r="AN84" s="9"/>
      <c r="AO84" s="9"/>
      <c r="AP84" s="28"/>
      <c r="AQ84" s="2"/>
      <c r="AR84" s="2"/>
      <c r="AS84" s="2"/>
    </row>
    <row r="85" spans="1:45" ht="16.5" thickBot="1">
      <c r="A85" s="35"/>
      <c r="B85" s="36"/>
      <c r="C85" s="37"/>
      <c r="D85" s="37"/>
      <c r="E85" s="38"/>
      <c r="F85" s="38"/>
      <c r="G85" s="38"/>
      <c r="H85" s="38"/>
      <c r="I85" s="38"/>
      <c r="J85" s="38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40"/>
      <c r="AQ85" s="2"/>
      <c r="AR85" s="2"/>
      <c r="AS85" s="2"/>
    </row>
    <row r="86" spans="1:45" s="5" customFormat="1">
      <c r="B86" s="6"/>
      <c r="C86" s="7"/>
      <c r="D86" s="7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1:45">
      <c r="U87" s="5"/>
      <c r="V87" s="5"/>
      <c r="W87" s="5"/>
      <c r="X87" s="5"/>
    </row>
  </sheetData>
  <mergeCells count="44">
    <mergeCell ref="K85:T85"/>
    <mergeCell ref="A80:J80"/>
    <mergeCell ref="K80:T80"/>
    <mergeCell ref="A81:H81"/>
    <mergeCell ref="K81:T81"/>
    <mergeCell ref="A82:H82"/>
    <mergeCell ref="K82:T82"/>
    <mergeCell ref="AB3:AD3"/>
    <mergeCell ref="AE3:AG3"/>
    <mergeCell ref="A83:H83"/>
    <mergeCell ref="K83:T83"/>
    <mergeCell ref="K84:T84"/>
    <mergeCell ref="A78:B79"/>
    <mergeCell ref="K78:T78"/>
    <mergeCell ref="K79:T79"/>
    <mergeCell ref="N3:O3"/>
    <mergeCell ref="U3:V3"/>
    <mergeCell ref="A1:A4"/>
    <mergeCell ref="B1:B4"/>
    <mergeCell ref="C1:F2"/>
    <mergeCell ref="G1:G4"/>
    <mergeCell ref="H1:H4"/>
    <mergeCell ref="C3:C4"/>
    <mergeCell ref="D3:D4"/>
    <mergeCell ref="E3:E4"/>
    <mergeCell ref="F3:F4"/>
    <mergeCell ref="A76:B76"/>
    <mergeCell ref="K77:T77"/>
    <mergeCell ref="S1:T2"/>
    <mergeCell ref="U1:AP1"/>
    <mergeCell ref="I2:O2"/>
    <mergeCell ref="P2:R3"/>
    <mergeCell ref="U2:X2"/>
    <mergeCell ref="Y2:AD2"/>
    <mergeCell ref="AE2:AJ2"/>
    <mergeCell ref="AK2:AP2"/>
    <mergeCell ref="I3:I4"/>
    <mergeCell ref="J3:M3"/>
    <mergeCell ref="I1:R1"/>
    <mergeCell ref="AH3:AJ3"/>
    <mergeCell ref="AK3:AM3"/>
    <mergeCell ref="AN3:AP3"/>
    <mergeCell ref="W3:X3"/>
    <mergeCell ref="Y3:AA3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КУГ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Круглова</cp:lastModifiedBy>
  <cp:lastPrinted>2024-08-21T16:58:36Z</cp:lastPrinted>
  <dcterms:created xsi:type="dcterms:W3CDTF">2024-02-13T06:19:37Z</dcterms:created>
  <dcterms:modified xsi:type="dcterms:W3CDTF">2024-09-03T11:00:16Z</dcterms:modified>
</cp:coreProperties>
</file>