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Лист внес изм в ООП на выпуск в 2026 г\Дополнено\"/>
    </mc:Choice>
  </mc:AlternateContent>
  <xr:revisionPtr revIDLastSave="0" documentId="13_ncr:1_{7D3A54DD-C6A9-4D45-B15B-41E5CA2015C6}" xr6:coauthVersionLast="45" xr6:coauthVersionMax="45" xr10:uidLastSave="{00000000-0000-0000-0000-000000000000}"/>
  <bookViews>
    <workbookView xWindow="4125" yWindow="165" windowWidth="24090" windowHeight="14235" activeTab="2" xr2:uid="{00000000-000D-0000-FFFF-FFFF00000000}"/>
  </bookViews>
  <sheets>
    <sheet name="1. Титул" sheetId="6" r:id="rId1"/>
    <sheet name="График" sheetId="1" r:id="rId2"/>
    <sheet name="План" sheetId="2" r:id="rId3"/>
    <sheet name="Start" sheetId="3" state="hidden" r:id="rId4"/>
  </sheets>
  <definedNames>
    <definedName name="_ftn1" localSheetId="2">План!$A$35</definedName>
    <definedName name="_ftnref1" localSheetId="2">План!#REF!</definedName>
    <definedName name="_ftnref2" localSheetId="2">План!#REF!</definedName>
    <definedName name="_xlnm.Print_Area" localSheetId="2">План!$A$1:$Y$93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F10" i="2"/>
  <c r="N78" i="2" l="1"/>
  <c r="O78" i="2"/>
  <c r="Q78" i="2"/>
  <c r="H35" i="2" l="1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F35" i="2"/>
  <c r="N53" i="2" l="1"/>
  <c r="O53" i="2"/>
  <c r="Q53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F27" i="2"/>
  <c r="N8" i="2" l="1"/>
  <c r="H73" i="2"/>
  <c r="I73" i="2"/>
  <c r="J73" i="2"/>
  <c r="K73" i="2"/>
  <c r="L73" i="2"/>
  <c r="M73" i="2"/>
  <c r="R73" i="2"/>
  <c r="S73" i="2"/>
  <c r="T73" i="2"/>
  <c r="U73" i="2"/>
  <c r="V73" i="2"/>
  <c r="W73" i="2"/>
  <c r="X73" i="2"/>
  <c r="F73" i="2"/>
  <c r="H68" i="2"/>
  <c r="I68" i="2"/>
  <c r="J68" i="2"/>
  <c r="K68" i="2"/>
  <c r="L68" i="2"/>
  <c r="M68" i="2"/>
  <c r="R68" i="2"/>
  <c r="S68" i="2"/>
  <c r="T68" i="2"/>
  <c r="U68" i="2"/>
  <c r="V68" i="2"/>
  <c r="W68" i="2"/>
  <c r="X68" i="2"/>
  <c r="F68" i="2"/>
  <c r="H63" i="2"/>
  <c r="I63" i="2"/>
  <c r="J63" i="2"/>
  <c r="K63" i="2"/>
  <c r="L63" i="2"/>
  <c r="M63" i="2"/>
  <c r="P63" i="2"/>
  <c r="R63" i="2"/>
  <c r="S63" i="2"/>
  <c r="T63" i="2"/>
  <c r="U63" i="2"/>
  <c r="V63" i="2"/>
  <c r="W63" i="2"/>
  <c r="X63" i="2"/>
  <c r="F63" i="2"/>
  <c r="H54" i="2"/>
  <c r="I54" i="2"/>
  <c r="J54" i="2"/>
  <c r="K54" i="2"/>
  <c r="L54" i="2"/>
  <c r="M54" i="2"/>
  <c r="P54" i="2"/>
  <c r="R54" i="2"/>
  <c r="S54" i="2"/>
  <c r="T54" i="2"/>
  <c r="U54" i="2"/>
  <c r="V54" i="2"/>
  <c r="W54" i="2"/>
  <c r="X54" i="2"/>
  <c r="H59" i="2"/>
  <c r="I59" i="2"/>
  <c r="J59" i="2"/>
  <c r="K59" i="2"/>
  <c r="L59" i="2"/>
  <c r="M59" i="2"/>
  <c r="R59" i="2"/>
  <c r="S59" i="2"/>
  <c r="T59" i="2"/>
  <c r="U59" i="2"/>
  <c r="V59" i="2"/>
  <c r="W59" i="2"/>
  <c r="X59" i="2"/>
  <c r="H79" i="2"/>
  <c r="H78" i="2" s="1"/>
  <c r="I79" i="2"/>
  <c r="I78" i="2" s="1"/>
  <c r="J79" i="2"/>
  <c r="J78" i="2" s="1"/>
  <c r="K79" i="2"/>
  <c r="K78" i="2" s="1"/>
  <c r="L79" i="2"/>
  <c r="L78" i="2" s="1"/>
  <c r="M79" i="2"/>
  <c r="M78" i="2" s="1"/>
  <c r="P79" i="2"/>
  <c r="P78" i="2" s="1"/>
  <c r="R79" i="2"/>
  <c r="R78" i="2" s="1"/>
  <c r="S79" i="2"/>
  <c r="S78" i="2" s="1"/>
  <c r="T79" i="2"/>
  <c r="T78" i="2" s="1"/>
  <c r="U79" i="2"/>
  <c r="U78" i="2" s="1"/>
  <c r="V79" i="2"/>
  <c r="V78" i="2" s="1"/>
  <c r="W79" i="2"/>
  <c r="W78" i="2" s="1"/>
  <c r="X79" i="2"/>
  <c r="X78" i="2" s="1"/>
  <c r="H41" i="2"/>
  <c r="I41" i="2"/>
  <c r="J41" i="2"/>
  <c r="K41" i="2"/>
  <c r="L41" i="2"/>
  <c r="M41" i="2"/>
  <c r="P41" i="2"/>
  <c r="Q41" i="2"/>
  <c r="R41" i="2"/>
  <c r="S41" i="2"/>
  <c r="T41" i="2"/>
  <c r="U41" i="2"/>
  <c r="V41" i="2"/>
  <c r="W41" i="2"/>
  <c r="X41" i="2"/>
  <c r="F41" i="2"/>
  <c r="P53" i="2" l="1"/>
  <c r="M53" i="2"/>
  <c r="L53" i="2"/>
  <c r="X53" i="2"/>
  <c r="J53" i="2"/>
  <c r="W53" i="2"/>
  <c r="K53" i="2"/>
  <c r="S53" i="2"/>
  <c r="R53" i="2"/>
  <c r="F54" i="2"/>
  <c r="H50" i="2" l="1"/>
  <c r="I50" i="2"/>
  <c r="J50" i="2"/>
  <c r="K50" i="2"/>
  <c r="L50" i="2"/>
  <c r="M50" i="2"/>
  <c r="O50" i="2"/>
  <c r="P50" i="2"/>
  <c r="Q50" i="2"/>
  <c r="R50" i="2"/>
  <c r="S50" i="2"/>
  <c r="T50" i="2"/>
  <c r="U50" i="2"/>
  <c r="V50" i="2"/>
  <c r="W50" i="2"/>
  <c r="X50" i="2"/>
  <c r="H45" i="2"/>
  <c r="I45" i="2"/>
  <c r="J45" i="2"/>
  <c r="K45" i="2"/>
  <c r="L45" i="2"/>
  <c r="M45" i="2"/>
  <c r="O45" i="2"/>
  <c r="P45" i="2"/>
  <c r="Q45" i="2"/>
  <c r="R45" i="2"/>
  <c r="S45" i="2"/>
  <c r="T45" i="2"/>
  <c r="U45" i="2"/>
  <c r="V45" i="2"/>
  <c r="W45" i="2"/>
  <c r="X45" i="2"/>
  <c r="F50" i="2"/>
  <c r="F45" i="2"/>
  <c r="V34" i="2" l="1"/>
  <c r="U34" i="2"/>
  <c r="J34" i="2"/>
  <c r="I34" i="2"/>
  <c r="S34" i="2"/>
  <c r="T34" i="2"/>
  <c r="H34" i="2"/>
  <c r="R34" i="2"/>
  <c r="R8" i="2" s="1"/>
  <c r="Q34" i="2"/>
  <c r="P34" i="2"/>
  <c r="F34" i="2"/>
  <c r="L34" i="2"/>
  <c r="M34" i="2"/>
  <c r="X34" i="2"/>
  <c r="X8" i="2" s="1"/>
  <c r="K34" i="2"/>
  <c r="W34" i="2"/>
  <c r="W8" i="2" s="1"/>
  <c r="U53" i="2"/>
  <c r="T53" i="2"/>
  <c r="J8" i="2" l="1"/>
  <c r="F59" i="2"/>
  <c r="I53" i="2"/>
  <c r="I8" i="2" s="1"/>
  <c r="H53" i="2"/>
  <c r="H8" i="2" s="1"/>
  <c r="F79" i="2"/>
  <c r="F78" i="2" s="1"/>
  <c r="Q8" i="2"/>
  <c r="P8" i="2"/>
  <c r="M8" i="2"/>
  <c r="L8" i="2"/>
  <c r="K8" i="2"/>
  <c r="F53" i="2" l="1"/>
  <c r="V53" i="2"/>
  <c r="V8" i="2" s="1"/>
  <c r="U8" i="2"/>
  <c r="O41" i="2" l="1"/>
  <c r="O34" i="2" l="1"/>
  <c r="O8" i="2" s="1"/>
  <c r="S8" i="2" l="1"/>
  <c r="T8" i="2"/>
  <c r="C10" i="2" l="1"/>
  <c r="BL35" i="1"/>
  <c r="BK35" i="1"/>
  <c r="BJ35" i="1"/>
  <c r="BI35" i="1"/>
  <c r="BH35" i="1"/>
  <c r="BG35" i="1"/>
  <c r="BF35" i="1"/>
  <c r="BD35" i="1"/>
  <c r="X9" i="2" l="1"/>
  <c r="V9" i="2"/>
  <c r="BE35" i="1"/>
  <c r="BE36" i="1" s="1"/>
  <c r="S9" i="2"/>
  <c r="W9" i="2"/>
  <c r="U9" i="2"/>
  <c r="F8" i="2" l="1"/>
  <c r="T9" i="2"/>
</calcChain>
</file>

<file path=xl/sharedStrings.xml><?xml version="1.0" encoding="utf-8"?>
<sst xmlns="http://schemas.openxmlformats.org/spreadsheetml/2006/main" count="368" uniqueCount="281">
  <si>
    <t>"СОГЛАСОВАНО"</t>
  </si>
  <si>
    <t>"УТВЕРЖДАЮ"</t>
  </si>
  <si>
    <t xml:space="preserve">по специальности  среднего профессионального образования </t>
  </si>
  <si>
    <t xml:space="preserve">Форма обучения - очная  </t>
  </si>
  <si>
    <t>на базе основного общего образования</t>
  </si>
  <si>
    <t>1. Календарный  график учебного процесса</t>
  </si>
  <si>
    <t>2. Сводные данные по бюджету времени (в неделях)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</si>
  <si>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</si>
  <si>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</si>
  <si>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</si>
  <si>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</si>
  <si>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</si>
  <si>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</si>
  <si>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</si>
  <si>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</si>
  <si>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</si>
  <si>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</si>
  <si>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</si>
  <si>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</si>
  <si>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</si>
  <si>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</si>
  <si>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</si>
  <si>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</si>
  <si>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</si>
  <si>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</si>
  <si>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</si>
  <si>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</si>
  <si>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</si>
  <si>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</si>
  <si>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</si>
  <si>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</si>
  <si>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</si>
  <si>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</si>
  <si>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</si>
  <si>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</si>
  <si>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</si>
  <si>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</si>
  <si>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Всего</t>
  </si>
  <si>
    <t>=</t>
  </si>
  <si>
    <t>::</t>
  </si>
  <si>
    <t>х</t>
  </si>
  <si>
    <t>III</t>
  </si>
  <si>
    <t>*</t>
  </si>
  <si>
    <t>Итого:</t>
  </si>
  <si>
    <t>Всего:</t>
  </si>
  <si>
    <t>Обозначения: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</si>
  <si>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</si>
  <si>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</si>
  <si>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</si>
  <si>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Промежуточная аттестация</t>
  </si>
  <si>
    <t>Государственная итоговая аттестация</t>
  </si>
  <si>
    <t>:  :</t>
  </si>
  <si>
    <t>═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</si>
  <si>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</si>
  <si>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</si>
  <si>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(семестр)</t>
  </si>
  <si>
    <t>Объем образовательной программы (час.)</t>
  </si>
  <si>
    <t>Распределение часов по курсам и семестрам (час. в семестр)</t>
  </si>
  <si>
    <t>Практика</t>
  </si>
  <si>
    <t>Учебная</t>
  </si>
  <si>
    <t>в т.ч. консультации, час</t>
  </si>
  <si>
    <t>в т.ч. экзамены, час</t>
  </si>
  <si>
    <t>1 курс</t>
  </si>
  <si>
    <t>2 курс</t>
  </si>
  <si>
    <t>3 курс</t>
  </si>
  <si>
    <t xml:space="preserve">экзамен </t>
  </si>
  <si>
    <t>Зачет/дфференцированный зачет</t>
  </si>
  <si>
    <t>Лабораторные и практические занятия</t>
  </si>
  <si>
    <t>Обязательная часть циклов ППССЗ</t>
  </si>
  <si>
    <t>Русский язык</t>
  </si>
  <si>
    <t>Литература</t>
  </si>
  <si>
    <t>Физическая культура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</si>
  <si>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</si>
  <si>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</si>
  <si>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</si>
  <si>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</si>
  <si>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</si>
  <si>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</si>
  <si>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</si>
  <si>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</si>
  <si>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</si>
  <si>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Безопасность жизнедеятельности</t>
  </si>
  <si>
    <t>ОП.10</t>
  </si>
  <si>
    <t>ОП.11</t>
  </si>
  <si>
    <t>ОП.12</t>
  </si>
  <si>
    <t>ПМ.01</t>
  </si>
  <si>
    <t>МДК.01.01</t>
  </si>
  <si>
    <t>Производственная практика (по профилю специальности)</t>
  </si>
  <si>
    <t>ПМ.02</t>
  </si>
  <si>
    <t>МДК.02.01</t>
  </si>
  <si>
    <t>ПМ.03</t>
  </si>
  <si>
    <t>ПМ. 04</t>
  </si>
  <si>
    <t>МДК.04.01</t>
  </si>
  <si>
    <t>ПДП.00</t>
  </si>
  <si>
    <t>ПА.00</t>
  </si>
  <si>
    <t>ГИА.00</t>
  </si>
  <si>
    <t>ГИА.01</t>
  </si>
  <si>
    <t>Подготовка выпускной квалификационной работы</t>
  </si>
  <si>
    <t>Дисциплин и МДК</t>
  </si>
  <si>
    <t xml:space="preserve">Экзамены </t>
  </si>
  <si>
    <t xml:space="preserve">Диффер. зачеты </t>
  </si>
  <si>
    <t xml:space="preserve">Контрольные работы </t>
  </si>
  <si>
    <t>Подготовка к государственной итоговой аттестации</t>
  </si>
  <si>
    <t>∆</t>
  </si>
  <si>
    <t>Неделя отсутствует</t>
  </si>
  <si>
    <r>
      <t xml:space="preserve">Профиль получаемого профессионального образования </t>
    </r>
    <r>
      <rPr>
        <b/>
        <sz val="11"/>
        <color theme="1"/>
        <rFont val="Times New Roman"/>
        <family val="1"/>
        <charset val="204"/>
      </rPr>
      <t>технологический</t>
    </r>
  </si>
  <si>
    <t xml:space="preserve">Учебный план </t>
  </si>
  <si>
    <t>Курсовая работа /Курсовой проект</t>
  </si>
  <si>
    <t>1     семестр             17    недель</t>
  </si>
  <si>
    <t>УП.ПМ.01</t>
  </si>
  <si>
    <t>ПП.ПМ.01</t>
  </si>
  <si>
    <t>ПП.ПМ.02</t>
  </si>
  <si>
    <t>ПП.ПМ.03</t>
  </si>
  <si>
    <t>ПП.ПМ.04</t>
  </si>
  <si>
    <t>Введение в специальность</t>
  </si>
  <si>
    <t>в т.ч.практическая подготовка</t>
  </si>
  <si>
    <t>Учебные занятия</t>
  </si>
  <si>
    <t>ГИА</t>
  </si>
  <si>
    <t>Иностранный язык в профессиональной деятельности</t>
  </si>
  <si>
    <t>Инженерная графика</t>
  </si>
  <si>
    <t>Техническая механика</t>
  </si>
  <si>
    <t>Информационные технологии в профессиональной деятельности</t>
  </si>
  <si>
    <t>МДК.01.02</t>
  </si>
  <si>
    <t>Производственная практика(по профилю специальности)</t>
  </si>
  <si>
    <t>МДК 03.01</t>
  </si>
  <si>
    <t>-</t>
  </si>
  <si>
    <t>Самостоятельная работа</t>
  </si>
  <si>
    <t>Объем образовательной программы
в академических часах,  в т.ч</t>
  </si>
  <si>
    <t>ОП.13</t>
  </si>
  <si>
    <t>Материаловедение</t>
  </si>
  <si>
    <t>Технологическое оборудование</t>
  </si>
  <si>
    <t>Компьютерная графика</t>
  </si>
  <si>
    <t>УП.ПМ.02</t>
  </si>
  <si>
    <t>УП.ПМ.03</t>
  </si>
  <si>
    <t>УП.ПМ.04</t>
  </si>
  <si>
    <t>Процессы формообразования и инструменты</t>
  </si>
  <si>
    <t>Технология машиностроения</t>
  </si>
  <si>
    <t>Технологическая оснастка</t>
  </si>
  <si>
    <t>Программирование для автоматизированного оборудования</t>
  </si>
  <si>
    <t>История России</t>
  </si>
  <si>
    <t>СГ.00</t>
  </si>
  <si>
    <t xml:space="preserve">Социально-гуманитарный цикл </t>
  </si>
  <si>
    <t>СГ.01</t>
  </si>
  <si>
    <t>СГ.02</t>
  </si>
  <si>
    <t>СГ.03</t>
  </si>
  <si>
    <t>СГ.04</t>
  </si>
  <si>
    <t>ОПБ</t>
  </si>
  <si>
    <t>Обязательный профессиональный блок</t>
  </si>
  <si>
    <t>МДМ.01</t>
  </si>
  <si>
    <t>ДПБ</t>
  </si>
  <si>
    <t>Производственная (преддипломная) практика</t>
  </si>
  <si>
    <t>П.00</t>
  </si>
  <si>
    <t>Профессиональный цикл</t>
  </si>
  <si>
    <t>МДК.05.01</t>
  </si>
  <si>
    <t>ПП.ПМ.05</t>
  </si>
  <si>
    <t>Технология  механической обработки изготовления деталей машин с применением систем автоматизированного проектирования.</t>
  </si>
  <si>
    <t>Разработка и внедрение управляющих программ изготовления деталей машин в машиностроительном производстве</t>
  </si>
  <si>
    <t>Разработка и реализация технологических процессов в механосборочном производстве</t>
  </si>
  <si>
    <t>Выбор оборудования, инструмента и оснастки для технологического процесса сборки изделий машиностроительного производства</t>
  </si>
  <si>
    <t>Разработка технологической  документации и планировка  участков механосборочных цехов машиностроительного производства</t>
  </si>
  <si>
    <t>МДК.03.02</t>
  </si>
  <si>
    <t xml:space="preserve">Организация контроля, наладки и технического обслуживания 
оборудования машиностроительного производства.
 </t>
  </si>
  <si>
    <t>МДК 04.02</t>
  </si>
  <si>
    <t>ПМ. 05</t>
  </si>
  <si>
    <t>Организация работ по реализации технологических процессов в машиностроительном производстве </t>
  </si>
  <si>
    <t>МДК.05.02</t>
  </si>
  <si>
    <t>Организация контроля качества продукции в машиностроительном производстве</t>
  </si>
  <si>
    <t>ПМ. 06</t>
  </si>
  <si>
    <t>МДК.06.01</t>
  </si>
  <si>
    <t>УП.06</t>
  </si>
  <si>
    <t>ПП.ПМ.06</t>
  </si>
  <si>
    <t>Информационные технологии,инженерная графика и программирование</t>
  </si>
  <si>
    <t>МДМ.02</t>
  </si>
  <si>
    <t>Технческая механика,метрология и материаловедение</t>
  </si>
  <si>
    <t>МДМ.03</t>
  </si>
  <si>
    <t>МДМ.04</t>
  </si>
  <si>
    <t>Технология машиностроения и оборудование</t>
  </si>
  <si>
    <t>Экономика организации и охрана труда</t>
  </si>
  <si>
    <t>УП.ПМ.05</t>
  </si>
  <si>
    <t>Основы финансовой грамотности</t>
  </si>
  <si>
    <t xml:space="preserve">СГ.05 </t>
  </si>
  <si>
    <t>СГ.06</t>
  </si>
  <si>
    <t>1/8</t>
  </si>
  <si>
    <t>Организация ремонта и технического обслуживания оборудования машиностроительного производства.</t>
  </si>
  <si>
    <t>15.02.16 Технология машиностроения</t>
  </si>
  <si>
    <t xml:space="preserve"> в  рамках реализации Федерального проекта "Профессионалитет" </t>
  </si>
  <si>
    <t xml:space="preserve">2        семестр   22    недель </t>
  </si>
  <si>
    <t xml:space="preserve">3       семестр    17 недель </t>
  </si>
  <si>
    <t xml:space="preserve">4        семестр    19недель </t>
  </si>
  <si>
    <t>5      семестр                       14   недель</t>
  </si>
  <si>
    <t>Э(Комп.) (4)</t>
  </si>
  <si>
    <t xml:space="preserve">Основы   экономики организации  и  правового  обеспечения 
профессиональной  деятельности 
</t>
  </si>
  <si>
    <t>Квалификация      -     Техник-технолог</t>
  </si>
  <si>
    <t>6      семестр    11недель</t>
  </si>
  <si>
    <t>Преддипломная практика</t>
  </si>
  <si>
    <t>Акционерное общество «Военно-промышленная корпорация «НПО машиностроения», начальник отдела подготовки и развития персонала</t>
  </si>
  <si>
    <t>Метрология,стандартизация и сертификация</t>
  </si>
  <si>
    <t>Разработка технологических процессов изготовления деталей машин</t>
  </si>
  <si>
    <t xml:space="preserve">Технологические  процессы изготовления  деталей машин
</t>
  </si>
  <si>
    <t xml:space="preserve">Организация диагностики и наладки оборудования машиностроительного производства.
</t>
  </si>
  <si>
    <t xml:space="preserve">Планирование и организация  работы структурного подразделения
</t>
  </si>
  <si>
    <t>Математика в профессиональной деятельности</t>
  </si>
  <si>
    <t xml:space="preserve">Охрана труда </t>
  </si>
  <si>
    <t>ОП.14</t>
  </si>
  <si>
    <t>Основы бережливого производства</t>
  </si>
  <si>
    <t>2</t>
  </si>
  <si>
    <t>История</t>
  </si>
  <si>
    <t>Обществознание</t>
  </si>
  <si>
    <t>География</t>
  </si>
  <si>
    <t>Информатика</t>
  </si>
  <si>
    <t>ОБЖ</t>
  </si>
  <si>
    <t>Физика</t>
  </si>
  <si>
    <t>Химия</t>
  </si>
  <si>
    <t>Биология</t>
  </si>
  <si>
    <t>Общеобразовательный учебный цикл</t>
  </si>
  <si>
    <t>3,4,5,6</t>
  </si>
  <si>
    <t>Математика</t>
  </si>
  <si>
    <t xml:space="preserve"> "______"_________________2023г.</t>
  </si>
  <si>
    <t xml:space="preserve">Нормативный срок обучения -  2 года  10 месяцев.        </t>
  </si>
  <si>
    <t>Приказ об утверждении ФГОС от 14 июня 2022 г. № 444</t>
  </si>
  <si>
    <t>Индивидуальный проект  (математика)</t>
  </si>
  <si>
    <t xml:space="preserve">Иностранный язык </t>
  </si>
  <si>
    <t>1,2,3</t>
  </si>
  <si>
    <t>Контрольная работа</t>
  </si>
  <si>
    <t>ОД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</si>
  <si>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</si>
  <si>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</si>
  <si>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</si>
  <si>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</si>
  <si>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</si>
  <si>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</si>
  <si>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</si>
  <si>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</si>
  <si>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</si>
  <si>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</si>
  <si>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</si>
  <si>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</si>
  <si>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</si>
  <si>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</si>
  <si>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 </t>
  </si>
  <si>
    <t>/18</t>
  </si>
  <si>
    <t>____________________________ /Н.И. Кравцов</t>
  </si>
  <si>
    <t>____________________________Ф.В. Бубич</t>
  </si>
  <si>
    <t>Государственного автономного профессионального образовательного учреждения  Московской области                                            "Щелковский колледж"</t>
  </si>
  <si>
    <t>Э(Квал.) (4)</t>
  </si>
  <si>
    <t>Э(Компл) (6)</t>
  </si>
  <si>
    <t>План учебного процесса 15.02.16 Технология машиностроения</t>
  </si>
  <si>
    <t>группа 2328</t>
  </si>
  <si>
    <t>Освоение работ по одной или нескольким профессиям рабочих, должностям служащих: 19149 Токарь</t>
  </si>
  <si>
    <t>Технология выполнения работ по профессии 19149 Токарь</t>
  </si>
  <si>
    <r>
      <t xml:space="preserve">Дополнительный профессиональный блок </t>
    </r>
    <r>
      <rPr>
        <i/>
        <sz val="11"/>
        <color rgb="FF000000"/>
        <rFont val="Times New Roman"/>
        <family val="1"/>
        <charset val="204"/>
      </rPr>
      <t>( АО "НПП "Исток имени А.И. Шокина")</t>
    </r>
  </si>
  <si>
    <t>Год начала подготовки по УП</t>
  </si>
  <si>
    <t>Группы:</t>
  </si>
  <si>
    <t xml:space="preserve">     № </t>
  </si>
  <si>
    <t xml:space="preserve">Приказ об утверждении ФГОС от </t>
  </si>
  <si>
    <t>на базе основного  общего образования</t>
  </si>
  <si>
    <t>2г 10м</t>
  </si>
  <si>
    <t xml:space="preserve">Нормативный срок обучения - </t>
  </si>
  <si>
    <t>очная</t>
  </si>
  <si>
    <t>Форма обучения</t>
  </si>
  <si>
    <t>Квалификация</t>
  </si>
  <si>
    <t>По программе базовой подготовки</t>
  </si>
  <si>
    <t>15.02.16</t>
  </si>
  <si>
    <t>по специальности среднего профессионального образования "Профессионалитет"</t>
  </si>
  <si>
    <t>программы подготовки специалистов среднего звена</t>
  </si>
  <si>
    <t>УЧЕБНЫЙ ПЛАН</t>
  </si>
  <si>
    <t>_____________________ Ф. В. Бубич</t>
  </si>
  <si>
    <t>____________________________________</t>
  </si>
  <si>
    <t>Директор ГБПОУ МО «Щелковский колледж»</t>
  </si>
  <si>
    <t>Представители  работодателя:</t>
  </si>
  <si>
    <t>УТВЕРЖДАЮ</t>
  </si>
  <si>
    <t>СОГЛАСОВАНО</t>
  </si>
  <si>
    <t>(ГБПОУ МО «Щелковский колледж»)</t>
  </si>
  <si>
    <t>Государственное бюджетное профессиональное образовательное учреждение Московской области «Щелковский колледж»</t>
  </si>
  <si>
    <t>Министерство образования Московской области</t>
  </si>
  <si>
    <t>«_____»__________________2023  г.</t>
  </si>
  <si>
    <t>2023</t>
  </si>
  <si>
    <t>техник-технолог</t>
  </si>
  <si>
    <t>2328</t>
  </si>
  <si>
    <t>14.06.2022 г.</t>
  </si>
  <si>
    <t>Квалификационный экзамен (Комп.)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</si>
</sst>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8"/>
      <color rgb="FF000000"/>
      <name val="Tahoma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mo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Algerian"/>
      <family val="5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2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name val="Tahoma"/>
      <family val="2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ahoma"/>
      <family val="2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Tahoma"/>
      <charset val="252"/>
    </font>
    <font>
      <sz val="14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Arial"/>
      <family val="2"/>
      <charset val="204"/>
    </font>
    <font>
      <sz val="8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16"/>
      </patternFill>
    </fill>
  </fills>
  <borders count="7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9" fillId="0" borderId="42"/>
    <xf numFmtId="0" fontId="21" fillId="0" borderId="42"/>
    <xf numFmtId="0" fontId="22" fillId="0" borderId="42"/>
    <xf numFmtId="0" fontId="20" fillId="0" borderId="42"/>
    <xf numFmtId="0" fontId="22" fillId="0" borderId="42"/>
    <xf numFmtId="0" fontId="19" fillId="0" borderId="42"/>
    <xf numFmtId="0" fontId="55" fillId="0" borderId="42"/>
    <xf numFmtId="0" fontId="59" fillId="0" borderId="42"/>
    <xf numFmtId="0" fontId="21" fillId="0" borderId="42"/>
    <xf numFmtId="0" fontId="21" fillId="0" borderId="42"/>
    <xf numFmtId="0" fontId="21" fillId="0" borderId="42"/>
    <xf numFmtId="0" fontId="60" fillId="0" borderId="42" applyNumberFormat="0" applyFont="0" applyFill="0" applyBorder="0" applyAlignment="0" applyProtection="0">
      <alignment vertical="top"/>
    </xf>
    <xf numFmtId="0" fontId="61" fillId="0" borderId="42"/>
    <xf numFmtId="0" fontId="1" fillId="0" borderId="42"/>
    <xf numFmtId="0" fontId="62" fillId="0" borderId="42" applyBorder="0" applyProtection="0"/>
    <xf numFmtId="9" fontId="1" fillId="0" borderId="42" applyFont="0" applyFill="0" applyBorder="0" applyAlignment="0" applyProtection="0"/>
  </cellStyleXfs>
  <cellXfs count="307">
    <xf numFmtId="0" fontId="0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2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42" xfId="0" applyFont="1" applyBorder="1" applyAlignment="1">
      <alignment vertical="top"/>
    </xf>
    <xf numFmtId="0" fontId="15" fillId="0" borderId="42" xfId="0" applyFont="1" applyBorder="1" applyAlignment="1">
      <alignment vertical="top"/>
    </xf>
    <xf numFmtId="0" fontId="4" fillId="0" borderId="42" xfId="0" applyFont="1" applyBorder="1" applyAlignment="1">
      <alignment vertical="top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0" fillId="0" borderId="0" xfId="0" applyFont="1" applyAlignment="1"/>
    <xf numFmtId="0" fontId="7" fillId="0" borderId="39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27" fillId="0" borderId="42" xfId="1" applyFont="1" applyAlignment="1">
      <alignment vertical="top"/>
    </xf>
    <xf numFmtId="0" fontId="0" fillId="0" borderId="0" xfId="0" applyFont="1" applyAlignment="1"/>
    <xf numFmtId="0" fontId="18" fillId="0" borderId="53" xfId="0" applyFont="1" applyBorder="1" applyAlignment="1">
      <alignment horizontal="center" vertical="center"/>
    </xf>
    <xf numFmtId="0" fontId="0" fillId="0" borderId="0" xfId="0" applyFont="1" applyAlignment="1"/>
    <xf numFmtId="0" fontId="32" fillId="0" borderId="42" xfId="0" applyFont="1" applyBorder="1" applyAlignment="1">
      <alignment vertical="top"/>
    </xf>
    <xf numFmtId="0" fontId="7" fillId="0" borderId="42" xfId="0" applyFont="1" applyBorder="1" applyAlignment="1">
      <alignment vertical="center"/>
    </xf>
    <xf numFmtId="0" fontId="11" fillId="0" borderId="53" xfId="0" applyFont="1" applyBorder="1" applyAlignment="1">
      <alignment horizontal="center" textRotation="90" wrapText="1"/>
    </xf>
    <xf numFmtId="0" fontId="33" fillId="0" borderId="53" xfId="0" applyFont="1" applyBorder="1" applyAlignment="1">
      <alignment textRotation="90" wrapText="1"/>
    </xf>
    <xf numFmtId="0" fontId="11" fillId="0" borderId="5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/>
    </xf>
    <xf numFmtId="0" fontId="37" fillId="0" borderId="0" xfId="0" applyFont="1" applyAlignment="1"/>
    <xf numFmtId="0" fontId="11" fillId="2" borderId="53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left" vertical="center" wrapText="1"/>
    </xf>
    <xf numFmtId="49" fontId="11" fillId="2" borderId="53" xfId="0" applyNumberFormat="1" applyFont="1" applyFill="1" applyBorder="1" applyAlignment="1">
      <alignment horizontal="center" vertical="center"/>
    </xf>
    <xf numFmtId="1" fontId="11" fillId="2" borderId="53" xfId="0" applyNumberFormat="1" applyFont="1" applyFill="1" applyBorder="1" applyAlignment="1">
      <alignment horizontal="center" vertical="center"/>
    </xf>
    <xf numFmtId="0" fontId="9" fillId="0" borderId="0" xfId="0" applyFont="1"/>
    <xf numFmtId="0" fontId="36" fillId="0" borderId="0" xfId="0" applyFont="1" applyAlignment="1"/>
    <xf numFmtId="0" fontId="34" fillId="3" borderId="53" xfId="4" applyFont="1" applyFill="1" applyBorder="1" applyAlignment="1" applyProtection="1">
      <alignment horizontal="left" vertical="center" wrapText="1"/>
      <protection locked="0"/>
    </xf>
    <xf numFmtId="0" fontId="11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vertical="center" wrapText="1"/>
    </xf>
    <xf numFmtId="0" fontId="33" fillId="2" borderId="53" xfId="0" applyFont="1" applyFill="1" applyBorder="1" applyAlignment="1">
      <alignment horizontal="center" vertical="center"/>
    </xf>
    <xf numFmtId="0" fontId="11" fillId="0" borderId="0" xfId="0" applyFont="1"/>
    <xf numFmtId="0" fontId="33" fillId="2" borderId="53" xfId="0" applyFont="1" applyFill="1" applyBorder="1" applyAlignment="1">
      <alignment horizontal="center" vertical="center" wrapText="1"/>
    </xf>
    <xf numFmtId="1" fontId="33" fillId="2" borderId="53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/>
    </xf>
    <xf numFmtId="0" fontId="11" fillId="2" borderId="53" xfId="1" applyFont="1" applyFill="1" applyBorder="1" applyAlignment="1">
      <alignment vertical="center" wrapText="1"/>
    </xf>
    <xf numFmtId="0" fontId="11" fillId="2" borderId="53" xfId="0" applyFont="1" applyFill="1" applyBorder="1"/>
    <xf numFmtId="0" fontId="33" fillId="4" borderId="53" xfId="0" applyFont="1" applyFill="1" applyBorder="1" applyAlignment="1">
      <alignment vertical="center" wrapText="1"/>
    </xf>
    <xf numFmtId="0" fontId="11" fillId="4" borderId="53" xfId="0" applyFont="1" applyFill="1" applyBorder="1" applyAlignment="1">
      <alignment horizontal="center" vertical="center"/>
    </xf>
    <xf numFmtId="49" fontId="11" fillId="4" borderId="53" xfId="0" applyNumberFormat="1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vertical="center" wrapText="1"/>
    </xf>
    <xf numFmtId="0" fontId="34" fillId="2" borderId="53" xfId="0" applyFont="1" applyFill="1" applyBorder="1" applyAlignment="1">
      <alignment horizontal="center" vertical="center" wrapText="1"/>
    </xf>
    <xf numFmtId="0" fontId="40" fillId="2" borderId="53" xfId="0" applyFont="1" applyFill="1" applyBorder="1" applyAlignment="1">
      <alignment vertical="center" wrapText="1"/>
    </xf>
    <xf numFmtId="0" fontId="41" fillId="4" borderId="53" xfId="0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/>
    <xf numFmtId="0" fontId="34" fillId="2" borderId="53" xfId="0" applyFont="1" applyFill="1" applyBorder="1" applyAlignment="1">
      <alignment horizontal="center" vertical="center"/>
    </xf>
    <xf numFmtId="0" fontId="41" fillId="2" borderId="53" xfId="0" applyFont="1" applyFill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 wrapText="1"/>
    </xf>
    <xf numFmtId="0" fontId="33" fillId="2" borderId="53" xfId="0" applyFont="1" applyFill="1" applyBorder="1" applyAlignment="1">
      <alignment vertical="center"/>
    </xf>
    <xf numFmtId="0" fontId="33" fillId="2" borderId="53" xfId="0" applyFont="1" applyFill="1" applyBorder="1" applyAlignment="1">
      <alignment horizontal="left" vertical="top" wrapText="1"/>
    </xf>
    <xf numFmtId="0" fontId="40" fillId="2" borderId="53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/>
    <xf numFmtId="0" fontId="33" fillId="2" borderId="53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3" fillId="2" borderId="53" xfId="0" applyFont="1" applyFill="1" applyBorder="1" applyAlignment="1">
      <alignment horizontal="left" vertical="center" wrapText="1"/>
    </xf>
    <xf numFmtId="0" fontId="33" fillId="4" borderId="53" xfId="0" applyFont="1" applyFill="1" applyBorder="1" applyAlignment="1">
      <alignment vertical="top" wrapText="1"/>
    </xf>
    <xf numFmtId="0" fontId="11" fillId="4" borderId="53" xfId="0" applyFont="1" applyFill="1" applyBorder="1" applyAlignment="1">
      <alignment horizontal="left" vertical="center" wrapText="1"/>
    </xf>
    <xf numFmtId="0" fontId="11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vertical="center" textRotation="90"/>
    </xf>
    <xf numFmtId="0" fontId="11" fillId="2" borderId="42" xfId="0" applyFont="1" applyFill="1" applyBorder="1"/>
    <xf numFmtId="0" fontId="35" fillId="2" borderId="42" xfId="0" applyFont="1" applyFill="1" applyBorder="1"/>
    <xf numFmtId="0" fontId="11" fillId="2" borderId="42" xfId="0" applyFont="1" applyFill="1" applyBorder="1" applyAlignment="1">
      <alignment vertical="center" wrapText="1"/>
    </xf>
    <xf numFmtId="0" fontId="33" fillId="2" borderId="53" xfId="0" applyFont="1" applyFill="1" applyBorder="1" applyAlignment="1">
      <alignment horizontal="center" vertical="top" wrapText="1"/>
    </xf>
    <xf numFmtId="0" fontId="34" fillId="2" borderId="53" xfId="0" applyFont="1" applyFill="1" applyBorder="1" applyAlignment="1">
      <alignment horizontal="center"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3" fillId="2" borderId="53" xfId="0" applyFont="1" applyFill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/>
    </xf>
    <xf numFmtId="0" fontId="11" fillId="4" borderId="53" xfId="0" applyFont="1" applyFill="1" applyBorder="1" applyAlignment="1">
      <alignment horizontal="left" vertical="center"/>
    </xf>
    <xf numFmtId="0" fontId="33" fillId="4" borderId="53" xfId="0" applyFont="1" applyFill="1" applyBorder="1" applyAlignment="1">
      <alignment horizontal="left" vertical="center" wrapText="1"/>
    </xf>
    <xf numFmtId="0" fontId="38" fillId="0" borderId="53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top"/>
    </xf>
    <xf numFmtId="0" fontId="3" fillId="0" borderId="3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2" borderId="53" xfId="0" applyFont="1" applyFill="1" applyBorder="1" applyAlignment="1">
      <alignment horizontal="left" vertical="center" wrapText="1"/>
    </xf>
    <xf numFmtId="0" fontId="45" fillId="0" borderId="0" xfId="0" applyFont="1" applyAlignment="1"/>
    <xf numFmtId="0" fontId="11" fillId="2" borderId="53" xfId="0" applyFont="1" applyFill="1" applyBorder="1" applyAlignment="1">
      <alignment horizontal="left" vertical="center" wrapText="1"/>
    </xf>
    <xf numFmtId="0" fontId="19" fillId="0" borderId="42" xfId="6"/>
    <xf numFmtId="0" fontId="46" fillId="0" borderId="42" xfId="6" applyFont="1"/>
    <xf numFmtId="0" fontId="13" fillId="0" borderId="42" xfId="6" applyFont="1"/>
    <xf numFmtId="0" fontId="48" fillId="0" borderId="42" xfId="6" applyFont="1"/>
    <xf numFmtId="0" fontId="49" fillId="5" borderId="42" xfId="6" applyNumberFormat="1" applyFont="1" applyFill="1" applyBorder="1" applyAlignment="1" applyProtection="1">
      <alignment horizontal="left" vertical="center" wrapText="1"/>
      <protection locked="0"/>
    </xf>
    <xf numFmtId="0" fontId="46" fillId="5" borderId="42" xfId="6" applyFont="1" applyFill="1" applyBorder="1" applyAlignment="1" applyProtection="1">
      <alignment horizontal="left" vertical="center"/>
      <protection locked="0"/>
    </xf>
    <xf numFmtId="0" fontId="47" fillId="0" borderId="42" xfId="6" applyFont="1"/>
    <xf numFmtId="0" fontId="50" fillId="0" borderId="42" xfId="6" applyFont="1"/>
    <xf numFmtId="0" fontId="47" fillId="5" borderId="42" xfId="6" applyFont="1" applyFill="1" applyBorder="1" applyAlignment="1" applyProtection="1">
      <alignment horizontal="left" vertical="center"/>
      <protection locked="0"/>
    </xf>
    <xf numFmtId="0" fontId="49" fillId="0" borderId="42" xfId="6" applyFont="1"/>
    <xf numFmtId="0" fontId="49" fillId="5" borderId="42" xfId="6" applyFont="1" applyFill="1" applyBorder="1" applyAlignment="1" applyProtection="1">
      <alignment horizontal="left" vertical="center"/>
      <protection locked="0"/>
    </xf>
    <xf numFmtId="0" fontId="47" fillId="5" borderId="42" xfId="6" applyFont="1" applyFill="1" applyBorder="1" applyAlignment="1" applyProtection="1">
      <alignment horizontal="center" vertical="center"/>
      <protection locked="0"/>
    </xf>
    <xf numFmtId="0" fontId="47" fillId="0" borderId="42" xfId="6" applyFont="1" applyAlignment="1" applyProtection="1">
      <alignment horizontal="center" vertical="center"/>
      <protection locked="0"/>
    </xf>
    <xf numFmtId="0" fontId="47" fillId="0" borderId="42" xfId="7" applyFont="1"/>
    <xf numFmtId="0" fontId="49" fillId="0" borderId="42" xfId="7" applyFont="1"/>
    <xf numFmtId="0" fontId="56" fillId="0" borderId="42" xfId="7" applyFont="1"/>
    <xf numFmtId="0" fontId="46" fillId="0" borderId="42" xfId="7" applyFont="1"/>
    <xf numFmtId="0" fontId="57" fillId="0" borderId="42" xfId="6" applyFont="1"/>
    <xf numFmtId="0" fontId="46" fillId="0" borderId="42" xfId="7" applyFont="1" applyAlignment="1">
      <alignment horizontal="center"/>
    </xf>
    <xf numFmtId="0" fontId="58" fillId="0" borderId="42" xfId="6" applyFont="1"/>
    <xf numFmtId="0" fontId="48" fillId="0" borderId="42" xfId="7" applyFont="1" applyAlignment="1">
      <alignment horizontal="center"/>
    </xf>
    <xf numFmtId="0" fontId="52" fillId="5" borderId="42" xfId="6" applyFont="1" applyFill="1" applyBorder="1" applyAlignment="1" applyProtection="1">
      <alignment horizontal="center" vertical="top"/>
      <protection locked="0"/>
    </xf>
    <xf numFmtId="0" fontId="48" fillId="0" borderId="42" xfId="6" applyFont="1" applyAlignment="1" applyProtection="1">
      <alignment horizontal="center" vertical="center"/>
      <protection locked="0"/>
    </xf>
    <xf numFmtId="0" fontId="48" fillId="0" borderId="42" xfId="6" applyFont="1" applyAlignment="1" applyProtection="1">
      <alignment horizontal="center" vertical="top"/>
      <protection locked="0"/>
    </xf>
    <xf numFmtId="49" fontId="54" fillId="5" borderId="75" xfId="6" applyNumberFormat="1" applyFont="1" applyFill="1" applyBorder="1" applyAlignment="1" applyProtection="1">
      <alignment horizontal="center" vertical="center"/>
      <protection locked="0"/>
    </xf>
    <xf numFmtId="0" fontId="53" fillId="5" borderId="42" xfId="6" applyNumberFormat="1" applyFont="1" applyFill="1" applyBorder="1" applyAlignment="1" applyProtection="1">
      <alignment horizontal="left" vertical="center"/>
      <protection locked="0"/>
    </xf>
    <xf numFmtId="49" fontId="47" fillId="0" borderId="75" xfId="6" applyNumberFormat="1" applyFont="1" applyFill="1" applyBorder="1" applyAlignment="1" applyProtection="1">
      <alignment horizontal="left" vertical="center"/>
      <protection locked="0"/>
    </xf>
    <xf numFmtId="49" fontId="47" fillId="5" borderId="75" xfId="6" applyNumberFormat="1" applyFont="1" applyFill="1" applyBorder="1" applyAlignment="1" applyProtection="1">
      <alignment horizontal="left" vertical="center"/>
      <protection locked="0"/>
    </xf>
    <xf numFmtId="0" fontId="51" fillId="5" borderId="42" xfId="6" applyFont="1" applyFill="1" applyBorder="1" applyAlignment="1" applyProtection="1">
      <alignment horizontal="left" vertical="center"/>
      <protection locked="0"/>
    </xf>
    <xf numFmtId="49" fontId="48" fillId="5" borderId="75" xfId="6" applyNumberFormat="1" applyFont="1" applyFill="1" applyBorder="1" applyAlignment="1" applyProtection="1">
      <alignment horizontal="left" vertical="center"/>
      <protection locked="0"/>
    </xf>
    <xf numFmtId="14" fontId="47" fillId="5" borderId="75" xfId="6" applyNumberFormat="1" applyFont="1" applyFill="1" applyBorder="1" applyAlignment="1" applyProtection="1">
      <alignment horizontal="left" vertical="center"/>
      <protection locked="0"/>
    </xf>
    <xf numFmtId="0" fontId="47" fillId="5" borderId="75" xfId="6" applyNumberFormat="1" applyFont="1" applyFill="1" applyBorder="1" applyAlignment="1" applyProtection="1">
      <alignment horizontal="left" vertical="center"/>
      <protection locked="0"/>
    </xf>
    <xf numFmtId="0" fontId="48" fillId="5" borderId="42" xfId="6" applyFont="1" applyFill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center" vertical="center"/>
    </xf>
    <xf numFmtId="0" fontId="39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39" fillId="0" borderId="32" xfId="0" applyFont="1" applyBorder="1"/>
    <xf numFmtId="0" fontId="3" fillId="0" borderId="51" xfId="0" applyFont="1" applyBorder="1" applyAlignment="1">
      <alignment horizontal="center" vertical="center"/>
    </xf>
    <xf numFmtId="0" fontId="39" fillId="0" borderId="52" xfId="0" applyFont="1" applyBorder="1"/>
    <xf numFmtId="0" fontId="15" fillId="0" borderId="0" xfId="0" applyFont="1" applyAlignment="1">
      <alignment horizontal="center" vertical="top" wrapText="1"/>
    </xf>
    <xf numFmtId="0" fontId="0" fillId="0" borderId="0" xfId="0" applyFont="1" applyAlignment="1"/>
    <xf numFmtId="0" fontId="12" fillId="0" borderId="4" xfId="0" applyFont="1" applyBorder="1" applyAlignment="1">
      <alignment horizontal="center" textRotation="90" wrapText="1"/>
    </xf>
    <xf numFmtId="0" fontId="13" fillId="0" borderId="23" xfId="0" applyFont="1" applyBorder="1"/>
    <xf numFmtId="0" fontId="26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3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2" xfId="0" applyFont="1" applyBorder="1"/>
    <xf numFmtId="0" fontId="24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3" fillId="0" borderId="13" xfId="0" applyFont="1" applyBorder="1"/>
    <xf numFmtId="0" fontId="12" fillId="0" borderId="6" xfId="0" applyFont="1" applyBorder="1" applyAlignment="1">
      <alignment horizontal="center" textRotation="90"/>
    </xf>
    <xf numFmtId="0" fontId="13" fillId="0" borderId="14" xfId="0" applyFont="1" applyBorder="1"/>
    <xf numFmtId="0" fontId="13" fillId="0" borderId="24" xfId="0" applyFont="1" applyBorder="1"/>
    <xf numFmtId="0" fontId="12" fillId="0" borderId="8" xfId="0" applyFont="1" applyBorder="1" applyAlignment="1">
      <alignment horizontal="center" textRotation="90"/>
    </xf>
    <xf numFmtId="0" fontId="13" fillId="0" borderId="16" xfId="0" applyFont="1" applyBorder="1"/>
    <xf numFmtId="0" fontId="13" fillId="0" borderId="26" xfId="0" applyFont="1" applyBorder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textRotation="90" wrapText="1"/>
    </xf>
    <xf numFmtId="0" fontId="12" fillId="0" borderId="7" xfId="0" applyFont="1" applyBorder="1" applyAlignment="1">
      <alignment horizontal="center" textRotation="90"/>
    </xf>
    <xf numFmtId="0" fontId="13" fillId="0" borderId="15" xfId="0" applyFont="1" applyBorder="1"/>
    <xf numFmtId="0" fontId="13" fillId="0" borderId="25" xfId="0" applyFont="1" applyBorder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7" fillId="0" borderId="42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7" fillId="0" borderId="42" xfId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textRotation="90" shrinkToFit="1"/>
    </xf>
    <xf numFmtId="0" fontId="13" fillId="0" borderId="21" xfId="0" applyFont="1" applyBorder="1"/>
    <xf numFmtId="0" fontId="12" fillId="0" borderId="7" xfId="0" applyFont="1" applyBorder="1" applyAlignment="1">
      <alignment horizontal="center" textRotation="90" shrinkToFit="1"/>
    </xf>
    <xf numFmtId="0" fontId="7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28" fillId="0" borderId="42" xfId="0" applyFont="1" applyBorder="1" applyAlignment="1">
      <alignment horizontal="center" vertical="center"/>
    </xf>
    <xf numFmtId="0" fontId="0" fillId="0" borderId="42" xfId="0" applyFont="1" applyBorder="1" applyAlignment="1"/>
    <xf numFmtId="0" fontId="1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42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center" vertical="center"/>
    </xf>
    <xf numFmtId="0" fontId="13" fillId="0" borderId="42" xfId="0" applyFont="1" applyBorder="1"/>
    <xf numFmtId="0" fontId="2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7" fillId="0" borderId="42" xfId="1" applyFont="1" applyAlignment="1">
      <alignment horizontal="center" vertical="top"/>
    </xf>
    <xf numFmtId="0" fontId="7" fillId="0" borderId="35" xfId="0" applyFont="1" applyBorder="1" applyAlignment="1">
      <alignment horizontal="center" vertical="center" wrapText="1"/>
    </xf>
    <xf numFmtId="0" fontId="31" fillId="0" borderId="40" xfId="0" applyFont="1" applyBorder="1"/>
    <xf numFmtId="0" fontId="31" fillId="0" borderId="41" xfId="0" applyFont="1" applyBorder="1"/>
    <xf numFmtId="0" fontId="23" fillId="0" borderId="0" xfId="0" applyFont="1" applyAlignment="1">
      <alignment horizontal="center"/>
    </xf>
    <xf numFmtId="0" fontId="26" fillId="0" borderId="0" xfId="0" applyFont="1" applyAlignment="1"/>
    <xf numFmtId="0" fontId="26" fillId="0" borderId="42" xfId="0" applyFont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2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30" fillId="0" borderId="0" xfId="0" applyFont="1"/>
    <xf numFmtId="0" fontId="28" fillId="0" borderId="0" xfId="0" applyFont="1" applyAlignment="1">
      <alignment horizontal="center" vertical="center"/>
    </xf>
    <xf numFmtId="0" fontId="0" fillId="0" borderId="0" xfId="0" applyAlignment="1"/>
    <xf numFmtId="0" fontId="12" fillId="0" borderId="2" xfId="0" applyFont="1" applyBorder="1" applyAlignment="1">
      <alignment horizontal="center" vertical="center" textRotation="90"/>
    </xf>
    <xf numFmtId="0" fontId="3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12" fillId="0" borderId="5" xfId="0" applyFont="1" applyBorder="1" applyAlignment="1">
      <alignment horizontal="center" textRotation="90"/>
    </xf>
    <xf numFmtId="0" fontId="13" fillId="0" borderId="22" xfId="0" applyFont="1" applyBorder="1"/>
    <xf numFmtId="0" fontId="12" fillId="0" borderId="7" xfId="0" applyFont="1" applyBorder="1" applyAlignment="1">
      <alignment horizontal="center" textRotation="90" wrapText="1"/>
    </xf>
    <xf numFmtId="0" fontId="13" fillId="0" borderId="20" xfId="0" applyFont="1" applyBorder="1"/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textRotation="90" wrapText="1"/>
    </xf>
    <xf numFmtId="0" fontId="11" fillId="0" borderId="53" xfId="0" applyFont="1" applyBorder="1" applyAlignment="1">
      <alignment horizontal="center" vertical="center" textRotation="90" wrapText="1"/>
    </xf>
    <xf numFmtId="0" fontId="36" fillId="0" borderId="53" xfId="0" applyFont="1" applyBorder="1" applyAlignment="1">
      <alignment horizontal="center" textRotation="90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64" xfId="0" applyFont="1" applyBorder="1" applyAlignment="1">
      <alignment horizontal="center" vertical="center" textRotation="90" wrapText="1"/>
    </xf>
    <xf numFmtId="0" fontId="11" fillId="0" borderId="65" xfId="0" applyFont="1" applyBorder="1" applyAlignment="1">
      <alignment horizontal="center" vertical="center" textRotation="90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wrapText="1"/>
    </xf>
    <xf numFmtId="0" fontId="11" fillId="0" borderId="67" xfId="0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vertical="center" textRotation="90"/>
    </xf>
    <xf numFmtId="0" fontId="35" fillId="2" borderId="42" xfId="0" applyFont="1" applyFill="1" applyBorder="1"/>
    <xf numFmtId="0" fontId="11" fillId="2" borderId="42" xfId="0" applyFont="1" applyFill="1" applyBorder="1" applyAlignment="1">
      <alignment horizontal="center" vertical="center"/>
    </xf>
    <xf numFmtId="0" fontId="36" fillId="2" borderId="42" xfId="0" applyFont="1" applyFill="1" applyBorder="1" applyAlignment="1"/>
    <xf numFmtId="0" fontId="11" fillId="2" borderId="53" xfId="0" applyFont="1" applyFill="1" applyBorder="1" applyAlignment="1">
      <alignment horizontal="left" vertical="center"/>
    </xf>
    <xf numFmtId="0" fontId="11" fillId="0" borderId="53" xfId="0" applyFont="1" applyBorder="1" applyAlignment="1">
      <alignment horizontal="center" vertical="center" textRotation="90"/>
    </xf>
    <xf numFmtId="0" fontId="35" fillId="0" borderId="53" xfId="0" applyFont="1" applyBorder="1"/>
    <xf numFmtId="0" fontId="11" fillId="0" borderId="5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35" fillId="0" borderId="53" xfId="0" applyFont="1" applyBorder="1" applyAlignment="1">
      <alignment vertical="center"/>
    </xf>
    <xf numFmtId="0" fontId="34" fillId="0" borderId="53" xfId="0" applyFont="1" applyBorder="1" applyAlignment="1">
      <alignment horizontal="center" vertical="top"/>
    </xf>
  </cellXfs>
  <cellStyles count="17">
    <cellStyle name="TableStyleLight1" xfId="8" xr:uid="{00000000-0005-0000-0000-000000000000}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2 2" xfId="9" xr:uid="{00000000-0005-0000-0000-000004000000}"/>
    <cellStyle name="Обычный 3" xfId="3" xr:uid="{00000000-0005-0000-0000-000005000000}"/>
    <cellStyle name="Обычный 3 2" xfId="7" xr:uid="{00000000-0005-0000-0000-000006000000}"/>
    <cellStyle name="Обычный 3 3" xfId="10" xr:uid="{00000000-0005-0000-0000-000007000000}"/>
    <cellStyle name="Обычный 3 4" xfId="11" xr:uid="{00000000-0005-0000-0000-000008000000}"/>
    <cellStyle name="Обычный 4" xfId="4" xr:uid="{00000000-0005-0000-0000-000009000000}"/>
    <cellStyle name="Обычный 4 2" xfId="6" xr:uid="{00000000-0005-0000-0000-00000A000000}"/>
    <cellStyle name="Обычный 5" xfId="1" xr:uid="{00000000-0005-0000-0000-00000B000000}"/>
    <cellStyle name="Обычный 5 2" xfId="12" xr:uid="{00000000-0005-0000-0000-00000C000000}"/>
    <cellStyle name="Обычный 6" xfId="13" xr:uid="{00000000-0005-0000-0000-00000D000000}"/>
    <cellStyle name="Обычный 7" xfId="14" xr:uid="{00000000-0005-0000-0000-00000E000000}"/>
    <cellStyle name="Пояснение 2" xfId="15" xr:uid="{00000000-0005-0000-0000-00000F000000}"/>
    <cellStyle name="Процентный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" y="47625"/>
          <a:ext cx="2466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70" zoomScaleNormal="70" zoomScaleSheetLayoutView="70" workbookViewId="0">
      <selection activeCell="AH35" sqref="AH35"/>
    </sheetView>
  </sheetViews>
  <sheetFormatPr defaultColWidth="14.6640625" defaultRowHeight="13.5" customHeight="1"/>
  <cols>
    <col min="1" max="3" width="3.33203125" style="148" customWidth="1"/>
    <col min="4" max="4" width="10.5" style="148" customWidth="1"/>
    <col min="5" max="33" width="3.33203125" style="148" customWidth="1"/>
    <col min="34" max="34" width="9" style="148" customWidth="1"/>
    <col min="35" max="47" width="3.33203125" style="148" customWidth="1"/>
    <col min="48" max="48" width="1.83203125" style="148" customWidth="1"/>
    <col min="49" max="49" width="3" style="148" customWidth="1"/>
    <col min="50" max="50" width="2.5" style="148" customWidth="1"/>
    <col min="51" max="51" width="3.1640625" style="148" customWidth="1"/>
    <col min="52" max="52" width="2.6640625" style="148" customWidth="1"/>
    <col min="53" max="54" width="3" style="148" customWidth="1"/>
    <col min="55" max="55" width="2.5" style="148" customWidth="1"/>
    <col min="56" max="56" width="1.83203125" style="148" customWidth="1"/>
    <col min="57" max="57" width="2.83203125" style="148" customWidth="1"/>
    <col min="58" max="58" width="2.33203125" style="148" customWidth="1"/>
    <col min="59" max="59" width="1.1640625" style="148" customWidth="1"/>
    <col min="60" max="60" width="2" style="148" customWidth="1"/>
    <col min="61" max="61" width="1.83203125" style="148" customWidth="1"/>
    <col min="62" max="62" width="1" style="148" customWidth="1"/>
    <col min="63" max="256" width="14.6640625" style="148"/>
    <col min="257" max="259" width="3.33203125" style="148" customWidth="1"/>
    <col min="260" max="260" width="10.5" style="148" customWidth="1"/>
    <col min="261" max="289" width="3.33203125" style="148" customWidth="1"/>
    <col min="290" max="290" width="9" style="148" customWidth="1"/>
    <col min="291" max="303" width="3.33203125" style="148" customWidth="1"/>
    <col min="304" max="304" width="1.83203125" style="148" customWidth="1"/>
    <col min="305" max="305" width="3" style="148" customWidth="1"/>
    <col min="306" max="306" width="2.5" style="148" customWidth="1"/>
    <col min="307" max="307" width="3.1640625" style="148" customWidth="1"/>
    <col min="308" max="308" width="2.6640625" style="148" customWidth="1"/>
    <col min="309" max="310" width="3" style="148" customWidth="1"/>
    <col min="311" max="311" width="2.5" style="148" customWidth="1"/>
    <col min="312" max="312" width="1.83203125" style="148" customWidth="1"/>
    <col min="313" max="313" width="2.83203125" style="148" customWidth="1"/>
    <col min="314" max="314" width="2.33203125" style="148" customWidth="1"/>
    <col min="315" max="315" width="1.1640625" style="148" customWidth="1"/>
    <col min="316" max="316" width="2" style="148" customWidth="1"/>
    <col min="317" max="317" width="1.83203125" style="148" customWidth="1"/>
    <col min="318" max="318" width="1" style="148" customWidth="1"/>
    <col min="319" max="512" width="14.6640625" style="148"/>
    <col min="513" max="515" width="3.33203125" style="148" customWidth="1"/>
    <col min="516" max="516" width="10.5" style="148" customWidth="1"/>
    <col min="517" max="545" width="3.33203125" style="148" customWidth="1"/>
    <col min="546" max="546" width="9" style="148" customWidth="1"/>
    <col min="547" max="559" width="3.33203125" style="148" customWidth="1"/>
    <col min="560" max="560" width="1.83203125" style="148" customWidth="1"/>
    <col min="561" max="561" width="3" style="148" customWidth="1"/>
    <col min="562" max="562" width="2.5" style="148" customWidth="1"/>
    <col min="563" max="563" width="3.1640625" style="148" customWidth="1"/>
    <col min="564" max="564" width="2.6640625" style="148" customWidth="1"/>
    <col min="565" max="566" width="3" style="148" customWidth="1"/>
    <col min="567" max="567" width="2.5" style="148" customWidth="1"/>
    <col min="568" max="568" width="1.83203125" style="148" customWidth="1"/>
    <col min="569" max="569" width="2.83203125" style="148" customWidth="1"/>
    <col min="570" max="570" width="2.33203125" style="148" customWidth="1"/>
    <col min="571" max="571" width="1.1640625" style="148" customWidth="1"/>
    <col min="572" max="572" width="2" style="148" customWidth="1"/>
    <col min="573" max="573" width="1.83203125" style="148" customWidth="1"/>
    <col min="574" max="574" width="1" style="148" customWidth="1"/>
    <col min="575" max="768" width="14.6640625" style="148"/>
    <col min="769" max="771" width="3.33203125" style="148" customWidth="1"/>
    <col min="772" max="772" width="10.5" style="148" customWidth="1"/>
    <col min="773" max="801" width="3.33203125" style="148" customWidth="1"/>
    <col min="802" max="802" width="9" style="148" customWidth="1"/>
    <col min="803" max="815" width="3.33203125" style="148" customWidth="1"/>
    <col min="816" max="816" width="1.83203125" style="148" customWidth="1"/>
    <col min="817" max="817" width="3" style="148" customWidth="1"/>
    <col min="818" max="818" width="2.5" style="148" customWidth="1"/>
    <col min="819" max="819" width="3.1640625" style="148" customWidth="1"/>
    <col min="820" max="820" width="2.6640625" style="148" customWidth="1"/>
    <col min="821" max="822" width="3" style="148" customWidth="1"/>
    <col min="823" max="823" width="2.5" style="148" customWidth="1"/>
    <col min="824" max="824" width="1.83203125" style="148" customWidth="1"/>
    <col min="825" max="825" width="2.83203125" style="148" customWidth="1"/>
    <col min="826" max="826" width="2.33203125" style="148" customWidth="1"/>
    <col min="827" max="827" width="1.1640625" style="148" customWidth="1"/>
    <col min="828" max="828" width="2" style="148" customWidth="1"/>
    <col min="829" max="829" width="1.83203125" style="148" customWidth="1"/>
    <col min="830" max="830" width="1" style="148" customWidth="1"/>
    <col min="831" max="1024" width="14.6640625" style="148"/>
    <col min="1025" max="1027" width="3.33203125" style="148" customWidth="1"/>
    <col min="1028" max="1028" width="10.5" style="148" customWidth="1"/>
    <col min="1029" max="1057" width="3.33203125" style="148" customWidth="1"/>
    <col min="1058" max="1058" width="9" style="148" customWidth="1"/>
    <col min="1059" max="1071" width="3.33203125" style="148" customWidth="1"/>
    <col min="1072" max="1072" width="1.83203125" style="148" customWidth="1"/>
    <col min="1073" max="1073" width="3" style="148" customWidth="1"/>
    <col min="1074" max="1074" width="2.5" style="148" customWidth="1"/>
    <col min="1075" max="1075" width="3.1640625" style="148" customWidth="1"/>
    <col min="1076" max="1076" width="2.6640625" style="148" customWidth="1"/>
    <col min="1077" max="1078" width="3" style="148" customWidth="1"/>
    <col min="1079" max="1079" width="2.5" style="148" customWidth="1"/>
    <col min="1080" max="1080" width="1.83203125" style="148" customWidth="1"/>
    <col min="1081" max="1081" width="2.83203125" style="148" customWidth="1"/>
    <col min="1082" max="1082" width="2.33203125" style="148" customWidth="1"/>
    <col min="1083" max="1083" width="1.1640625" style="148" customWidth="1"/>
    <col min="1084" max="1084" width="2" style="148" customWidth="1"/>
    <col min="1085" max="1085" width="1.83203125" style="148" customWidth="1"/>
    <col min="1086" max="1086" width="1" style="148" customWidth="1"/>
    <col min="1087" max="1280" width="14.6640625" style="148"/>
    <col min="1281" max="1283" width="3.33203125" style="148" customWidth="1"/>
    <col min="1284" max="1284" width="10.5" style="148" customWidth="1"/>
    <col min="1285" max="1313" width="3.33203125" style="148" customWidth="1"/>
    <col min="1314" max="1314" width="9" style="148" customWidth="1"/>
    <col min="1315" max="1327" width="3.33203125" style="148" customWidth="1"/>
    <col min="1328" max="1328" width="1.83203125" style="148" customWidth="1"/>
    <col min="1329" max="1329" width="3" style="148" customWidth="1"/>
    <col min="1330" max="1330" width="2.5" style="148" customWidth="1"/>
    <col min="1331" max="1331" width="3.1640625" style="148" customWidth="1"/>
    <col min="1332" max="1332" width="2.6640625" style="148" customWidth="1"/>
    <col min="1333" max="1334" width="3" style="148" customWidth="1"/>
    <col min="1335" max="1335" width="2.5" style="148" customWidth="1"/>
    <col min="1336" max="1336" width="1.83203125" style="148" customWidth="1"/>
    <col min="1337" max="1337" width="2.83203125" style="148" customWidth="1"/>
    <col min="1338" max="1338" width="2.33203125" style="148" customWidth="1"/>
    <col min="1339" max="1339" width="1.1640625" style="148" customWidth="1"/>
    <col min="1340" max="1340" width="2" style="148" customWidth="1"/>
    <col min="1341" max="1341" width="1.83203125" style="148" customWidth="1"/>
    <col min="1342" max="1342" width="1" style="148" customWidth="1"/>
    <col min="1343" max="1536" width="14.6640625" style="148"/>
    <col min="1537" max="1539" width="3.33203125" style="148" customWidth="1"/>
    <col min="1540" max="1540" width="10.5" style="148" customWidth="1"/>
    <col min="1541" max="1569" width="3.33203125" style="148" customWidth="1"/>
    <col min="1570" max="1570" width="9" style="148" customWidth="1"/>
    <col min="1571" max="1583" width="3.33203125" style="148" customWidth="1"/>
    <col min="1584" max="1584" width="1.83203125" style="148" customWidth="1"/>
    <col min="1585" max="1585" width="3" style="148" customWidth="1"/>
    <col min="1586" max="1586" width="2.5" style="148" customWidth="1"/>
    <col min="1587" max="1587" width="3.1640625" style="148" customWidth="1"/>
    <col min="1588" max="1588" width="2.6640625" style="148" customWidth="1"/>
    <col min="1589" max="1590" width="3" style="148" customWidth="1"/>
    <col min="1591" max="1591" width="2.5" style="148" customWidth="1"/>
    <col min="1592" max="1592" width="1.83203125" style="148" customWidth="1"/>
    <col min="1593" max="1593" width="2.83203125" style="148" customWidth="1"/>
    <col min="1594" max="1594" width="2.33203125" style="148" customWidth="1"/>
    <col min="1595" max="1595" width="1.1640625" style="148" customWidth="1"/>
    <col min="1596" max="1596" width="2" style="148" customWidth="1"/>
    <col min="1597" max="1597" width="1.83203125" style="148" customWidth="1"/>
    <col min="1598" max="1598" width="1" style="148" customWidth="1"/>
    <col min="1599" max="1792" width="14.6640625" style="148"/>
    <col min="1793" max="1795" width="3.33203125" style="148" customWidth="1"/>
    <col min="1796" max="1796" width="10.5" style="148" customWidth="1"/>
    <col min="1797" max="1825" width="3.33203125" style="148" customWidth="1"/>
    <col min="1826" max="1826" width="9" style="148" customWidth="1"/>
    <col min="1827" max="1839" width="3.33203125" style="148" customWidth="1"/>
    <col min="1840" max="1840" width="1.83203125" style="148" customWidth="1"/>
    <col min="1841" max="1841" width="3" style="148" customWidth="1"/>
    <col min="1842" max="1842" width="2.5" style="148" customWidth="1"/>
    <col min="1843" max="1843" width="3.1640625" style="148" customWidth="1"/>
    <col min="1844" max="1844" width="2.6640625" style="148" customWidth="1"/>
    <col min="1845" max="1846" width="3" style="148" customWidth="1"/>
    <col min="1847" max="1847" width="2.5" style="148" customWidth="1"/>
    <col min="1848" max="1848" width="1.83203125" style="148" customWidth="1"/>
    <col min="1849" max="1849" width="2.83203125" style="148" customWidth="1"/>
    <col min="1850" max="1850" width="2.33203125" style="148" customWidth="1"/>
    <col min="1851" max="1851" width="1.1640625" style="148" customWidth="1"/>
    <col min="1852" max="1852" width="2" style="148" customWidth="1"/>
    <col min="1853" max="1853" width="1.83203125" style="148" customWidth="1"/>
    <col min="1854" max="1854" width="1" style="148" customWidth="1"/>
    <col min="1855" max="2048" width="14.6640625" style="148"/>
    <col min="2049" max="2051" width="3.33203125" style="148" customWidth="1"/>
    <col min="2052" max="2052" width="10.5" style="148" customWidth="1"/>
    <col min="2053" max="2081" width="3.33203125" style="148" customWidth="1"/>
    <col min="2082" max="2082" width="9" style="148" customWidth="1"/>
    <col min="2083" max="2095" width="3.33203125" style="148" customWidth="1"/>
    <col min="2096" max="2096" width="1.83203125" style="148" customWidth="1"/>
    <col min="2097" max="2097" width="3" style="148" customWidth="1"/>
    <col min="2098" max="2098" width="2.5" style="148" customWidth="1"/>
    <col min="2099" max="2099" width="3.1640625" style="148" customWidth="1"/>
    <col min="2100" max="2100" width="2.6640625" style="148" customWidth="1"/>
    <col min="2101" max="2102" width="3" style="148" customWidth="1"/>
    <col min="2103" max="2103" width="2.5" style="148" customWidth="1"/>
    <col min="2104" max="2104" width="1.83203125" style="148" customWidth="1"/>
    <col min="2105" max="2105" width="2.83203125" style="148" customWidth="1"/>
    <col min="2106" max="2106" width="2.33203125" style="148" customWidth="1"/>
    <col min="2107" max="2107" width="1.1640625" style="148" customWidth="1"/>
    <col min="2108" max="2108" width="2" style="148" customWidth="1"/>
    <col min="2109" max="2109" width="1.83203125" style="148" customWidth="1"/>
    <col min="2110" max="2110" width="1" style="148" customWidth="1"/>
    <col min="2111" max="2304" width="14.6640625" style="148"/>
    <col min="2305" max="2307" width="3.33203125" style="148" customWidth="1"/>
    <col min="2308" max="2308" width="10.5" style="148" customWidth="1"/>
    <col min="2309" max="2337" width="3.33203125" style="148" customWidth="1"/>
    <col min="2338" max="2338" width="9" style="148" customWidth="1"/>
    <col min="2339" max="2351" width="3.33203125" style="148" customWidth="1"/>
    <col min="2352" max="2352" width="1.83203125" style="148" customWidth="1"/>
    <col min="2353" max="2353" width="3" style="148" customWidth="1"/>
    <col min="2354" max="2354" width="2.5" style="148" customWidth="1"/>
    <col min="2355" max="2355" width="3.1640625" style="148" customWidth="1"/>
    <col min="2356" max="2356" width="2.6640625" style="148" customWidth="1"/>
    <col min="2357" max="2358" width="3" style="148" customWidth="1"/>
    <col min="2359" max="2359" width="2.5" style="148" customWidth="1"/>
    <col min="2360" max="2360" width="1.83203125" style="148" customWidth="1"/>
    <col min="2361" max="2361" width="2.83203125" style="148" customWidth="1"/>
    <col min="2362" max="2362" width="2.33203125" style="148" customWidth="1"/>
    <col min="2363" max="2363" width="1.1640625" style="148" customWidth="1"/>
    <col min="2364" max="2364" width="2" style="148" customWidth="1"/>
    <col min="2365" max="2365" width="1.83203125" style="148" customWidth="1"/>
    <col min="2366" max="2366" width="1" style="148" customWidth="1"/>
    <col min="2367" max="2560" width="14.6640625" style="148"/>
    <col min="2561" max="2563" width="3.33203125" style="148" customWidth="1"/>
    <col min="2564" max="2564" width="10.5" style="148" customWidth="1"/>
    <col min="2565" max="2593" width="3.33203125" style="148" customWidth="1"/>
    <col min="2594" max="2594" width="9" style="148" customWidth="1"/>
    <col min="2595" max="2607" width="3.33203125" style="148" customWidth="1"/>
    <col min="2608" max="2608" width="1.83203125" style="148" customWidth="1"/>
    <col min="2609" max="2609" width="3" style="148" customWidth="1"/>
    <col min="2610" max="2610" width="2.5" style="148" customWidth="1"/>
    <col min="2611" max="2611" width="3.1640625" style="148" customWidth="1"/>
    <col min="2612" max="2612" width="2.6640625" style="148" customWidth="1"/>
    <col min="2613" max="2614" width="3" style="148" customWidth="1"/>
    <col min="2615" max="2615" width="2.5" style="148" customWidth="1"/>
    <col min="2616" max="2616" width="1.83203125" style="148" customWidth="1"/>
    <col min="2617" max="2617" width="2.83203125" style="148" customWidth="1"/>
    <col min="2618" max="2618" width="2.33203125" style="148" customWidth="1"/>
    <col min="2619" max="2619" width="1.1640625" style="148" customWidth="1"/>
    <col min="2620" max="2620" width="2" style="148" customWidth="1"/>
    <col min="2621" max="2621" width="1.83203125" style="148" customWidth="1"/>
    <col min="2622" max="2622" width="1" style="148" customWidth="1"/>
    <col min="2623" max="2816" width="14.6640625" style="148"/>
    <col min="2817" max="2819" width="3.33203125" style="148" customWidth="1"/>
    <col min="2820" max="2820" width="10.5" style="148" customWidth="1"/>
    <col min="2821" max="2849" width="3.33203125" style="148" customWidth="1"/>
    <col min="2850" max="2850" width="9" style="148" customWidth="1"/>
    <col min="2851" max="2863" width="3.33203125" style="148" customWidth="1"/>
    <col min="2864" max="2864" width="1.83203125" style="148" customWidth="1"/>
    <col min="2865" max="2865" width="3" style="148" customWidth="1"/>
    <col min="2866" max="2866" width="2.5" style="148" customWidth="1"/>
    <col min="2867" max="2867" width="3.1640625" style="148" customWidth="1"/>
    <col min="2868" max="2868" width="2.6640625" style="148" customWidth="1"/>
    <col min="2869" max="2870" width="3" style="148" customWidth="1"/>
    <col min="2871" max="2871" width="2.5" style="148" customWidth="1"/>
    <col min="2872" max="2872" width="1.83203125" style="148" customWidth="1"/>
    <col min="2873" max="2873" width="2.83203125" style="148" customWidth="1"/>
    <col min="2874" max="2874" width="2.33203125" style="148" customWidth="1"/>
    <col min="2875" max="2875" width="1.1640625" style="148" customWidth="1"/>
    <col min="2876" max="2876" width="2" style="148" customWidth="1"/>
    <col min="2877" max="2877" width="1.83203125" style="148" customWidth="1"/>
    <col min="2878" max="2878" width="1" style="148" customWidth="1"/>
    <col min="2879" max="3072" width="14.6640625" style="148"/>
    <col min="3073" max="3075" width="3.33203125" style="148" customWidth="1"/>
    <col min="3076" max="3076" width="10.5" style="148" customWidth="1"/>
    <col min="3077" max="3105" width="3.33203125" style="148" customWidth="1"/>
    <col min="3106" max="3106" width="9" style="148" customWidth="1"/>
    <col min="3107" max="3119" width="3.33203125" style="148" customWidth="1"/>
    <col min="3120" max="3120" width="1.83203125" style="148" customWidth="1"/>
    <col min="3121" max="3121" width="3" style="148" customWidth="1"/>
    <col min="3122" max="3122" width="2.5" style="148" customWidth="1"/>
    <col min="3123" max="3123" width="3.1640625" style="148" customWidth="1"/>
    <col min="3124" max="3124" width="2.6640625" style="148" customWidth="1"/>
    <col min="3125" max="3126" width="3" style="148" customWidth="1"/>
    <col min="3127" max="3127" width="2.5" style="148" customWidth="1"/>
    <col min="3128" max="3128" width="1.83203125" style="148" customWidth="1"/>
    <col min="3129" max="3129" width="2.83203125" style="148" customWidth="1"/>
    <col min="3130" max="3130" width="2.33203125" style="148" customWidth="1"/>
    <col min="3131" max="3131" width="1.1640625" style="148" customWidth="1"/>
    <col min="3132" max="3132" width="2" style="148" customWidth="1"/>
    <col min="3133" max="3133" width="1.83203125" style="148" customWidth="1"/>
    <col min="3134" max="3134" width="1" style="148" customWidth="1"/>
    <col min="3135" max="3328" width="14.6640625" style="148"/>
    <col min="3329" max="3331" width="3.33203125" style="148" customWidth="1"/>
    <col min="3332" max="3332" width="10.5" style="148" customWidth="1"/>
    <col min="3333" max="3361" width="3.33203125" style="148" customWidth="1"/>
    <col min="3362" max="3362" width="9" style="148" customWidth="1"/>
    <col min="3363" max="3375" width="3.33203125" style="148" customWidth="1"/>
    <col min="3376" max="3376" width="1.83203125" style="148" customWidth="1"/>
    <col min="3377" max="3377" width="3" style="148" customWidth="1"/>
    <col min="3378" max="3378" width="2.5" style="148" customWidth="1"/>
    <col min="3379" max="3379" width="3.1640625" style="148" customWidth="1"/>
    <col min="3380" max="3380" width="2.6640625" style="148" customWidth="1"/>
    <col min="3381" max="3382" width="3" style="148" customWidth="1"/>
    <col min="3383" max="3383" width="2.5" style="148" customWidth="1"/>
    <col min="3384" max="3384" width="1.83203125" style="148" customWidth="1"/>
    <col min="3385" max="3385" width="2.83203125" style="148" customWidth="1"/>
    <col min="3386" max="3386" width="2.33203125" style="148" customWidth="1"/>
    <col min="3387" max="3387" width="1.1640625" style="148" customWidth="1"/>
    <col min="3388" max="3388" width="2" style="148" customWidth="1"/>
    <col min="3389" max="3389" width="1.83203125" style="148" customWidth="1"/>
    <col min="3390" max="3390" width="1" style="148" customWidth="1"/>
    <col min="3391" max="3584" width="14.6640625" style="148"/>
    <col min="3585" max="3587" width="3.33203125" style="148" customWidth="1"/>
    <col min="3588" max="3588" width="10.5" style="148" customWidth="1"/>
    <col min="3589" max="3617" width="3.33203125" style="148" customWidth="1"/>
    <col min="3618" max="3618" width="9" style="148" customWidth="1"/>
    <col min="3619" max="3631" width="3.33203125" style="148" customWidth="1"/>
    <col min="3632" max="3632" width="1.83203125" style="148" customWidth="1"/>
    <col min="3633" max="3633" width="3" style="148" customWidth="1"/>
    <col min="3634" max="3634" width="2.5" style="148" customWidth="1"/>
    <col min="3635" max="3635" width="3.1640625" style="148" customWidth="1"/>
    <col min="3636" max="3636" width="2.6640625" style="148" customWidth="1"/>
    <col min="3637" max="3638" width="3" style="148" customWidth="1"/>
    <col min="3639" max="3639" width="2.5" style="148" customWidth="1"/>
    <col min="3640" max="3640" width="1.83203125" style="148" customWidth="1"/>
    <col min="3641" max="3641" width="2.83203125" style="148" customWidth="1"/>
    <col min="3642" max="3642" width="2.33203125" style="148" customWidth="1"/>
    <col min="3643" max="3643" width="1.1640625" style="148" customWidth="1"/>
    <col min="3644" max="3644" width="2" style="148" customWidth="1"/>
    <col min="3645" max="3645" width="1.83203125" style="148" customWidth="1"/>
    <col min="3646" max="3646" width="1" style="148" customWidth="1"/>
    <col min="3647" max="3840" width="14.6640625" style="148"/>
    <col min="3841" max="3843" width="3.33203125" style="148" customWidth="1"/>
    <col min="3844" max="3844" width="10.5" style="148" customWidth="1"/>
    <col min="3845" max="3873" width="3.33203125" style="148" customWidth="1"/>
    <col min="3874" max="3874" width="9" style="148" customWidth="1"/>
    <col min="3875" max="3887" width="3.33203125" style="148" customWidth="1"/>
    <col min="3888" max="3888" width="1.83203125" style="148" customWidth="1"/>
    <col min="3889" max="3889" width="3" style="148" customWidth="1"/>
    <col min="3890" max="3890" width="2.5" style="148" customWidth="1"/>
    <col min="3891" max="3891" width="3.1640625" style="148" customWidth="1"/>
    <col min="3892" max="3892" width="2.6640625" style="148" customWidth="1"/>
    <col min="3893" max="3894" width="3" style="148" customWidth="1"/>
    <col min="3895" max="3895" width="2.5" style="148" customWidth="1"/>
    <col min="3896" max="3896" width="1.83203125" style="148" customWidth="1"/>
    <col min="3897" max="3897" width="2.83203125" style="148" customWidth="1"/>
    <col min="3898" max="3898" width="2.33203125" style="148" customWidth="1"/>
    <col min="3899" max="3899" width="1.1640625" style="148" customWidth="1"/>
    <col min="3900" max="3900" width="2" style="148" customWidth="1"/>
    <col min="3901" max="3901" width="1.83203125" style="148" customWidth="1"/>
    <col min="3902" max="3902" width="1" style="148" customWidth="1"/>
    <col min="3903" max="4096" width="14.6640625" style="148"/>
    <col min="4097" max="4099" width="3.33203125" style="148" customWidth="1"/>
    <col min="4100" max="4100" width="10.5" style="148" customWidth="1"/>
    <col min="4101" max="4129" width="3.33203125" style="148" customWidth="1"/>
    <col min="4130" max="4130" width="9" style="148" customWidth="1"/>
    <col min="4131" max="4143" width="3.33203125" style="148" customWidth="1"/>
    <col min="4144" max="4144" width="1.83203125" style="148" customWidth="1"/>
    <col min="4145" max="4145" width="3" style="148" customWidth="1"/>
    <col min="4146" max="4146" width="2.5" style="148" customWidth="1"/>
    <col min="4147" max="4147" width="3.1640625" style="148" customWidth="1"/>
    <col min="4148" max="4148" width="2.6640625" style="148" customWidth="1"/>
    <col min="4149" max="4150" width="3" style="148" customWidth="1"/>
    <col min="4151" max="4151" width="2.5" style="148" customWidth="1"/>
    <col min="4152" max="4152" width="1.83203125" style="148" customWidth="1"/>
    <col min="4153" max="4153" width="2.83203125" style="148" customWidth="1"/>
    <col min="4154" max="4154" width="2.33203125" style="148" customWidth="1"/>
    <col min="4155" max="4155" width="1.1640625" style="148" customWidth="1"/>
    <col min="4156" max="4156" width="2" style="148" customWidth="1"/>
    <col min="4157" max="4157" width="1.83203125" style="148" customWidth="1"/>
    <col min="4158" max="4158" width="1" style="148" customWidth="1"/>
    <col min="4159" max="4352" width="14.6640625" style="148"/>
    <col min="4353" max="4355" width="3.33203125" style="148" customWidth="1"/>
    <col min="4356" max="4356" width="10.5" style="148" customWidth="1"/>
    <col min="4357" max="4385" width="3.33203125" style="148" customWidth="1"/>
    <col min="4386" max="4386" width="9" style="148" customWidth="1"/>
    <col min="4387" max="4399" width="3.33203125" style="148" customWidth="1"/>
    <col min="4400" max="4400" width="1.83203125" style="148" customWidth="1"/>
    <col min="4401" max="4401" width="3" style="148" customWidth="1"/>
    <col min="4402" max="4402" width="2.5" style="148" customWidth="1"/>
    <col min="4403" max="4403" width="3.1640625" style="148" customWidth="1"/>
    <col min="4404" max="4404" width="2.6640625" style="148" customWidth="1"/>
    <col min="4405" max="4406" width="3" style="148" customWidth="1"/>
    <col min="4407" max="4407" width="2.5" style="148" customWidth="1"/>
    <col min="4408" max="4408" width="1.83203125" style="148" customWidth="1"/>
    <col min="4409" max="4409" width="2.83203125" style="148" customWidth="1"/>
    <col min="4410" max="4410" width="2.33203125" style="148" customWidth="1"/>
    <col min="4411" max="4411" width="1.1640625" style="148" customWidth="1"/>
    <col min="4412" max="4412" width="2" style="148" customWidth="1"/>
    <col min="4413" max="4413" width="1.83203125" style="148" customWidth="1"/>
    <col min="4414" max="4414" width="1" style="148" customWidth="1"/>
    <col min="4415" max="4608" width="14.6640625" style="148"/>
    <col min="4609" max="4611" width="3.33203125" style="148" customWidth="1"/>
    <col min="4612" max="4612" width="10.5" style="148" customWidth="1"/>
    <col min="4613" max="4641" width="3.33203125" style="148" customWidth="1"/>
    <col min="4642" max="4642" width="9" style="148" customWidth="1"/>
    <col min="4643" max="4655" width="3.33203125" style="148" customWidth="1"/>
    <col min="4656" max="4656" width="1.83203125" style="148" customWidth="1"/>
    <col min="4657" max="4657" width="3" style="148" customWidth="1"/>
    <col min="4658" max="4658" width="2.5" style="148" customWidth="1"/>
    <col min="4659" max="4659" width="3.1640625" style="148" customWidth="1"/>
    <col min="4660" max="4660" width="2.6640625" style="148" customWidth="1"/>
    <col min="4661" max="4662" width="3" style="148" customWidth="1"/>
    <col min="4663" max="4663" width="2.5" style="148" customWidth="1"/>
    <col min="4664" max="4664" width="1.83203125" style="148" customWidth="1"/>
    <col min="4665" max="4665" width="2.83203125" style="148" customWidth="1"/>
    <col min="4666" max="4666" width="2.33203125" style="148" customWidth="1"/>
    <col min="4667" max="4667" width="1.1640625" style="148" customWidth="1"/>
    <col min="4668" max="4668" width="2" style="148" customWidth="1"/>
    <col min="4669" max="4669" width="1.83203125" style="148" customWidth="1"/>
    <col min="4670" max="4670" width="1" style="148" customWidth="1"/>
    <col min="4671" max="4864" width="14.6640625" style="148"/>
    <col min="4865" max="4867" width="3.33203125" style="148" customWidth="1"/>
    <col min="4868" max="4868" width="10.5" style="148" customWidth="1"/>
    <col min="4869" max="4897" width="3.33203125" style="148" customWidth="1"/>
    <col min="4898" max="4898" width="9" style="148" customWidth="1"/>
    <col min="4899" max="4911" width="3.33203125" style="148" customWidth="1"/>
    <col min="4912" max="4912" width="1.83203125" style="148" customWidth="1"/>
    <col min="4913" max="4913" width="3" style="148" customWidth="1"/>
    <col min="4914" max="4914" width="2.5" style="148" customWidth="1"/>
    <col min="4915" max="4915" width="3.1640625" style="148" customWidth="1"/>
    <col min="4916" max="4916" width="2.6640625" style="148" customWidth="1"/>
    <col min="4917" max="4918" width="3" style="148" customWidth="1"/>
    <col min="4919" max="4919" width="2.5" style="148" customWidth="1"/>
    <col min="4920" max="4920" width="1.83203125" style="148" customWidth="1"/>
    <col min="4921" max="4921" width="2.83203125" style="148" customWidth="1"/>
    <col min="4922" max="4922" width="2.33203125" style="148" customWidth="1"/>
    <col min="4923" max="4923" width="1.1640625" style="148" customWidth="1"/>
    <col min="4924" max="4924" width="2" style="148" customWidth="1"/>
    <col min="4925" max="4925" width="1.83203125" style="148" customWidth="1"/>
    <col min="4926" max="4926" width="1" style="148" customWidth="1"/>
    <col min="4927" max="5120" width="14.6640625" style="148"/>
    <col min="5121" max="5123" width="3.33203125" style="148" customWidth="1"/>
    <col min="5124" max="5124" width="10.5" style="148" customWidth="1"/>
    <col min="5125" max="5153" width="3.33203125" style="148" customWidth="1"/>
    <col min="5154" max="5154" width="9" style="148" customWidth="1"/>
    <col min="5155" max="5167" width="3.33203125" style="148" customWidth="1"/>
    <col min="5168" max="5168" width="1.83203125" style="148" customWidth="1"/>
    <col min="5169" max="5169" width="3" style="148" customWidth="1"/>
    <col min="5170" max="5170" width="2.5" style="148" customWidth="1"/>
    <col min="5171" max="5171" width="3.1640625" style="148" customWidth="1"/>
    <col min="5172" max="5172" width="2.6640625" style="148" customWidth="1"/>
    <col min="5173" max="5174" width="3" style="148" customWidth="1"/>
    <col min="5175" max="5175" width="2.5" style="148" customWidth="1"/>
    <col min="5176" max="5176" width="1.83203125" style="148" customWidth="1"/>
    <col min="5177" max="5177" width="2.83203125" style="148" customWidth="1"/>
    <col min="5178" max="5178" width="2.33203125" style="148" customWidth="1"/>
    <col min="5179" max="5179" width="1.1640625" style="148" customWidth="1"/>
    <col min="5180" max="5180" width="2" style="148" customWidth="1"/>
    <col min="5181" max="5181" width="1.83203125" style="148" customWidth="1"/>
    <col min="5182" max="5182" width="1" style="148" customWidth="1"/>
    <col min="5183" max="5376" width="14.6640625" style="148"/>
    <col min="5377" max="5379" width="3.33203125" style="148" customWidth="1"/>
    <col min="5380" max="5380" width="10.5" style="148" customWidth="1"/>
    <col min="5381" max="5409" width="3.33203125" style="148" customWidth="1"/>
    <col min="5410" max="5410" width="9" style="148" customWidth="1"/>
    <col min="5411" max="5423" width="3.33203125" style="148" customWidth="1"/>
    <col min="5424" max="5424" width="1.83203125" style="148" customWidth="1"/>
    <col min="5425" max="5425" width="3" style="148" customWidth="1"/>
    <col min="5426" max="5426" width="2.5" style="148" customWidth="1"/>
    <col min="5427" max="5427" width="3.1640625" style="148" customWidth="1"/>
    <col min="5428" max="5428" width="2.6640625" style="148" customWidth="1"/>
    <col min="5429" max="5430" width="3" style="148" customWidth="1"/>
    <col min="5431" max="5431" width="2.5" style="148" customWidth="1"/>
    <col min="5432" max="5432" width="1.83203125" style="148" customWidth="1"/>
    <col min="5433" max="5433" width="2.83203125" style="148" customWidth="1"/>
    <col min="5434" max="5434" width="2.33203125" style="148" customWidth="1"/>
    <col min="5435" max="5435" width="1.1640625" style="148" customWidth="1"/>
    <col min="5436" max="5436" width="2" style="148" customWidth="1"/>
    <col min="5437" max="5437" width="1.83203125" style="148" customWidth="1"/>
    <col min="5438" max="5438" width="1" style="148" customWidth="1"/>
    <col min="5439" max="5632" width="14.6640625" style="148"/>
    <col min="5633" max="5635" width="3.33203125" style="148" customWidth="1"/>
    <col min="5636" max="5636" width="10.5" style="148" customWidth="1"/>
    <col min="5637" max="5665" width="3.33203125" style="148" customWidth="1"/>
    <col min="5666" max="5666" width="9" style="148" customWidth="1"/>
    <col min="5667" max="5679" width="3.33203125" style="148" customWidth="1"/>
    <col min="5680" max="5680" width="1.83203125" style="148" customWidth="1"/>
    <col min="5681" max="5681" width="3" style="148" customWidth="1"/>
    <col min="5682" max="5682" width="2.5" style="148" customWidth="1"/>
    <col min="5683" max="5683" width="3.1640625" style="148" customWidth="1"/>
    <col min="5684" max="5684" width="2.6640625" style="148" customWidth="1"/>
    <col min="5685" max="5686" width="3" style="148" customWidth="1"/>
    <col min="5687" max="5687" width="2.5" style="148" customWidth="1"/>
    <col min="5688" max="5688" width="1.83203125" style="148" customWidth="1"/>
    <col min="5689" max="5689" width="2.83203125" style="148" customWidth="1"/>
    <col min="5690" max="5690" width="2.33203125" style="148" customWidth="1"/>
    <col min="5691" max="5691" width="1.1640625" style="148" customWidth="1"/>
    <col min="5692" max="5692" width="2" style="148" customWidth="1"/>
    <col min="5693" max="5693" width="1.83203125" style="148" customWidth="1"/>
    <col min="5694" max="5694" width="1" style="148" customWidth="1"/>
    <col min="5695" max="5888" width="14.6640625" style="148"/>
    <col min="5889" max="5891" width="3.33203125" style="148" customWidth="1"/>
    <col min="5892" max="5892" width="10.5" style="148" customWidth="1"/>
    <col min="5893" max="5921" width="3.33203125" style="148" customWidth="1"/>
    <col min="5922" max="5922" width="9" style="148" customWidth="1"/>
    <col min="5923" max="5935" width="3.33203125" style="148" customWidth="1"/>
    <col min="5936" max="5936" width="1.83203125" style="148" customWidth="1"/>
    <col min="5937" max="5937" width="3" style="148" customWidth="1"/>
    <col min="5938" max="5938" width="2.5" style="148" customWidth="1"/>
    <col min="5939" max="5939" width="3.1640625" style="148" customWidth="1"/>
    <col min="5940" max="5940" width="2.6640625" style="148" customWidth="1"/>
    <col min="5941" max="5942" width="3" style="148" customWidth="1"/>
    <col min="5943" max="5943" width="2.5" style="148" customWidth="1"/>
    <col min="5944" max="5944" width="1.83203125" style="148" customWidth="1"/>
    <col min="5945" max="5945" width="2.83203125" style="148" customWidth="1"/>
    <col min="5946" max="5946" width="2.33203125" style="148" customWidth="1"/>
    <col min="5947" max="5947" width="1.1640625" style="148" customWidth="1"/>
    <col min="5948" max="5948" width="2" style="148" customWidth="1"/>
    <col min="5949" max="5949" width="1.83203125" style="148" customWidth="1"/>
    <col min="5950" max="5950" width="1" style="148" customWidth="1"/>
    <col min="5951" max="6144" width="14.6640625" style="148"/>
    <col min="6145" max="6147" width="3.33203125" style="148" customWidth="1"/>
    <col min="6148" max="6148" width="10.5" style="148" customWidth="1"/>
    <col min="6149" max="6177" width="3.33203125" style="148" customWidth="1"/>
    <col min="6178" max="6178" width="9" style="148" customWidth="1"/>
    <col min="6179" max="6191" width="3.33203125" style="148" customWidth="1"/>
    <col min="6192" max="6192" width="1.83203125" style="148" customWidth="1"/>
    <col min="6193" max="6193" width="3" style="148" customWidth="1"/>
    <col min="6194" max="6194" width="2.5" style="148" customWidth="1"/>
    <col min="6195" max="6195" width="3.1640625" style="148" customWidth="1"/>
    <col min="6196" max="6196" width="2.6640625" style="148" customWidth="1"/>
    <col min="6197" max="6198" width="3" style="148" customWidth="1"/>
    <col min="6199" max="6199" width="2.5" style="148" customWidth="1"/>
    <col min="6200" max="6200" width="1.83203125" style="148" customWidth="1"/>
    <col min="6201" max="6201" width="2.83203125" style="148" customWidth="1"/>
    <col min="6202" max="6202" width="2.33203125" style="148" customWidth="1"/>
    <col min="6203" max="6203" width="1.1640625" style="148" customWidth="1"/>
    <col min="6204" max="6204" width="2" style="148" customWidth="1"/>
    <col min="6205" max="6205" width="1.83203125" style="148" customWidth="1"/>
    <col min="6206" max="6206" width="1" style="148" customWidth="1"/>
    <col min="6207" max="6400" width="14.6640625" style="148"/>
    <col min="6401" max="6403" width="3.33203125" style="148" customWidth="1"/>
    <col min="6404" max="6404" width="10.5" style="148" customWidth="1"/>
    <col min="6405" max="6433" width="3.33203125" style="148" customWidth="1"/>
    <col min="6434" max="6434" width="9" style="148" customWidth="1"/>
    <col min="6435" max="6447" width="3.33203125" style="148" customWidth="1"/>
    <col min="6448" max="6448" width="1.83203125" style="148" customWidth="1"/>
    <col min="6449" max="6449" width="3" style="148" customWidth="1"/>
    <col min="6450" max="6450" width="2.5" style="148" customWidth="1"/>
    <col min="6451" max="6451" width="3.1640625" style="148" customWidth="1"/>
    <col min="6452" max="6452" width="2.6640625" style="148" customWidth="1"/>
    <col min="6453" max="6454" width="3" style="148" customWidth="1"/>
    <col min="6455" max="6455" width="2.5" style="148" customWidth="1"/>
    <col min="6456" max="6456" width="1.83203125" style="148" customWidth="1"/>
    <col min="6457" max="6457" width="2.83203125" style="148" customWidth="1"/>
    <col min="6458" max="6458" width="2.33203125" style="148" customWidth="1"/>
    <col min="6459" max="6459" width="1.1640625" style="148" customWidth="1"/>
    <col min="6460" max="6460" width="2" style="148" customWidth="1"/>
    <col min="6461" max="6461" width="1.83203125" style="148" customWidth="1"/>
    <col min="6462" max="6462" width="1" style="148" customWidth="1"/>
    <col min="6463" max="6656" width="14.6640625" style="148"/>
    <col min="6657" max="6659" width="3.33203125" style="148" customWidth="1"/>
    <col min="6660" max="6660" width="10.5" style="148" customWidth="1"/>
    <col min="6661" max="6689" width="3.33203125" style="148" customWidth="1"/>
    <col min="6690" max="6690" width="9" style="148" customWidth="1"/>
    <col min="6691" max="6703" width="3.33203125" style="148" customWidth="1"/>
    <col min="6704" max="6704" width="1.83203125" style="148" customWidth="1"/>
    <col min="6705" max="6705" width="3" style="148" customWidth="1"/>
    <col min="6706" max="6706" width="2.5" style="148" customWidth="1"/>
    <col min="6707" max="6707" width="3.1640625" style="148" customWidth="1"/>
    <col min="6708" max="6708" width="2.6640625" style="148" customWidth="1"/>
    <col min="6709" max="6710" width="3" style="148" customWidth="1"/>
    <col min="6711" max="6711" width="2.5" style="148" customWidth="1"/>
    <col min="6712" max="6712" width="1.83203125" style="148" customWidth="1"/>
    <col min="6713" max="6713" width="2.83203125" style="148" customWidth="1"/>
    <col min="6714" max="6714" width="2.33203125" style="148" customWidth="1"/>
    <col min="6715" max="6715" width="1.1640625" style="148" customWidth="1"/>
    <col min="6716" max="6716" width="2" style="148" customWidth="1"/>
    <col min="6717" max="6717" width="1.83203125" style="148" customWidth="1"/>
    <col min="6718" max="6718" width="1" style="148" customWidth="1"/>
    <col min="6719" max="6912" width="14.6640625" style="148"/>
    <col min="6913" max="6915" width="3.33203125" style="148" customWidth="1"/>
    <col min="6916" max="6916" width="10.5" style="148" customWidth="1"/>
    <col min="6917" max="6945" width="3.33203125" style="148" customWidth="1"/>
    <col min="6946" max="6946" width="9" style="148" customWidth="1"/>
    <col min="6947" max="6959" width="3.33203125" style="148" customWidth="1"/>
    <col min="6960" max="6960" width="1.83203125" style="148" customWidth="1"/>
    <col min="6961" max="6961" width="3" style="148" customWidth="1"/>
    <col min="6962" max="6962" width="2.5" style="148" customWidth="1"/>
    <col min="6963" max="6963" width="3.1640625" style="148" customWidth="1"/>
    <col min="6964" max="6964" width="2.6640625" style="148" customWidth="1"/>
    <col min="6965" max="6966" width="3" style="148" customWidth="1"/>
    <col min="6967" max="6967" width="2.5" style="148" customWidth="1"/>
    <col min="6968" max="6968" width="1.83203125" style="148" customWidth="1"/>
    <col min="6969" max="6969" width="2.83203125" style="148" customWidth="1"/>
    <col min="6970" max="6970" width="2.33203125" style="148" customWidth="1"/>
    <col min="6971" max="6971" width="1.1640625" style="148" customWidth="1"/>
    <col min="6972" max="6972" width="2" style="148" customWidth="1"/>
    <col min="6973" max="6973" width="1.83203125" style="148" customWidth="1"/>
    <col min="6974" max="6974" width="1" style="148" customWidth="1"/>
    <col min="6975" max="7168" width="14.6640625" style="148"/>
    <col min="7169" max="7171" width="3.33203125" style="148" customWidth="1"/>
    <col min="7172" max="7172" width="10.5" style="148" customWidth="1"/>
    <col min="7173" max="7201" width="3.33203125" style="148" customWidth="1"/>
    <col min="7202" max="7202" width="9" style="148" customWidth="1"/>
    <col min="7203" max="7215" width="3.33203125" style="148" customWidth="1"/>
    <col min="7216" max="7216" width="1.83203125" style="148" customWidth="1"/>
    <col min="7217" max="7217" width="3" style="148" customWidth="1"/>
    <col min="7218" max="7218" width="2.5" style="148" customWidth="1"/>
    <col min="7219" max="7219" width="3.1640625" style="148" customWidth="1"/>
    <col min="7220" max="7220" width="2.6640625" style="148" customWidth="1"/>
    <col min="7221" max="7222" width="3" style="148" customWidth="1"/>
    <col min="7223" max="7223" width="2.5" style="148" customWidth="1"/>
    <col min="7224" max="7224" width="1.83203125" style="148" customWidth="1"/>
    <col min="7225" max="7225" width="2.83203125" style="148" customWidth="1"/>
    <col min="7226" max="7226" width="2.33203125" style="148" customWidth="1"/>
    <col min="7227" max="7227" width="1.1640625" style="148" customWidth="1"/>
    <col min="7228" max="7228" width="2" style="148" customWidth="1"/>
    <col min="7229" max="7229" width="1.83203125" style="148" customWidth="1"/>
    <col min="7230" max="7230" width="1" style="148" customWidth="1"/>
    <col min="7231" max="7424" width="14.6640625" style="148"/>
    <col min="7425" max="7427" width="3.33203125" style="148" customWidth="1"/>
    <col min="7428" max="7428" width="10.5" style="148" customWidth="1"/>
    <col min="7429" max="7457" width="3.33203125" style="148" customWidth="1"/>
    <col min="7458" max="7458" width="9" style="148" customWidth="1"/>
    <col min="7459" max="7471" width="3.33203125" style="148" customWidth="1"/>
    <col min="7472" max="7472" width="1.83203125" style="148" customWidth="1"/>
    <col min="7473" max="7473" width="3" style="148" customWidth="1"/>
    <col min="7474" max="7474" width="2.5" style="148" customWidth="1"/>
    <col min="7475" max="7475" width="3.1640625" style="148" customWidth="1"/>
    <col min="7476" max="7476" width="2.6640625" style="148" customWidth="1"/>
    <col min="7477" max="7478" width="3" style="148" customWidth="1"/>
    <col min="7479" max="7479" width="2.5" style="148" customWidth="1"/>
    <col min="7480" max="7480" width="1.83203125" style="148" customWidth="1"/>
    <col min="7481" max="7481" width="2.83203125" style="148" customWidth="1"/>
    <col min="7482" max="7482" width="2.33203125" style="148" customWidth="1"/>
    <col min="7483" max="7483" width="1.1640625" style="148" customWidth="1"/>
    <col min="7484" max="7484" width="2" style="148" customWidth="1"/>
    <col min="7485" max="7485" width="1.83203125" style="148" customWidth="1"/>
    <col min="7486" max="7486" width="1" style="148" customWidth="1"/>
    <col min="7487" max="7680" width="14.6640625" style="148"/>
    <col min="7681" max="7683" width="3.33203125" style="148" customWidth="1"/>
    <col min="7684" max="7684" width="10.5" style="148" customWidth="1"/>
    <col min="7685" max="7713" width="3.33203125" style="148" customWidth="1"/>
    <col min="7714" max="7714" width="9" style="148" customWidth="1"/>
    <col min="7715" max="7727" width="3.33203125" style="148" customWidth="1"/>
    <col min="7728" max="7728" width="1.83203125" style="148" customWidth="1"/>
    <col min="7729" max="7729" width="3" style="148" customWidth="1"/>
    <col min="7730" max="7730" width="2.5" style="148" customWidth="1"/>
    <col min="7731" max="7731" width="3.1640625" style="148" customWidth="1"/>
    <col min="7732" max="7732" width="2.6640625" style="148" customWidth="1"/>
    <col min="7733" max="7734" width="3" style="148" customWidth="1"/>
    <col min="7735" max="7735" width="2.5" style="148" customWidth="1"/>
    <col min="7736" max="7736" width="1.83203125" style="148" customWidth="1"/>
    <col min="7737" max="7737" width="2.83203125" style="148" customWidth="1"/>
    <col min="7738" max="7738" width="2.33203125" style="148" customWidth="1"/>
    <col min="7739" max="7739" width="1.1640625" style="148" customWidth="1"/>
    <col min="7740" max="7740" width="2" style="148" customWidth="1"/>
    <col min="7741" max="7741" width="1.83203125" style="148" customWidth="1"/>
    <col min="7742" max="7742" width="1" style="148" customWidth="1"/>
    <col min="7743" max="7936" width="14.6640625" style="148"/>
    <col min="7937" max="7939" width="3.33203125" style="148" customWidth="1"/>
    <col min="7940" max="7940" width="10.5" style="148" customWidth="1"/>
    <col min="7941" max="7969" width="3.33203125" style="148" customWidth="1"/>
    <col min="7970" max="7970" width="9" style="148" customWidth="1"/>
    <col min="7971" max="7983" width="3.33203125" style="148" customWidth="1"/>
    <col min="7984" max="7984" width="1.83203125" style="148" customWidth="1"/>
    <col min="7985" max="7985" width="3" style="148" customWidth="1"/>
    <col min="7986" max="7986" width="2.5" style="148" customWidth="1"/>
    <col min="7987" max="7987" width="3.1640625" style="148" customWidth="1"/>
    <col min="7988" max="7988" width="2.6640625" style="148" customWidth="1"/>
    <col min="7989" max="7990" width="3" style="148" customWidth="1"/>
    <col min="7991" max="7991" width="2.5" style="148" customWidth="1"/>
    <col min="7992" max="7992" width="1.83203125" style="148" customWidth="1"/>
    <col min="7993" max="7993" width="2.83203125" style="148" customWidth="1"/>
    <col min="7994" max="7994" width="2.33203125" style="148" customWidth="1"/>
    <col min="7995" max="7995" width="1.1640625" style="148" customWidth="1"/>
    <col min="7996" max="7996" width="2" style="148" customWidth="1"/>
    <col min="7997" max="7997" width="1.83203125" style="148" customWidth="1"/>
    <col min="7998" max="7998" width="1" style="148" customWidth="1"/>
    <col min="7999" max="8192" width="14.6640625" style="148"/>
    <col min="8193" max="8195" width="3.33203125" style="148" customWidth="1"/>
    <col min="8196" max="8196" width="10.5" style="148" customWidth="1"/>
    <col min="8197" max="8225" width="3.33203125" style="148" customWidth="1"/>
    <col min="8226" max="8226" width="9" style="148" customWidth="1"/>
    <col min="8227" max="8239" width="3.33203125" style="148" customWidth="1"/>
    <col min="8240" max="8240" width="1.83203125" style="148" customWidth="1"/>
    <col min="8241" max="8241" width="3" style="148" customWidth="1"/>
    <col min="8242" max="8242" width="2.5" style="148" customWidth="1"/>
    <col min="8243" max="8243" width="3.1640625" style="148" customWidth="1"/>
    <col min="8244" max="8244" width="2.6640625" style="148" customWidth="1"/>
    <col min="8245" max="8246" width="3" style="148" customWidth="1"/>
    <col min="8247" max="8247" width="2.5" style="148" customWidth="1"/>
    <col min="8248" max="8248" width="1.83203125" style="148" customWidth="1"/>
    <col min="8249" max="8249" width="2.83203125" style="148" customWidth="1"/>
    <col min="8250" max="8250" width="2.33203125" style="148" customWidth="1"/>
    <col min="8251" max="8251" width="1.1640625" style="148" customWidth="1"/>
    <col min="8252" max="8252" width="2" style="148" customWidth="1"/>
    <col min="8253" max="8253" width="1.83203125" style="148" customWidth="1"/>
    <col min="8254" max="8254" width="1" style="148" customWidth="1"/>
    <col min="8255" max="8448" width="14.6640625" style="148"/>
    <col min="8449" max="8451" width="3.33203125" style="148" customWidth="1"/>
    <col min="8452" max="8452" width="10.5" style="148" customWidth="1"/>
    <col min="8453" max="8481" width="3.33203125" style="148" customWidth="1"/>
    <col min="8482" max="8482" width="9" style="148" customWidth="1"/>
    <col min="8483" max="8495" width="3.33203125" style="148" customWidth="1"/>
    <col min="8496" max="8496" width="1.83203125" style="148" customWidth="1"/>
    <col min="8497" max="8497" width="3" style="148" customWidth="1"/>
    <col min="8498" max="8498" width="2.5" style="148" customWidth="1"/>
    <col min="8499" max="8499" width="3.1640625" style="148" customWidth="1"/>
    <col min="8500" max="8500" width="2.6640625" style="148" customWidth="1"/>
    <col min="8501" max="8502" width="3" style="148" customWidth="1"/>
    <col min="8503" max="8503" width="2.5" style="148" customWidth="1"/>
    <col min="8504" max="8504" width="1.83203125" style="148" customWidth="1"/>
    <col min="8505" max="8505" width="2.83203125" style="148" customWidth="1"/>
    <col min="8506" max="8506" width="2.33203125" style="148" customWidth="1"/>
    <col min="8507" max="8507" width="1.1640625" style="148" customWidth="1"/>
    <col min="8508" max="8508" width="2" style="148" customWidth="1"/>
    <col min="8509" max="8509" width="1.83203125" style="148" customWidth="1"/>
    <col min="8510" max="8510" width="1" style="148" customWidth="1"/>
    <col min="8511" max="8704" width="14.6640625" style="148"/>
    <col min="8705" max="8707" width="3.33203125" style="148" customWidth="1"/>
    <col min="8708" max="8708" width="10.5" style="148" customWidth="1"/>
    <col min="8709" max="8737" width="3.33203125" style="148" customWidth="1"/>
    <col min="8738" max="8738" width="9" style="148" customWidth="1"/>
    <col min="8739" max="8751" width="3.33203125" style="148" customWidth="1"/>
    <col min="8752" max="8752" width="1.83203125" style="148" customWidth="1"/>
    <col min="8753" max="8753" width="3" style="148" customWidth="1"/>
    <col min="8754" max="8754" width="2.5" style="148" customWidth="1"/>
    <col min="8755" max="8755" width="3.1640625" style="148" customWidth="1"/>
    <col min="8756" max="8756" width="2.6640625" style="148" customWidth="1"/>
    <col min="8757" max="8758" width="3" style="148" customWidth="1"/>
    <col min="8759" max="8759" width="2.5" style="148" customWidth="1"/>
    <col min="8760" max="8760" width="1.83203125" style="148" customWidth="1"/>
    <col min="8761" max="8761" width="2.83203125" style="148" customWidth="1"/>
    <col min="8762" max="8762" width="2.33203125" style="148" customWidth="1"/>
    <col min="8763" max="8763" width="1.1640625" style="148" customWidth="1"/>
    <col min="8764" max="8764" width="2" style="148" customWidth="1"/>
    <col min="8765" max="8765" width="1.83203125" style="148" customWidth="1"/>
    <col min="8766" max="8766" width="1" style="148" customWidth="1"/>
    <col min="8767" max="8960" width="14.6640625" style="148"/>
    <col min="8961" max="8963" width="3.33203125" style="148" customWidth="1"/>
    <col min="8964" max="8964" width="10.5" style="148" customWidth="1"/>
    <col min="8965" max="8993" width="3.33203125" style="148" customWidth="1"/>
    <col min="8994" max="8994" width="9" style="148" customWidth="1"/>
    <col min="8995" max="9007" width="3.33203125" style="148" customWidth="1"/>
    <col min="9008" max="9008" width="1.83203125" style="148" customWidth="1"/>
    <col min="9009" max="9009" width="3" style="148" customWidth="1"/>
    <col min="9010" max="9010" width="2.5" style="148" customWidth="1"/>
    <col min="9011" max="9011" width="3.1640625" style="148" customWidth="1"/>
    <col min="9012" max="9012" width="2.6640625" style="148" customWidth="1"/>
    <col min="9013" max="9014" width="3" style="148" customWidth="1"/>
    <col min="9015" max="9015" width="2.5" style="148" customWidth="1"/>
    <col min="9016" max="9016" width="1.83203125" style="148" customWidth="1"/>
    <col min="9017" max="9017" width="2.83203125" style="148" customWidth="1"/>
    <col min="9018" max="9018" width="2.33203125" style="148" customWidth="1"/>
    <col min="9019" max="9019" width="1.1640625" style="148" customWidth="1"/>
    <col min="9020" max="9020" width="2" style="148" customWidth="1"/>
    <col min="9021" max="9021" width="1.83203125" style="148" customWidth="1"/>
    <col min="9022" max="9022" width="1" style="148" customWidth="1"/>
    <col min="9023" max="9216" width="14.6640625" style="148"/>
    <col min="9217" max="9219" width="3.33203125" style="148" customWidth="1"/>
    <col min="9220" max="9220" width="10.5" style="148" customWidth="1"/>
    <col min="9221" max="9249" width="3.33203125" style="148" customWidth="1"/>
    <col min="9250" max="9250" width="9" style="148" customWidth="1"/>
    <col min="9251" max="9263" width="3.33203125" style="148" customWidth="1"/>
    <col min="9264" max="9264" width="1.83203125" style="148" customWidth="1"/>
    <col min="9265" max="9265" width="3" style="148" customWidth="1"/>
    <col min="9266" max="9266" width="2.5" style="148" customWidth="1"/>
    <col min="9267" max="9267" width="3.1640625" style="148" customWidth="1"/>
    <col min="9268" max="9268" width="2.6640625" style="148" customWidth="1"/>
    <col min="9269" max="9270" width="3" style="148" customWidth="1"/>
    <col min="9271" max="9271" width="2.5" style="148" customWidth="1"/>
    <col min="9272" max="9272" width="1.83203125" style="148" customWidth="1"/>
    <col min="9273" max="9273" width="2.83203125" style="148" customWidth="1"/>
    <col min="9274" max="9274" width="2.33203125" style="148" customWidth="1"/>
    <col min="9275" max="9275" width="1.1640625" style="148" customWidth="1"/>
    <col min="9276" max="9276" width="2" style="148" customWidth="1"/>
    <col min="9277" max="9277" width="1.83203125" style="148" customWidth="1"/>
    <col min="9278" max="9278" width="1" style="148" customWidth="1"/>
    <col min="9279" max="9472" width="14.6640625" style="148"/>
    <col min="9473" max="9475" width="3.33203125" style="148" customWidth="1"/>
    <col min="9476" max="9476" width="10.5" style="148" customWidth="1"/>
    <col min="9477" max="9505" width="3.33203125" style="148" customWidth="1"/>
    <col min="9506" max="9506" width="9" style="148" customWidth="1"/>
    <col min="9507" max="9519" width="3.33203125" style="148" customWidth="1"/>
    <col min="9520" max="9520" width="1.83203125" style="148" customWidth="1"/>
    <col min="9521" max="9521" width="3" style="148" customWidth="1"/>
    <col min="9522" max="9522" width="2.5" style="148" customWidth="1"/>
    <col min="9523" max="9523" width="3.1640625" style="148" customWidth="1"/>
    <col min="9524" max="9524" width="2.6640625" style="148" customWidth="1"/>
    <col min="9525" max="9526" width="3" style="148" customWidth="1"/>
    <col min="9527" max="9527" width="2.5" style="148" customWidth="1"/>
    <col min="9528" max="9528" width="1.83203125" style="148" customWidth="1"/>
    <col min="9529" max="9529" width="2.83203125" style="148" customWidth="1"/>
    <col min="9530" max="9530" width="2.33203125" style="148" customWidth="1"/>
    <col min="9531" max="9531" width="1.1640625" style="148" customWidth="1"/>
    <col min="9532" max="9532" width="2" style="148" customWidth="1"/>
    <col min="9533" max="9533" width="1.83203125" style="148" customWidth="1"/>
    <col min="9534" max="9534" width="1" style="148" customWidth="1"/>
    <col min="9535" max="9728" width="14.6640625" style="148"/>
    <col min="9729" max="9731" width="3.33203125" style="148" customWidth="1"/>
    <col min="9732" max="9732" width="10.5" style="148" customWidth="1"/>
    <col min="9733" max="9761" width="3.33203125" style="148" customWidth="1"/>
    <col min="9762" max="9762" width="9" style="148" customWidth="1"/>
    <col min="9763" max="9775" width="3.33203125" style="148" customWidth="1"/>
    <col min="9776" max="9776" width="1.83203125" style="148" customWidth="1"/>
    <col min="9777" max="9777" width="3" style="148" customWidth="1"/>
    <col min="9778" max="9778" width="2.5" style="148" customWidth="1"/>
    <col min="9779" max="9779" width="3.1640625" style="148" customWidth="1"/>
    <col min="9780" max="9780" width="2.6640625" style="148" customWidth="1"/>
    <col min="9781" max="9782" width="3" style="148" customWidth="1"/>
    <col min="9783" max="9783" width="2.5" style="148" customWidth="1"/>
    <col min="9784" max="9784" width="1.83203125" style="148" customWidth="1"/>
    <col min="9785" max="9785" width="2.83203125" style="148" customWidth="1"/>
    <col min="9786" max="9786" width="2.33203125" style="148" customWidth="1"/>
    <col min="9787" max="9787" width="1.1640625" style="148" customWidth="1"/>
    <col min="9788" max="9788" width="2" style="148" customWidth="1"/>
    <col min="9789" max="9789" width="1.83203125" style="148" customWidth="1"/>
    <col min="9790" max="9790" width="1" style="148" customWidth="1"/>
    <col min="9791" max="9984" width="14.6640625" style="148"/>
    <col min="9985" max="9987" width="3.33203125" style="148" customWidth="1"/>
    <col min="9988" max="9988" width="10.5" style="148" customWidth="1"/>
    <col min="9989" max="10017" width="3.33203125" style="148" customWidth="1"/>
    <col min="10018" max="10018" width="9" style="148" customWidth="1"/>
    <col min="10019" max="10031" width="3.33203125" style="148" customWidth="1"/>
    <col min="10032" max="10032" width="1.83203125" style="148" customWidth="1"/>
    <col min="10033" max="10033" width="3" style="148" customWidth="1"/>
    <col min="10034" max="10034" width="2.5" style="148" customWidth="1"/>
    <col min="10035" max="10035" width="3.1640625" style="148" customWidth="1"/>
    <col min="10036" max="10036" width="2.6640625" style="148" customWidth="1"/>
    <col min="10037" max="10038" width="3" style="148" customWidth="1"/>
    <col min="10039" max="10039" width="2.5" style="148" customWidth="1"/>
    <col min="10040" max="10040" width="1.83203125" style="148" customWidth="1"/>
    <col min="10041" max="10041" width="2.83203125" style="148" customWidth="1"/>
    <col min="10042" max="10042" width="2.33203125" style="148" customWidth="1"/>
    <col min="10043" max="10043" width="1.1640625" style="148" customWidth="1"/>
    <col min="10044" max="10044" width="2" style="148" customWidth="1"/>
    <col min="10045" max="10045" width="1.83203125" style="148" customWidth="1"/>
    <col min="10046" max="10046" width="1" style="148" customWidth="1"/>
    <col min="10047" max="10240" width="14.6640625" style="148"/>
    <col min="10241" max="10243" width="3.33203125" style="148" customWidth="1"/>
    <col min="10244" max="10244" width="10.5" style="148" customWidth="1"/>
    <col min="10245" max="10273" width="3.33203125" style="148" customWidth="1"/>
    <col min="10274" max="10274" width="9" style="148" customWidth="1"/>
    <col min="10275" max="10287" width="3.33203125" style="148" customWidth="1"/>
    <col min="10288" max="10288" width="1.83203125" style="148" customWidth="1"/>
    <col min="10289" max="10289" width="3" style="148" customWidth="1"/>
    <col min="10290" max="10290" width="2.5" style="148" customWidth="1"/>
    <col min="10291" max="10291" width="3.1640625" style="148" customWidth="1"/>
    <col min="10292" max="10292" width="2.6640625" style="148" customWidth="1"/>
    <col min="10293" max="10294" width="3" style="148" customWidth="1"/>
    <col min="10295" max="10295" width="2.5" style="148" customWidth="1"/>
    <col min="10296" max="10296" width="1.83203125" style="148" customWidth="1"/>
    <col min="10297" max="10297" width="2.83203125" style="148" customWidth="1"/>
    <col min="10298" max="10298" width="2.33203125" style="148" customWidth="1"/>
    <col min="10299" max="10299" width="1.1640625" style="148" customWidth="1"/>
    <col min="10300" max="10300" width="2" style="148" customWidth="1"/>
    <col min="10301" max="10301" width="1.83203125" style="148" customWidth="1"/>
    <col min="10302" max="10302" width="1" style="148" customWidth="1"/>
    <col min="10303" max="10496" width="14.6640625" style="148"/>
    <col min="10497" max="10499" width="3.33203125" style="148" customWidth="1"/>
    <col min="10500" max="10500" width="10.5" style="148" customWidth="1"/>
    <col min="10501" max="10529" width="3.33203125" style="148" customWidth="1"/>
    <col min="10530" max="10530" width="9" style="148" customWidth="1"/>
    <col min="10531" max="10543" width="3.33203125" style="148" customWidth="1"/>
    <col min="10544" max="10544" width="1.83203125" style="148" customWidth="1"/>
    <col min="10545" max="10545" width="3" style="148" customWidth="1"/>
    <col min="10546" max="10546" width="2.5" style="148" customWidth="1"/>
    <col min="10547" max="10547" width="3.1640625" style="148" customWidth="1"/>
    <col min="10548" max="10548" width="2.6640625" style="148" customWidth="1"/>
    <col min="10549" max="10550" width="3" style="148" customWidth="1"/>
    <col min="10551" max="10551" width="2.5" style="148" customWidth="1"/>
    <col min="10552" max="10552" width="1.83203125" style="148" customWidth="1"/>
    <col min="10553" max="10553" width="2.83203125" style="148" customWidth="1"/>
    <col min="10554" max="10554" width="2.33203125" style="148" customWidth="1"/>
    <col min="10555" max="10555" width="1.1640625" style="148" customWidth="1"/>
    <col min="10556" max="10556" width="2" style="148" customWidth="1"/>
    <col min="10557" max="10557" width="1.83203125" style="148" customWidth="1"/>
    <col min="10558" max="10558" width="1" style="148" customWidth="1"/>
    <col min="10559" max="10752" width="14.6640625" style="148"/>
    <col min="10753" max="10755" width="3.33203125" style="148" customWidth="1"/>
    <col min="10756" max="10756" width="10.5" style="148" customWidth="1"/>
    <col min="10757" max="10785" width="3.33203125" style="148" customWidth="1"/>
    <col min="10786" max="10786" width="9" style="148" customWidth="1"/>
    <col min="10787" max="10799" width="3.33203125" style="148" customWidth="1"/>
    <col min="10800" max="10800" width="1.83203125" style="148" customWidth="1"/>
    <col min="10801" max="10801" width="3" style="148" customWidth="1"/>
    <col min="10802" max="10802" width="2.5" style="148" customWidth="1"/>
    <col min="10803" max="10803" width="3.1640625" style="148" customWidth="1"/>
    <col min="10804" max="10804" width="2.6640625" style="148" customWidth="1"/>
    <col min="10805" max="10806" width="3" style="148" customWidth="1"/>
    <col min="10807" max="10807" width="2.5" style="148" customWidth="1"/>
    <col min="10808" max="10808" width="1.83203125" style="148" customWidth="1"/>
    <col min="10809" max="10809" width="2.83203125" style="148" customWidth="1"/>
    <col min="10810" max="10810" width="2.33203125" style="148" customWidth="1"/>
    <col min="10811" max="10811" width="1.1640625" style="148" customWidth="1"/>
    <col min="10812" max="10812" width="2" style="148" customWidth="1"/>
    <col min="10813" max="10813" width="1.83203125" style="148" customWidth="1"/>
    <col min="10814" max="10814" width="1" style="148" customWidth="1"/>
    <col min="10815" max="11008" width="14.6640625" style="148"/>
    <col min="11009" max="11011" width="3.33203125" style="148" customWidth="1"/>
    <col min="11012" max="11012" width="10.5" style="148" customWidth="1"/>
    <col min="11013" max="11041" width="3.33203125" style="148" customWidth="1"/>
    <col min="11042" max="11042" width="9" style="148" customWidth="1"/>
    <col min="11043" max="11055" width="3.33203125" style="148" customWidth="1"/>
    <col min="11056" max="11056" width="1.83203125" style="148" customWidth="1"/>
    <col min="11057" max="11057" width="3" style="148" customWidth="1"/>
    <col min="11058" max="11058" width="2.5" style="148" customWidth="1"/>
    <col min="11059" max="11059" width="3.1640625" style="148" customWidth="1"/>
    <col min="11060" max="11060" width="2.6640625" style="148" customWidth="1"/>
    <col min="11061" max="11062" width="3" style="148" customWidth="1"/>
    <col min="11063" max="11063" width="2.5" style="148" customWidth="1"/>
    <col min="11064" max="11064" width="1.83203125" style="148" customWidth="1"/>
    <col min="11065" max="11065" width="2.83203125" style="148" customWidth="1"/>
    <col min="11066" max="11066" width="2.33203125" style="148" customWidth="1"/>
    <col min="11067" max="11067" width="1.1640625" style="148" customWidth="1"/>
    <col min="11068" max="11068" width="2" style="148" customWidth="1"/>
    <col min="11069" max="11069" width="1.83203125" style="148" customWidth="1"/>
    <col min="11070" max="11070" width="1" style="148" customWidth="1"/>
    <col min="11071" max="11264" width="14.6640625" style="148"/>
    <col min="11265" max="11267" width="3.33203125" style="148" customWidth="1"/>
    <col min="11268" max="11268" width="10.5" style="148" customWidth="1"/>
    <col min="11269" max="11297" width="3.33203125" style="148" customWidth="1"/>
    <col min="11298" max="11298" width="9" style="148" customWidth="1"/>
    <col min="11299" max="11311" width="3.33203125" style="148" customWidth="1"/>
    <col min="11312" max="11312" width="1.83203125" style="148" customWidth="1"/>
    <col min="11313" max="11313" width="3" style="148" customWidth="1"/>
    <col min="11314" max="11314" width="2.5" style="148" customWidth="1"/>
    <col min="11315" max="11315" width="3.1640625" style="148" customWidth="1"/>
    <col min="11316" max="11316" width="2.6640625" style="148" customWidth="1"/>
    <col min="11317" max="11318" width="3" style="148" customWidth="1"/>
    <col min="11319" max="11319" width="2.5" style="148" customWidth="1"/>
    <col min="11320" max="11320" width="1.83203125" style="148" customWidth="1"/>
    <col min="11321" max="11321" width="2.83203125" style="148" customWidth="1"/>
    <col min="11322" max="11322" width="2.33203125" style="148" customWidth="1"/>
    <col min="11323" max="11323" width="1.1640625" style="148" customWidth="1"/>
    <col min="11324" max="11324" width="2" style="148" customWidth="1"/>
    <col min="11325" max="11325" width="1.83203125" style="148" customWidth="1"/>
    <col min="11326" max="11326" width="1" style="148" customWidth="1"/>
    <col min="11327" max="11520" width="14.6640625" style="148"/>
    <col min="11521" max="11523" width="3.33203125" style="148" customWidth="1"/>
    <col min="11524" max="11524" width="10.5" style="148" customWidth="1"/>
    <col min="11525" max="11553" width="3.33203125" style="148" customWidth="1"/>
    <col min="11554" max="11554" width="9" style="148" customWidth="1"/>
    <col min="11555" max="11567" width="3.33203125" style="148" customWidth="1"/>
    <col min="11568" max="11568" width="1.83203125" style="148" customWidth="1"/>
    <col min="11569" max="11569" width="3" style="148" customWidth="1"/>
    <col min="11570" max="11570" width="2.5" style="148" customWidth="1"/>
    <col min="11571" max="11571" width="3.1640625" style="148" customWidth="1"/>
    <col min="11572" max="11572" width="2.6640625" style="148" customWidth="1"/>
    <col min="11573" max="11574" width="3" style="148" customWidth="1"/>
    <col min="11575" max="11575" width="2.5" style="148" customWidth="1"/>
    <col min="11576" max="11576" width="1.83203125" style="148" customWidth="1"/>
    <col min="11577" max="11577" width="2.83203125" style="148" customWidth="1"/>
    <col min="11578" max="11578" width="2.33203125" style="148" customWidth="1"/>
    <col min="11579" max="11579" width="1.1640625" style="148" customWidth="1"/>
    <col min="11580" max="11580" width="2" style="148" customWidth="1"/>
    <col min="11581" max="11581" width="1.83203125" style="148" customWidth="1"/>
    <col min="11582" max="11582" width="1" style="148" customWidth="1"/>
    <col min="11583" max="11776" width="14.6640625" style="148"/>
    <col min="11777" max="11779" width="3.33203125" style="148" customWidth="1"/>
    <col min="11780" max="11780" width="10.5" style="148" customWidth="1"/>
    <col min="11781" max="11809" width="3.33203125" style="148" customWidth="1"/>
    <col min="11810" max="11810" width="9" style="148" customWidth="1"/>
    <col min="11811" max="11823" width="3.33203125" style="148" customWidth="1"/>
    <col min="11824" max="11824" width="1.83203125" style="148" customWidth="1"/>
    <col min="11825" max="11825" width="3" style="148" customWidth="1"/>
    <col min="11826" max="11826" width="2.5" style="148" customWidth="1"/>
    <col min="11827" max="11827" width="3.1640625" style="148" customWidth="1"/>
    <col min="11828" max="11828" width="2.6640625" style="148" customWidth="1"/>
    <col min="11829" max="11830" width="3" style="148" customWidth="1"/>
    <col min="11831" max="11831" width="2.5" style="148" customWidth="1"/>
    <col min="11832" max="11832" width="1.83203125" style="148" customWidth="1"/>
    <col min="11833" max="11833" width="2.83203125" style="148" customWidth="1"/>
    <col min="11834" max="11834" width="2.33203125" style="148" customWidth="1"/>
    <col min="11835" max="11835" width="1.1640625" style="148" customWidth="1"/>
    <col min="11836" max="11836" width="2" style="148" customWidth="1"/>
    <col min="11837" max="11837" width="1.83203125" style="148" customWidth="1"/>
    <col min="11838" max="11838" width="1" style="148" customWidth="1"/>
    <col min="11839" max="12032" width="14.6640625" style="148"/>
    <col min="12033" max="12035" width="3.33203125" style="148" customWidth="1"/>
    <col min="12036" max="12036" width="10.5" style="148" customWidth="1"/>
    <col min="12037" max="12065" width="3.33203125" style="148" customWidth="1"/>
    <col min="12066" max="12066" width="9" style="148" customWidth="1"/>
    <col min="12067" max="12079" width="3.33203125" style="148" customWidth="1"/>
    <col min="12080" max="12080" width="1.83203125" style="148" customWidth="1"/>
    <col min="12081" max="12081" width="3" style="148" customWidth="1"/>
    <col min="12082" max="12082" width="2.5" style="148" customWidth="1"/>
    <col min="12083" max="12083" width="3.1640625" style="148" customWidth="1"/>
    <col min="12084" max="12084" width="2.6640625" style="148" customWidth="1"/>
    <col min="12085" max="12086" width="3" style="148" customWidth="1"/>
    <col min="12087" max="12087" width="2.5" style="148" customWidth="1"/>
    <col min="12088" max="12088" width="1.83203125" style="148" customWidth="1"/>
    <col min="12089" max="12089" width="2.83203125" style="148" customWidth="1"/>
    <col min="12090" max="12090" width="2.33203125" style="148" customWidth="1"/>
    <col min="12091" max="12091" width="1.1640625" style="148" customWidth="1"/>
    <col min="12092" max="12092" width="2" style="148" customWidth="1"/>
    <col min="12093" max="12093" width="1.83203125" style="148" customWidth="1"/>
    <col min="12094" max="12094" width="1" style="148" customWidth="1"/>
    <col min="12095" max="12288" width="14.6640625" style="148"/>
    <col min="12289" max="12291" width="3.33203125" style="148" customWidth="1"/>
    <col min="12292" max="12292" width="10.5" style="148" customWidth="1"/>
    <col min="12293" max="12321" width="3.33203125" style="148" customWidth="1"/>
    <col min="12322" max="12322" width="9" style="148" customWidth="1"/>
    <col min="12323" max="12335" width="3.33203125" style="148" customWidth="1"/>
    <col min="12336" max="12336" width="1.83203125" style="148" customWidth="1"/>
    <col min="12337" max="12337" width="3" style="148" customWidth="1"/>
    <col min="12338" max="12338" width="2.5" style="148" customWidth="1"/>
    <col min="12339" max="12339" width="3.1640625" style="148" customWidth="1"/>
    <col min="12340" max="12340" width="2.6640625" style="148" customWidth="1"/>
    <col min="12341" max="12342" width="3" style="148" customWidth="1"/>
    <col min="12343" max="12343" width="2.5" style="148" customWidth="1"/>
    <col min="12344" max="12344" width="1.83203125" style="148" customWidth="1"/>
    <col min="12345" max="12345" width="2.83203125" style="148" customWidth="1"/>
    <col min="12346" max="12346" width="2.33203125" style="148" customWidth="1"/>
    <col min="12347" max="12347" width="1.1640625" style="148" customWidth="1"/>
    <col min="12348" max="12348" width="2" style="148" customWidth="1"/>
    <col min="12349" max="12349" width="1.83203125" style="148" customWidth="1"/>
    <col min="12350" max="12350" width="1" style="148" customWidth="1"/>
    <col min="12351" max="12544" width="14.6640625" style="148"/>
    <col min="12545" max="12547" width="3.33203125" style="148" customWidth="1"/>
    <col min="12548" max="12548" width="10.5" style="148" customWidth="1"/>
    <col min="12549" max="12577" width="3.33203125" style="148" customWidth="1"/>
    <col min="12578" max="12578" width="9" style="148" customWidth="1"/>
    <col min="12579" max="12591" width="3.33203125" style="148" customWidth="1"/>
    <col min="12592" max="12592" width="1.83203125" style="148" customWidth="1"/>
    <col min="12593" max="12593" width="3" style="148" customWidth="1"/>
    <col min="12594" max="12594" width="2.5" style="148" customWidth="1"/>
    <col min="12595" max="12595" width="3.1640625" style="148" customWidth="1"/>
    <col min="12596" max="12596" width="2.6640625" style="148" customWidth="1"/>
    <col min="12597" max="12598" width="3" style="148" customWidth="1"/>
    <col min="12599" max="12599" width="2.5" style="148" customWidth="1"/>
    <col min="12600" max="12600" width="1.83203125" style="148" customWidth="1"/>
    <col min="12601" max="12601" width="2.83203125" style="148" customWidth="1"/>
    <col min="12602" max="12602" width="2.33203125" style="148" customWidth="1"/>
    <col min="12603" max="12603" width="1.1640625" style="148" customWidth="1"/>
    <col min="12604" max="12604" width="2" style="148" customWidth="1"/>
    <col min="12605" max="12605" width="1.83203125" style="148" customWidth="1"/>
    <col min="12606" max="12606" width="1" style="148" customWidth="1"/>
    <col min="12607" max="12800" width="14.6640625" style="148"/>
    <col min="12801" max="12803" width="3.33203125" style="148" customWidth="1"/>
    <col min="12804" max="12804" width="10.5" style="148" customWidth="1"/>
    <col min="12805" max="12833" width="3.33203125" style="148" customWidth="1"/>
    <col min="12834" max="12834" width="9" style="148" customWidth="1"/>
    <col min="12835" max="12847" width="3.33203125" style="148" customWidth="1"/>
    <col min="12848" max="12848" width="1.83203125" style="148" customWidth="1"/>
    <col min="12849" max="12849" width="3" style="148" customWidth="1"/>
    <col min="12850" max="12850" width="2.5" style="148" customWidth="1"/>
    <col min="12851" max="12851" width="3.1640625" style="148" customWidth="1"/>
    <col min="12852" max="12852" width="2.6640625" style="148" customWidth="1"/>
    <col min="12853" max="12854" width="3" style="148" customWidth="1"/>
    <col min="12855" max="12855" width="2.5" style="148" customWidth="1"/>
    <col min="12856" max="12856" width="1.83203125" style="148" customWidth="1"/>
    <col min="12857" max="12857" width="2.83203125" style="148" customWidth="1"/>
    <col min="12858" max="12858" width="2.33203125" style="148" customWidth="1"/>
    <col min="12859" max="12859" width="1.1640625" style="148" customWidth="1"/>
    <col min="12860" max="12860" width="2" style="148" customWidth="1"/>
    <col min="12861" max="12861" width="1.83203125" style="148" customWidth="1"/>
    <col min="12862" max="12862" width="1" style="148" customWidth="1"/>
    <col min="12863" max="13056" width="14.6640625" style="148"/>
    <col min="13057" max="13059" width="3.33203125" style="148" customWidth="1"/>
    <col min="13060" max="13060" width="10.5" style="148" customWidth="1"/>
    <col min="13061" max="13089" width="3.33203125" style="148" customWidth="1"/>
    <col min="13090" max="13090" width="9" style="148" customWidth="1"/>
    <col min="13091" max="13103" width="3.33203125" style="148" customWidth="1"/>
    <col min="13104" max="13104" width="1.83203125" style="148" customWidth="1"/>
    <col min="13105" max="13105" width="3" style="148" customWidth="1"/>
    <col min="13106" max="13106" width="2.5" style="148" customWidth="1"/>
    <col min="13107" max="13107" width="3.1640625" style="148" customWidth="1"/>
    <col min="13108" max="13108" width="2.6640625" style="148" customWidth="1"/>
    <col min="13109" max="13110" width="3" style="148" customWidth="1"/>
    <col min="13111" max="13111" width="2.5" style="148" customWidth="1"/>
    <col min="13112" max="13112" width="1.83203125" style="148" customWidth="1"/>
    <col min="13113" max="13113" width="2.83203125" style="148" customWidth="1"/>
    <col min="13114" max="13114" width="2.33203125" style="148" customWidth="1"/>
    <col min="13115" max="13115" width="1.1640625" style="148" customWidth="1"/>
    <col min="13116" max="13116" width="2" style="148" customWidth="1"/>
    <col min="13117" max="13117" width="1.83203125" style="148" customWidth="1"/>
    <col min="13118" max="13118" width="1" style="148" customWidth="1"/>
    <col min="13119" max="13312" width="14.6640625" style="148"/>
    <col min="13313" max="13315" width="3.33203125" style="148" customWidth="1"/>
    <col min="13316" max="13316" width="10.5" style="148" customWidth="1"/>
    <col min="13317" max="13345" width="3.33203125" style="148" customWidth="1"/>
    <col min="13346" max="13346" width="9" style="148" customWidth="1"/>
    <col min="13347" max="13359" width="3.33203125" style="148" customWidth="1"/>
    <col min="13360" max="13360" width="1.83203125" style="148" customWidth="1"/>
    <col min="13361" max="13361" width="3" style="148" customWidth="1"/>
    <col min="13362" max="13362" width="2.5" style="148" customWidth="1"/>
    <col min="13363" max="13363" width="3.1640625" style="148" customWidth="1"/>
    <col min="13364" max="13364" width="2.6640625" style="148" customWidth="1"/>
    <col min="13365" max="13366" width="3" style="148" customWidth="1"/>
    <col min="13367" max="13367" width="2.5" style="148" customWidth="1"/>
    <col min="13368" max="13368" width="1.83203125" style="148" customWidth="1"/>
    <col min="13369" max="13369" width="2.83203125" style="148" customWidth="1"/>
    <col min="13370" max="13370" width="2.33203125" style="148" customWidth="1"/>
    <col min="13371" max="13371" width="1.1640625" style="148" customWidth="1"/>
    <col min="13372" max="13372" width="2" style="148" customWidth="1"/>
    <col min="13373" max="13373" width="1.83203125" style="148" customWidth="1"/>
    <col min="13374" max="13374" width="1" style="148" customWidth="1"/>
    <col min="13375" max="13568" width="14.6640625" style="148"/>
    <col min="13569" max="13571" width="3.33203125" style="148" customWidth="1"/>
    <col min="13572" max="13572" width="10.5" style="148" customWidth="1"/>
    <col min="13573" max="13601" width="3.33203125" style="148" customWidth="1"/>
    <col min="13602" max="13602" width="9" style="148" customWidth="1"/>
    <col min="13603" max="13615" width="3.33203125" style="148" customWidth="1"/>
    <col min="13616" max="13616" width="1.83203125" style="148" customWidth="1"/>
    <col min="13617" max="13617" width="3" style="148" customWidth="1"/>
    <col min="13618" max="13618" width="2.5" style="148" customWidth="1"/>
    <col min="13619" max="13619" width="3.1640625" style="148" customWidth="1"/>
    <col min="13620" max="13620" width="2.6640625" style="148" customWidth="1"/>
    <col min="13621" max="13622" width="3" style="148" customWidth="1"/>
    <col min="13623" max="13623" width="2.5" style="148" customWidth="1"/>
    <col min="13624" max="13624" width="1.83203125" style="148" customWidth="1"/>
    <col min="13625" max="13625" width="2.83203125" style="148" customWidth="1"/>
    <col min="13626" max="13626" width="2.33203125" style="148" customWidth="1"/>
    <col min="13627" max="13627" width="1.1640625" style="148" customWidth="1"/>
    <col min="13628" max="13628" width="2" style="148" customWidth="1"/>
    <col min="13629" max="13629" width="1.83203125" style="148" customWidth="1"/>
    <col min="13630" max="13630" width="1" style="148" customWidth="1"/>
    <col min="13631" max="13824" width="14.6640625" style="148"/>
    <col min="13825" max="13827" width="3.33203125" style="148" customWidth="1"/>
    <col min="13828" max="13828" width="10.5" style="148" customWidth="1"/>
    <col min="13829" max="13857" width="3.33203125" style="148" customWidth="1"/>
    <col min="13858" max="13858" width="9" style="148" customWidth="1"/>
    <col min="13859" max="13871" width="3.33203125" style="148" customWidth="1"/>
    <col min="13872" max="13872" width="1.83203125" style="148" customWidth="1"/>
    <col min="13873" max="13873" width="3" style="148" customWidth="1"/>
    <col min="13874" max="13874" width="2.5" style="148" customWidth="1"/>
    <col min="13875" max="13875" width="3.1640625" style="148" customWidth="1"/>
    <col min="13876" max="13876" width="2.6640625" style="148" customWidth="1"/>
    <col min="13877" max="13878" width="3" style="148" customWidth="1"/>
    <col min="13879" max="13879" width="2.5" style="148" customWidth="1"/>
    <col min="13880" max="13880" width="1.83203125" style="148" customWidth="1"/>
    <col min="13881" max="13881" width="2.83203125" style="148" customWidth="1"/>
    <col min="13882" max="13882" width="2.33203125" style="148" customWidth="1"/>
    <col min="13883" max="13883" width="1.1640625" style="148" customWidth="1"/>
    <col min="13884" max="13884" width="2" style="148" customWidth="1"/>
    <col min="13885" max="13885" width="1.83203125" style="148" customWidth="1"/>
    <col min="13886" max="13886" width="1" style="148" customWidth="1"/>
    <col min="13887" max="14080" width="14.6640625" style="148"/>
    <col min="14081" max="14083" width="3.33203125" style="148" customWidth="1"/>
    <col min="14084" max="14084" width="10.5" style="148" customWidth="1"/>
    <col min="14085" max="14113" width="3.33203125" style="148" customWidth="1"/>
    <col min="14114" max="14114" width="9" style="148" customWidth="1"/>
    <col min="14115" max="14127" width="3.33203125" style="148" customWidth="1"/>
    <col min="14128" max="14128" width="1.83203125" style="148" customWidth="1"/>
    <col min="14129" max="14129" width="3" style="148" customWidth="1"/>
    <col min="14130" max="14130" width="2.5" style="148" customWidth="1"/>
    <col min="14131" max="14131" width="3.1640625" style="148" customWidth="1"/>
    <col min="14132" max="14132" width="2.6640625" style="148" customWidth="1"/>
    <col min="14133" max="14134" width="3" style="148" customWidth="1"/>
    <col min="14135" max="14135" width="2.5" style="148" customWidth="1"/>
    <col min="14136" max="14136" width="1.83203125" style="148" customWidth="1"/>
    <col min="14137" max="14137" width="2.83203125" style="148" customWidth="1"/>
    <col min="14138" max="14138" width="2.33203125" style="148" customWidth="1"/>
    <col min="14139" max="14139" width="1.1640625" style="148" customWidth="1"/>
    <col min="14140" max="14140" width="2" style="148" customWidth="1"/>
    <col min="14141" max="14141" width="1.83203125" style="148" customWidth="1"/>
    <col min="14142" max="14142" width="1" style="148" customWidth="1"/>
    <col min="14143" max="14336" width="14.6640625" style="148"/>
    <col min="14337" max="14339" width="3.33203125" style="148" customWidth="1"/>
    <col min="14340" max="14340" width="10.5" style="148" customWidth="1"/>
    <col min="14341" max="14369" width="3.33203125" style="148" customWidth="1"/>
    <col min="14370" max="14370" width="9" style="148" customWidth="1"/>
    <col min="14371" max="14383" width="3.33203125" style="148" customWidth="1"/>
    <col min="14384" max="14384" width="1.83203125" style="148" customWidth="1"/>
    <col min="14385" max="14385" width="3" style="148" customWidth="1"/>
    <col min="14386" max="14386" width="2.5" style="148" customWidth="1"/>
    <col min="14387" max="14387" width="3.1640625" style="148" customWidth="1"/>
    <col min="14388" max="14388" width="2.6640625" style="148" customWidth="1"/>
    <col min="14389" max="14390" width="3" style="148" customWidth="1"/>
    <col min="14391" max="14391" width="2.5" style="148" customWidth="1"/>
    <col min="14392" max="14392" width="1.83203125" style="148" customWidth="1"/>
    <col min="14393" max="14393" width="2.83203125" style="148" customWidth="1"/>
    <col min="14394" max="14394" width="2.33203125" style="148" customWidth="1"/>
    <col min="14395" max="14395" width="1.1640625" style="148" customWidth="1"/>
    <col min="14396" max="14396" width="2" style="148" customWidth="1"/>
    <col min="14397" max="14397" width="1.83203125" style="148" customWidth="1"/>
    <col min="14398" max="14398" width="1" style="148" customWidth="1"/>
    <col min="14399" max="14592" width="14.6640625" style="148"/>
    <col min="14593" max="14595" width="3.33203125" style="148" customWidth="1"/>
    <col min="14596" max="14596" width="10.5" style="148" customWidth="1"/>
    <col min="14597" max="14625" width="3.33203125" style="148" customWidth="1"/>
    <col min="14626" max="14626" width="9" style="148" customWidth="1"/>
    <col min="14627" max="14639" width="3.33203125" style="148" customWidth="1"/>
    <col min="14640" max="14640" width="1.83203125" style="148" customWidth="1"/>
    <col min="14641" max="14641" width="3" style="148" customWidth="1"/>
    <col min="14642" max="14642" width="2.5" style="148" customWidth="1"/>
    <col min="14643" max="14643" width="3.1640625" style="148" customWidth="1"/>
    <col min="14644" max="14644" width="2.6640625" style="148" customWidth="1"/>
    <col min="14645" max="14646" width="3" style="148" customWidth="1"/>
    <col min="14647" max="14647" width="2.5" style="148" customWidth="1"/>
    <col min="14648" max="14648" width="1.83203125" style="148" customWidth="1"/>
    <col min="14649" max="14649" width="2.83203125" style="148" customWidth="1"/>
    <col min="14650" max="14650" width="2.33203125" style="148" customWidth="1"/>
    <col min="14651" max="14651" width="1.1640625" style="148" customWidth="1"/>
    <col min="14652" max="14652" width="2" style="148" customWidth="1"/>
    <col min="14653" max="14653" width="1.83203125" style="148" customWidth="1"/>
    <col min="14654" max="14654" width="1" style="148" customWidth="1"/>
    <col min="14655" max="14848" width="14.6640625" style="148"/>
    <col min="14849" max="14851" width="3.33203125" style="148" customWidth="1"/>
    <col min="14852" max="14852" width="10.5" style="148" customWidth="1"/>
    <col min="14853" max="14881" width="3.33203125" style="148" customWidth="1"/>
    <col min="14882" max="14882" width="9" style="148" customWidth="1"/>
    <col min="14883" max="14895" width="3.33203125" style="148" customWidth="1"/>
    <col min="14896" max="14896" width="1.83203125" style="148" customWidth="1"/>
    <col min="14897" max="14897" width="3" style="148" customWidth="1"/>
    <col min="14898" max="14898" width="2.5" style="148" customWidth="1"/>
    <col min="14899" max="14899" width="3.1640625" style="148" customWidth="1"/>
    <col min="14900" max="14900" width="2.6640625" style="148" customWidth="1"/>
    <col min="14901" max="14902" width="3" style="148" customWidth="1"/>
    <col min="14903" max="14903" width="2.5" style="148" customWidth="1"/>
    <col min="14904" max="14904" width="1.83203125" style="148" customWidth="1"/>
    <col min="14905" max="14905" width="2.83203125" style="148" customWidth="1"/>
    <col min="14906" max="14906" width="2.33203125" style="148" customWidth="1"/>
    <col min="14907" max="14907" width="1.1640625" style="148" customWidth="1"/>
    <col min="14908" max="14908" width="2" style="148" customWidth="1"/>
    <col min="14909" max="14909" width="1.83203125" style="148" customWidth="1"/>
    <col min="14910" max="14910" width="1" style="148" customWidth="1"/>
    <col min="14911" max="15104" width="14.6640625" style="148"/>
    <col min="15105" max="15107" width="3.33203125" style="148" customWidth="1"/>
    <col min="15108" max="15108" width="10.5" style="148" customWidth="1"/>
    <col min="15109" max="15137" width="3.33203125" style="148" customWidth="1"/>
    <col min="15138" max="15138" width="9" style="148" customWidth="1"/>
    <col min="15139" max="15151" width="3.33203125" style="148" customWidth="1"/>
    <col min="15152" max="15152" width="1.83203125" style="148" customWidth="1"/>
    <col min="15153" max="15153" width="3" style="148" customWidth="1"/>
    <col min="15154" max="15154" width="2.5" style="148" customWidth="1"/>
    <col min="15155" max="15155" width="3.1640625" style="148" customWidth="1"/>
    <col min="15156" max="15156" width="2.6640625" style="148" customWidth="1"/>
    <col min="15157" max="15158" width="3" style="148" customWidth="1"/>
    <col min="15159" max="15159" width="2.5" style="148" customWidth="1"/>
    <col min="15160" max="15160" width="1.83203125" style="148" customWidth="1"/>
    <col min="15161" max="15161" width="2.83203125" style="148" customWidth="1"/>
    <col min="15162" max="15162" width="2.33203125" style="148" customWidth="1"/>
    <col min="15163" max="15163" width="1.1640625" style="148" customWidth="1"/>
    <col min="15164" max="15164" width="2" style="148" customWidth="1"/>
    <col min="15165" max="15165" width="1.83203125" style="148" customWidth="1"/>
    <col min="15166" max="15166" width="1" style="148" customWidth="1"/>
    <col min="15167" max="15360" width="14.6640625" style="148"/>
    <col min="15361" max="15363" width="3.33203125" style="148" customWidth="1"/>
    <col min="15364" max="15364" width="10.5" style="148" customWidth="1"/>
    <col min="15365" max="15393" width="3.33203125" style="148" customWidth="1"/>
    <col min="15394" max="15394" width="9" style="148" customWidth="1"/>
    <col min="15395" max="15407" width="3.33203125" style="148" customWidth="1"/>
    <col min="15408" max="15408" width="1.83203125" style="148" customWidth="1"/>
    <col min="15409" max="15409" width="3" style="148" customWidth="1"/>
    <col min="15410" max="15410" width="2.5" style="148" customWidth="1"/>
    <col min="15411" max="15411" width="3.1640625" style="148" customWidth="1"/>
    <col min="15412" max="15412" width="2.6640625" style="148" customWidth="1"/>
    <col min="15413" max="15414" width="3" style="148" customWidth="1"/>
    <col min="15415" max="15415" width="2.5" style="148" customWidth="1"/>
    <col min="15416" max="15416" width="1.83203125" style="148" customWidth="1"/>
    <col min="15417" max="15417" width="2.83203125" style="148" customWidth="1"/>
    <col min="15418" max="15418" width="2.33203125" style="148" customWidth="1"/>
    <col min="15419" max="15419" width="1.1640625" style="148" customWidth="1"/>
    <col min="15420" max="15420" width="2" style="148" customWidth="1"/>
    <col min="15421" max="15421" width="1.83203125" style="148" customWidth="1"/>
    <col min="15422" max="15422" width="1" style="148" customWidth="1"/>
    <col min="15423" max="15616" width="14.6640625" style="148"/>
    <col min="15617" max="15619" width="3.33203125" style="148" customWidth="1"/>
    <col min="15620" max="15620" width="10.5" style="148" customWidth="1"/>
    <col min="15621" max="15649" width="3.33203125" style="148" customWidth="1"/>
    <col min="15650" max="15650" width="9" style="148" customWidth="1"/>
    <col min="15651" max="15663" width="3.33203125" style="148" customWidth="1"/>
    <col min="15664" max="15664" width="1.83203125" style="148" customWidth="1"/>
    <col min="15665" max="15665" width="3" style="148" customWidth="1"/>
    <col min="15666" max="15666" width="2.5" style="148" customWidth="1"/>
    <col min="15667" max="15667" width="3.1640625" style="148" customWidth="1"/>
    <col min="15668" max="15668" width="2.6640625" style="148" customWidth="1"/>
    <col min="15669" max="15670" width="3" style="148" customWidth="1"/>
    <col min="15671" max="15671" width="2.5" style="148" customWidth="1"/>
    <col min="15672" max="15672" width="1.83203125" style="148" customWidth="1"/>
    <col min="15673" max="15673" width="2.83203125" style="148" customWidth="1"/>
    <col min="15674" max="15674" width="2.33203125" style="148" customWidth="1"/>
    <col min="15675" max="15675" width="1.1640625" style="148" customWidth="1"/>
    <col min="15676" max="15676" width="2" style="148" customWidth="1"/>
    <col min="15677" max="15677" width="1.83203125" style="148" customWidth="1"/>
    <col min="15678" max="15678" width="1" style="148" customWidth="1"/>
    <col min="15679" max="15872" width="14.6640625" style="148"/>
    <col min="15873" max="15875" width="3.33203125" style="148" customWidth="1"/>
    <col min="15876" max="15876" width="10.5" style="148" customWidth="1"/>
    <col min="15877" max="15905" width="3.33203125" style="148" customWidth="1"/>
    <col min="15906" max="15906" width="9" style="148" customWidth="1"/>
    <col min="15907" max="15919" width="3.33203125" style="148" customWidth="1"/>
    <col min="15920" max="15920" width="1.83203125" style="148" customWidth="1"/>
    <col min="15921" max="15921" width="3" style="148" customWidth="1"/>
    <col min="15922" max="15922" width="2.5" style="148" customWidth="1"/>
    <col min="15923" max="15923" width="3.1640625" style="148" customWidth="1"/>
    <col min="15924" max="15924" width="2.6640625" style="148" customWidth="1"/>
    <col min="15925" max="15926" width="3" style="148" customWidth="1"/>
    <col min="15927" max="15927" width="2.5" style="148" customWidth="1"/>
    <col min="15928" max="15928" width="1.83203125" style="148" customWidth="1"/>
    <col min="15929" max="15929" width="2.83203125" style="148" customWidth="1"/>
    <col min="15930" max="15930" width="2.33203125" style="148" customWidth="1"/>
    <col min="15931" max="15931" width="1.1640625" style="148" customWidth="1"/>
    <col min="15932" max="15932" width="2" style="148" customWidth="1"/>
    <col min="15933" max="15933" width="1.83203125" style="148" customWidth="1"/>
    <col min="15934" max="15934" width="1" style="148" customWidth="1"/>
    <col min="15935" max="16128" width="14.6640625" style="148"/>
    <col min="16129" max="16131" width="3.33203125" style="148" customWidth="1"/>
    <col min="16132" max="16132" width="10.5" style="148" customWidth="1"/>
    <col min="16133" max="16161" width="3.33203125" style="148" customWidth="1"/>
    <col min="16162" max="16162" width="9" style="148" customWidth="1"/>
    <col min="16163" max="16175" width="3.33203125" style="148" customWidth="1"/>
    <col min="16176" max="16176" width="1.83203125" style="148" customWidth="1"/>
    <col min="16177" max="16177" width="3" style="148" customWidth="1"/>
    <col min="16178" max="16178" width="2.5" style="148" customWidth="1"/>
    <col min="16179" max="16179" width="3.1640625" style="148" customWidth="1"/>
    <col min="16180" max="16180" width="2.6640625" style="148" customWidth="1"/>
    <col min="16181" max="16182" width="3" style="148" customWidth="1"/>
    <col min="16183" max="16183" width="2.5" style="148" customWidth="1"/>
    <col min="16184" max="16184" width="1.83203125" style="148" customWidth="1"/>
    <col min="16185" max="16185" width="2.83203125" style="148" customWidth="1"/>
    <col min="16186" max="16186" width="2.33203125" style="148" customWidth="1"/>
    <col min="16187" max="16187" width="1.1640625" style="148" customWidth="1"/>
    <col min="16188" max="16188" width="2" style="148" customWidth="1"/>
    <col min="16189" max="16189" width="1.83203125" style="148" customWidth="1"/>
    <col min="16190" max="16190" width="1" style="148" customWidth="1"/>
    <col min="16191" max="16384" width="14.6640625" style="148"/>
  </cols>
  <sheetData>
    <row r="1" spans="1:51" ht="13.5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4"/>
      <c r="R1" s="154"/>
      <c r="S1" s="154"/>
      <c r="T1" s="154"/>
      <c r="U1" s="154"/>
      <c r="V1" s="154"/>
      <c r="W1" s="154"/>
      <c r="X1" s="154"/>
      <c r="Y1" s="154"/>
      <c r="Z1" s="168" t="s">
        <v>274</v>
      </c>
      <c r="AA1" s="154"/>
      <c r="AB1" s="154"/>
      <c r="AC1" s="154"/>
      <c r="AD1" s="154"/>
      <c r="AE1" s="154"/>
      <c r="AF1" s="154"/>
      <c r="AG1" s="154"/>
      <c r="AH1" s="154"/>
      <c r="AI1" s="167"/>
      <c r="AJ1" s="157"/>
      <c r="AK1" s="157"/>
      <c r="AL1" s="157"/>
      <c r="AM1" s="157"/>
      <c r="AN1" s="157"/>
      <c r="AO1" s="157"/>
      <c r="AP1" s="157"/>
      <c r="AQ1" s="157"/>
      <c r="AR1" s="157"/>
      <c r="AS1" s="165"/>
      <c r="AT1" s="165"/>
      <c r="AU1" s="165"/>
      <c r="AV1" s="165"/>
      <c r="AW1" s="165"/>
    </row>
    <row r="2" spans="1:51" ht="13.5" customHeight="1">
      <c r="A2" s="157"/>
      <c r="B2" s="157"/>
      <c r="C2" s="157"/>
      <c r="E2" s="149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66" t="s">
        <v>273</v>
      </c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65"/>
      <c r="AV2" s="165"/>
      <c r="AW2" s="165"/>
      <c r="AX2" s="165"/>
    </row>
    <row r="3" spans="1:51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66" t="s">
        <v>272</v>
      </c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65"/>
      <c r="AT3" s="165"/>
      <c r="AU3" s="165"/>
      <c r="AV3" s="165"/>
      <c r="AW3" s="165"/>
    </row>
    <row r="4" spans="1:51" ht="35.2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</row>
    <row r="5" spans="1:51" ht="13.5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</row>
    <row r="6" spans="1:51" ht="13.5" customHeight="1">
      <c r="A6" s="164" t="s">
        <v>271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64" t="s">
        <v>270</v>
      </c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</row>
    <row r="7" spans="1:51" ht="13.5" customHeight="1">
      <c r="A7" s="162" t="s">
        <v>269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62" t="s">
        <v>268</v>
      </c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</row>
    <row r="8" spans="1:51" ht="24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</row>
    <row r="9" spans="1:51" ht="26.25" customHeight="1">
      <c r="A9" s="157" t="s">
        <v>267</v>
      </c>
      <c r="B9" s="157"/>
      <c r="C9" s="157"/>
      <c r="D9" s="157"/>
      <c r="E9" s="157"/>
      <c r="F9" s="157"/>
      <c r="G9" s="157"/>
      <c r="H9" s="162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63" t="s">
        <v>266</v>
      </c>
      <c r="AK9" s="157"/>
      <c r="AL9" s="157"/>
      <c r="AM9" s="157"/>
      <c r="AN9" s="157"/>
      <c r="AO9" s="157"/>
      <c r="AP9" s="157"/>
      <c r="AQ9" s="162"/>
      <c r="AR9" s="157"/>
      <c r="AS9" s="157"/>
      <c r="AT9" s="157"/>
      <c r="AU9" s="157"/>
      <c r="AV9" s="157"/>
      <c r="AW9" s="157"/>
      <c r="AX9" s="157"/>
      <c r="AY9" s="157"/>
    </row>
    <row r="10" spans="1:51" ht="3.75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</row>
    <row r="11" spans="1:51" s="150" customFormat="1" ht="26.25" customHeight="1">
      <c r="A11" s="161" t="s">
        <v>275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61" t="s">
        <v>275</v>
      </c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</row>
    <row r="12" spans="1:51" s="150" customFormat="1" ht="23.25" customHeight="1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</row>
    <row r="13" spans="1:51" s="150" customFormat="1" ht="38.25" customHeight="1">
      <c r="A13" s="170" t="s">
        <v>265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54"/>
      <c r="AX13" s="154"/>
      <c r="AY13" s="154"/>
    </row>
    <row r="14" spans="1:51" s="150" customFormat="1" ht="13.5" customHeight="1">
      <c r="A14" s="171" t="s">
        <v>264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54"/>
      <c r="AX14" s="154"/>
      <c r="AY14" s="154"/>
    </row>
    <row r="15" spans="1:51" s="150" customFormat="1" ht="26.25" customHeight="1">
      <c r="A15" s="170" t="s">
        <v>263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54"/>
      <c r="AX15" s="154"/>
      <c r="AY15" s="154"/>
    </row>
    <row r="16" spans="1:51" s="150" customFormat="1" ht="17.25" customHeight="1">
      <c r="A16" s="172" t="s">
        <v>262</v>
      </c>
      <c r="B16" s="172"/>
      <c r="C16" s="172"/>
      <c r="D16" s="172"/>
      <c r="E16" s="172"/>
      <c r="F16" s="159"/>
      <c r="G16" s="173" t="s">
        <v>136</v>
      </c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54"/>
    </row>
    <row r="17" spans="1:62" ht="19.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58"/>
      <c r="AW17" s="157"/>
      <c r="AX17" s="157"/>
      <c r="AY17" s="157"/>
    </row>
    <row r="18" spans="1:62" s="150" customFormat="1" ht="19.5" customHeight="1">
      <c r="O18" s="176" t="s">
        <v>261</v>
      </c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6"/>
      <c r="AW18" s="154"/>
      <c r="AX18" s="154"/>
      <c r="AY18" s="154"/>
    </row>
    <row r="19" spans="1:62" s="150" customFormat="1" ht="13.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</row>
    <row r="20" spans="1:62" s="150" customFormat="1" ht="13.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 t="s">
        <v>260</v>
      </c>
      <c r="P20" s="151"/>
      <c r="Q20" s="151"/>
      <c r="R20" s="151"/>
      <c r="S20" s="151"/>
      <c r="T20" s="151"/>
      <c r="U20" s="151"/>
      <c r="V20" s="151"/>
      <c r="W20" s="151" t="s">
        <v>277</v>
      </c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</row>
    <row r="21" spans="1:62" s="150" customFormat="1" ht="13.5" customHeight="1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</row>
    <row r="22" spans="1:62" s="150" customFormat="1" ht="13.5" customHeigh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 t="s">
        <v>259</v>
      </c>
      <c r="P22" s="151"/>
      <c r="Q22" s="151"/>
      <c r="R22" s="151"/>
      <c r="S22" s="151"/>
      <c r="T22" s="151"/>
      <c r="U22" s="151"/>
      <c r="V22" s="151"/>
      <c r="W22" s="151" t="s">
        <v>258</v>
      </c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</row>
    <row r="23" spans="1:62" ht="13.5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</row>
    <row r="24" spans="1:62" s="150" customFormat="1" ht="13.5" customHeight="1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 t="s">
        <v>257</v>
      </c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77" t="s">
        <v>256</v>
      </c>
      <c r="AB24" s="177"/>
      <c r="AC24" s="177"/>
      <c r="AD24" s="177"/>
      <c r="AE24" s="177"/>
      <c r="AF24" s="154" t="s">
        <v>255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</row>
    <row r="25" spans="1:62" ht="13.5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</row>
    <row r="26" spans="1:62" ht="13.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</row>
    <row r="27" spans="1:62" s="150" customFormat="1" ht="13.5" customHeight="1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 t="s">
        <v>254</v>
      </c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78" t="s">
        <v>279</v>
      </c>
      <c r="AD27" s="179"/>
      <c r="AE27" s="179"/>
      <c r="AF27" s="179"/>
      <c r="AG27" s="179"/>
      <c r="AH27" s="151"/>
      <c r="AI27" s="180" t="s">
        <v>253</v>
      </c>
      <c r="AJ27" s="180"/>
      <c r="AK27" s="179">
        <v>444</v>
      </c>
      <c r="AL27" s="179"/>
      <c r="AM27" s="179"/>
      <c r="AN27" s="179"/>
      <c r="AO27" s="179"/>
      <c r="AP27" s="179"/>
      <c r="AQ27" s="151"/>
      <c r="AR27" s="151"/>
      <c r="AS27" s="151"/>
      <c r="AT27" s="151"/>
      <c r="AU27" s="151"/>
      <c r="AV27" s="151"/>
      <c r="AW27" s="151"/>
      <c r="AX27" s="151"/>
      <c r="AY27" s="151"/>
    </row>
    <row r="28" spans="1:62" ht="13.5" customHeight="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</row>
    <row r="29" spans="1:62" ht="13.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 t="s">
        <v>252</v>
      </c>
      <c r="P29" s="149"/>
      <c r="Q29" s="149"/>
      <c r="R29" s="149"/>
      <c r="S29" s="174" t="s">
        <v>278</v>
      </c>
      <c r="T29" s="174"/>
      <c r="U29" s="174"/>
      <c r="V29" s="174"/>
      <c r="W29" s="174"/>
      <c r="X29" s="149"/>
      <c r="Y29" s="149"/>
      <c r="Z29" s="149"/>
      <c r="AA29" s="149" t="s">
        <v>251</v>
      </c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75" t="s">
        <v>276</v>
      </c>
      <c r="AO29" s="175"/>
      <c r="AP29" s="175"/>
      <c r="AQ29" s="175"/>
      <c r="AR29" s="175"/>
      <c r="AS29" s="149"/>
      <c r="AT29" s="149"/>
      <c r="AU29" s="149"/>
      <c r="AV29" s="149"/>
      <c r="AW29" s="149"/>
      <c r="AX29" s="149"/>
      <c r="AY29" s="149"/>
    </row>
    <row r="30" spans="1:62" ht="13.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</row>
    <row r="31" spans="1:62" ht="13.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</row>
    <row r="32" spans="1:62" ht="13.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</row>
    <row r="33" spans="1:51" ht="13.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</row>
    <row r="34" spans="1:51" ht="13.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</row>
    <row r="35" spans="1:51" ht="13.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</row>
    <row r="36" spans="1:51" ht="13.5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</row>
    <row r="37" spans="1:51" ht="13.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</row>
    <row r="38" spans="1:51" ht="13.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</row>
    <row r="39" spans="1:51" ht="13.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</row>
    <row r="40" spans="1:51" ht="13.5" customHeight="1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</row>
    <row r="41" spans="1:51" ht="13.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</row>
    <row r="42" spans="1:51" ht="13.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</row>
    <row r="43" spans="1:51" ht="13.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</row>
    <row r="44" spans="1:51" ht="13.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</row>
    <row r="45" spans="1:51" ht="13.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</row>
    <row r="46" spans="1:51" ht="13.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</row>
    <row r="47" spans="1:51" ht="13.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</row>
    <row r="48" spans="1:51" ht="13.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</row>
    <row r="49" spans="1:51" ht="13.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</row>
    <row r="50" spans="1:51" ht="13.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</row>
    <row r="51" spans="1:51" ht="13.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</row>
    <row r="52" spans="1:51" ht="13.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</row>
    <row r="53" spans="1:51" ht="13.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</row>
    <row r="54" spans="1:51" ht="13.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</row>
    <row r="55" spans="1:51" ht="13.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</row>
    <row r="56" spans="1:51" ht="13.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</row>
  </sheetData>
  <mergeCells count="14">
    <mergeCell ref="S29:W29"/>
    <mergeCell ref="AN29:AR29"/>
    <mergeCell ref="O18:AB18"/>
    <mergeCell ref="AA24:AE24"/>
    <mergeCell ref="AC27:AG27"/>
    <mergeCell ref="AI27:AJ27"/>
    <mergeCell ref="AK27:AP27"/>
    <mergeCell ref="A17:F17"/>
    <mergeCell ref="G17:AU17"/>
    <mergeCell ref="A13:AV13"/>
    <mergeCell ref="A14:AV14"/>
    <mergeCell ref="A15:AV15"/>
    <mergeCell ref="A16:E16"/>
    <mergeCell ref="G16:AX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S1005"/>
  <sheetViews>
    <sheetView showGridLines="0" topLeftCell="A19" zoomScale="86" zoomScaleNormal="86" workbookViewId="0">
      <selection activeCell="A24" sqref="A24:BB24"/>
    </sheetView>
  </sheetViews>
  <sheetFormatPr defaultColWidth="16.83203125" defaultRowHeight="15" customHeight="1"/>
  <cols>
    <col min="1" max="1" width="2.6640625" customWidth="1"/>
    <col min="2" max="2" width="1.5" customWidth="1"/>
    <col min="3" max="6" width="3.5" customWidth="1"/>
    <col min="7" max="7" width="3.6640625" customWidth="1"/>
    <col min="8" max="8" width="3.5" customWidth="1"/>
    <col min="9" max="9" width="6.83203125" customWidth="1"/>
    <col min="10" max="10" width="3.5" customWidth="1"/>
    <col min="11" max="11" width="3.6640625" customWidth="1"/>
    <col min="12" max="18" width="3.5" customWidth="1"/>
    <col min="19" max="19" width="4.33203125" customWidth="1"/>
    <col min="20" max="20" width="4.5" customWidth="1"/>
    <col min="21" max="23" width="3.5" customWidth="1"/>
    <col min="24" max="24" width="3.6640625" customWidth="1"/>
    <col min="25" max="26" width="3.5" customWidth="1"/>
    <col min="27" max="27" width="5.6640625" customWidth="1"/>
    <col min="28" max="28" width="3.6640625" customWidth="1"/>
    <col min="29" max="32" width="3.5" customWidth="1"/>
    <col min="33" max="33" width="3.6640625" customWidth="1"/>
    <col min="34" max="36" width="3.5" customWidth="1"/>
    <col min="37" max="37" width="3.6640625" customWidth="1"/>
    <col min="38" max="39" width="3.5" customWidth="1"/>
    <col min="40" max="40" width="4" customWidth="1"/>
    <col min="41" max="47" width="3.5" customWidth="1"/>
    <col min="48" max="48" width="3.6640625" customWidth="1"/>
    <col min="49" max="49" width="3.33203125" customWidth="1"/>
    <col min="50" max="54" width="3.5" customWidth="1"/>
    <col min="55" max="55" width="4.33203125" customWidth="1"/>
    <col min="56" max="56" width="8.5" customWidth="1"/>
    <col min="57" max="57" width="8.33203125" customWidth="1"/>
    <col min="58" max="58" width="6" customWidth="1"/>
    <col min="59" max="59" width="6.1640625" customWidth="1"/>
    <col min="60" max="60" width="7.1640625" customWidth="1"/>
    <col min="61" max="61" width="5.83203125" customWidth="1"/>
    <col min="62" max="62" width="6.6640625" customWidth="1"/>
    <col min="63" max="63" width="5" customWidth="1"/>
    <col min="64" max="64" width="8" customWidth="1"/>
    <col min="65" max="66" width="2.6640625" customWidth="1"/>
    <col min="67" max="67" width="9" customWidth="1"/>
    <col min="68" max="68" width="2.6640625" customWidth="1"/>
    <col min="69" max="71" width="10.83203125" customWidth="1"/>
  </cols>
  <sheetData>
    <row r="1" spans="1:71" ht="12.75" customHeight="1">
      <c r="A1" s="1"/>
      <c r="B1" s="1"/>
      <c r="C1" s="1"/>
      <c r="D1" s="222" t="s">
        <v>0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"/>
      <c r="Y1" s="1"/>
      <c r="Z1" s="1"/>
      <c r="AA1" s="1"/>
      <c r="AB1" s="1"/>
      <c r="AC1" s="222" t="s">
        <v>0</v>
      </c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"/>
      <c r="AX1" s="1"/>
      <c r="AY1" s="222" t="s">
        <v>1</v>
      </c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2"/>
      <c r="BN1" s="2"/>
      <c r="BO1" s="2"/>
      <c r="BP1" s="2"/>
      <c r="BQ1" s="2"/>
      <c r="BR1" s="2"/>
      <c r="BS1" s="2"/>
    </row>
    <row r="2" spans="1:71" ht="23.25" customHeight="1">
      <c r="A2" s="1"/>
      <c r="B2" s="1"/>
      <c r="C2" s="1"/>
      <c r="D2" s="22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"/>
      <c r="Y2" s="1"/>
      <c r="Z2" s="1"/>
      <c r="AA2" s="1"/>
      <c r="AB2" s="1"/>
      <c r="AC2" s="224" t="s">
        <v>195</v>
      </c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1"/>
      <c r="AX2" s="1"/>
      <c r="AY2" s="225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4"/>
      <c r="BN2" s="4"/>
      <c r="BO2" s="4"/>
      <c r="BP2" s="4"/>
      <c r="BQ2" s="4"/>
      <c r="BR2" s="4"/>
      <c r="BS2" s="4"/>
    </row>
    <row r="3" spans="1:71" ht="15.75" customHeight="1">
      <c r="A3" s="1"/>
      <c r="B3" s="1"/>
      <c r="C3" s="1"/>
      <c r="D3" s="226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"/>
      <c r="Y3" s="1"/>
      <c r="Z3" s="1"/>
      <c r="AA3" s="1"/>
      <c r="AB3" s="1"/>
      <c r="AC3" s="227" t="s">
        <v>241</v>
      </c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1"/>
      <c r="AX3" s="1"/>
      <c r="AY3" s="226" t="s">
        <v>242</v>
      </c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5"/>
      <c r="BN3" s="5"/>
      <c r="BO3" s="5"/>
      <c r="BP3" s="5"/>
      <c r="BQ3" s="5"/>
      <c r="BR3" s="5"/>
      <c r="BS3" s="5"/>
    </row>
    <row r="4" spans="1:7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2.5" customHeight="1">
      <c r="A5" s="1"/>
      <c r="B5" s="1"/>
      <c r="C5" s="1"/>
      <c r="D5" s="22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"/>
      <c r="Y5" s="1"/>
      <c r="Z5" s="1"/>
      <c r="AA5" s="1"/>
      <c r="AB5" s="1"/>
      <c r="AC5" s="228" t="s">
        <v>217</v>
      </c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"/>
      <c r="AX5" s="1"/>
      <c r="AY5" s="228" t="s">
        <v>217</v>
      </c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"/>
      <c r="BN5" s="1"/>
      <c r="BO5" s="1"/>
      <c r="BP5" s="1"/>
      <c r="BQ5" s="1"/>
      <c r="BR5" s="1"/>
      <c r="BS5" s="1"/>
    </row>
    <row r="6" spans="1:71" s="44" customFormat="1" ht="22.5" customHeight="1">
      <c r="A6" s="1"/>
      <c r="B6" s="1"/>
      <c r="C6" s="1"/>
      <c r="D6" s="45"/>
      <c r="G6" s="240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X6" s="1"/>
      <c r="Y6" s="1"/>
      <c r="Z6" s="1"/>
      <c r="AA6" s="1"/>
      <c r="AB6" s="1"/>
      <c r="AC6" s="45"/>
      <c r="AW6" s="1"/>
      <c r="AX6" s="1"/>
      <c r="AY6" s="45"/>
      <c r="BM6" s="1"/>
      <c r="BN6" s="1"/>
      <c r="BO6" s="1"/>
      <c r="BP6" s="1"/>
      <c r="BQ6" s="1"/>
      <c r="BR6" s="1"/>
      <c r="BS6" s="1"/>
    </row>
    <row r="7" spans="1:71" s="44" customFormat="1" ht="22.5" customHeight="1">
      <c r="A7" s="1"/>
      <c r="B7" s="1"/>
      <c r="C7" s="1"/>
      <c r="D7" s="45"/>
      <c r="G7" s="242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X7" s="1"/>
      <c r="Y7" s="1"/>
      <c r="Z7" s="1"/>
      <c r="AA7" s="1"/>
      <c r="AB7" s="1"/>
      <c r="AC7" s="45"/>
      <c r="AW7" s="1"/>
      <c r="AX7" s="1"/>
      <c r="AY7" s="45"/>
      <c r="BM7" s="1"/>
      <c r="BN7" s="1"/>
      <c r="BO7" s="1"/>
      <c r="BP7" s="1"/>
      <c r="BQ7" s="1"/>
      <c r="BR7" s="1"/>
      <c r="BS7" s="1"/>
    </row>
    <row r="8" spans="1:71" s="44" customFormat="1" ht="22.5" customHeight="1">
      <c r="A8" s="1"/>
      <c r="B8" s="1"/>
      <c r="C8" s="1"/>
      <c r="D8" s="4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X8" s="1"/>
      <c r="Y8" s="1"/>
      <c r="Z8" s="1"/>
      <c r="AA8" s="1"/>
      <c r="AB8" s="1"/>
      <c r="AC8" s="45"/>
      <c r="AW8" s="1"/>
      <c r="AX8" s="1"/>
      <c r="AY8" s="45"/>
      <c r="BM8" s="1"/>
      <c r="BN8" s="1"/>
      <c r="BO8" s="1"/>
      <c r="BP8" s="1"/>
      <c r="BQ8" s="1"/>
      <c r="BR8" s="1"/>
      <c r="BS8" s="1"/>
    </row>
    <row r="9" spans="1:71" s="44" customFormat="1" ht="22.5" customHeight="1">
      <c r="A9" s="1"/>
      <c r="B9" s="1"/>
      <c r="C9" s="1"/>
      <c r="D9" s="45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47"/>
      <c r="R9" s="47"/>
      <c r="S9" s="47"/>
      <c r="T9" s="47"/>
      <c r="U9" s="47"/>
      <c r="V9" s="47"/>
      <c r="W9" s="47"/>
      <c r="X9" s="47"/>
      <c r="Y9" s="47"/>
      <c r="Z9" s="47"/>
      <c r="AA9" s="1"/>
      <c r="AB9" s="1"/>
      <c r="AC9" s="45"/>
      <c r="AW9" s="1"/>
      <c r="AX9" s="1"/>
      <c r="AY9" s="45"/>
      <c r="BM9" s="1"/>
      <c r="BN9" s="1"/>
      <c r="BO9" s="1"/>
      <c r="BP9" s="1"/>
      <c r="BQ9" s="1"/>
      <c r="BR9" s="1"/>
      <c r="BS9" s="1"/>
    </row>
    <row r="10" spans="1:71" ht="24.75" customHeight="1">
      <c r="A10" s="1"/>
      <c r="B10" s="6"/>
      <c r="C10" s="1"/>
      <c r="D10" s="1"/>
      <c r="E10" s="1"/>
      <c r="F10" s="1"/>
      <c r="G10" s="257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7"/>
      <c r="V10" s="262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8"/>
      <c r="BB10" s="7"/>
      <c r="BC10" s="7"/>
      <c r="BD10" s="7"/>
      <c r="BE10" s="216"/>
      <c r="BF10" s="188"/>
      <c r="BG10" s="217"/>
      <c r="BH10" s="188"/>
      <c r="BI10" s="188"/>
      <c r="BJ10" s="188"/>
      <c r="BK10" s="188"/>
      <c r="BL10" s="1"/>
      <c r="BM10" s="1"/>
      <c r="BN10" s="1"/>
      <c r="BO10" s="1"/>
      <c r="BP10" s="1"/>
      <c r="BQ10" s="1"/>
      <c r="BR10" s="1"/>
      <c r="BS10" s="1"/>
    </row>
    <row r="11" spans="1:71" ht="18" customHeight="1">
      <c r="A11" s="1"/>
      <c r="B11" s="6"/>
      <c r="C11" s="1"/>
      <c r="D11" s="1"/>
      <c r="E11" s="1"/>
      <c r="F11" s="1"/>
      <c r="G11" s="25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7"/>
      <c r="V11" s="217" t="s">
        <v>106</v>
      </c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8"/>
      <c r="BB11" s="7"/>
      <c r="BC11" s="7"/>
      <c r="BD11" s="7"/>
      <c r="BE11" s="216"/>
      <c r="BF11" s="188"/>
      <c r="BG11" s="217"/>
      <c r="BH11" s="188"/>
      <c r="BI11" s="188"/>
      <c r="BJ11" s="188"/>
      <c r="BK11" s="188"/>
      <c r="BL11" s="1"/>
      <c r="BM11" s="1"/>
      <c r="BN11" s="1"/>
      <c r="BO11" s="1"/>
      <c r="BP11" s="1"/>
      <c r="BQ11" s="1"/>
      <c r="BR11" s="1"/>
      <c r="BS11" s="1"/>
    </row>
    <row r="12" spans="1:71" ht="33.75" customHeight="1">
      <c r="A12" s="1"/>
      <c r="B12" s="6"/>
      <c r="C12" s="1"/>
      <c r="D12" s="1"/>
      <c r="E12" s="1"/>
      <c r="F12" s="259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32" t="s">
        <v>243</v>
      </c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9"/>
      <c r="BI12" s="9"/>
      <c r="BJ12" s="9"/>
      <c r="BK12" s="9"/>
      <c r="BL12" s="1"/>
      <c r="BM12" s="1"/>
      <c r="BN12" s="1"/>
      <c r="BO12" s="1"/>
      <c r="BP12" s="1"/>
      <c r="BQ12" s="1"/>
      <c r="BR12" s="1"/>
      <c r="BS12" s="1"/>
    </row>
    <row r="13" spans="1:71" ht="12.75" customHeight="1">
      <c r="A13" s="1"/>
      <c r="B13" s="6"/>
      <c r="C13" s="1"/>
      <c r="D13" s="1"/>
      <c r="E13" s="1"/>
      <c r="F13" s="261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7"/>
      <c r="R13" s="7"/>
      <c r="S13" s="7"/>
      <c r="T13" s="7"/>
      <c r="U13" s="7"/>
      <c r="V13" s="228" t="s">
        <v>2</v>
      </c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"/>
      <c r="BB13" s="7"/>
      <c r="BC13" s="7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4.25" customHeight="1">
      <c r="A14" s="1"/>
      <c r="B14" s="1"/>
      <c r="C14" s="1"/>
      <c r="D14" s="1"/>
      <c r="E14" s="6"/>
      <c r="F14" s="1"/>
      <c r="G14" s="1"/>
      <c r="H14" s="1"/>
      <c r="I14" s="1"/>
      <c r="J14" s="1"/>
      <c r="K14" s="1"/>
      <c r="L14" s="1"/>
      <c r="M14" s="1"/>
      <c r="N14" s="7"/>
      <c r="O14" s="7"/>
      <c r="P14" s="7"/>
      <c r="Q14" s="7"/>
      <c r="R14" s="7"/>
      <c r="S14" s="7"/>
      <c r="T14" s="7"/>
      <c r="U14" s="265" t="s">
        <v>184</v>
      </c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188"/>
      <c r="BC14" s="7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6.75" customHeight="1">
      <c r="A15" s="1"/>
      <c r="B15" s="6"/>
      <c r="C15" s="1"/>
      <c r="D15" s="4"/>
      <c r="E15" s="1"/>
      <c r="F15" s="1"/>
      <c r="G15" s="1"/>
      <c r="H15" s="1"/>
      <c r="I15" s="242"/>
      <c r="J15" s="188"/>
      <c r="K15" s="188"/>
      <c r="L15" s="188"/>
      <c r="M15" s="188"/>
      <c r="N15" s="188"/>
      <c r="O15" s="188"/>
      <c r="P15" s="188"/>
      <c r="Q15" s="188"/>
      <c r="R15" s="10"/>
      <c r="S15" s="10"/>
      <c r="T15" s="10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188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37" customFormat="1" ht="15" customHeight="1">
      <c r="A16" s="1"/>
      <c r="B16" s="40"/>
      <c r="C16" s="1"/>
      <c r="D16" s="4"/>
      <c r="E16" s="1"/>
      <c r="F16" s="1"/>
      <c r="G16" s="1"/>
      <c r="H16" s="1"/>
      <c r="I16" s="38"/>
      <c r="R16" s="10"/>
      <c r="S16" s="10"/>
      <c r="T16" s="10"/>
      <c r="U16" s="39"/>
      <c r="V16" s="39"/>
      <c r="W16" s="39"/>
      <c r="X16" s="39"/>
      <c r="Y16" s="39"/>
      <c r="Z16" s="39"/>
      <c r="AA16" s="39"/>
      <c r="AB16" s="39"/>
      <c r="AC16" s="235" t="s">
        <v>185</v>
      </c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7.25" customHeight="1">
      <c r="A17" s="222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"/>
      <c r="T17" s="1"/>
      <c r="U17" s="1"/>
      <c r="V17" s="263" t="s">
        <v>192</v>
      </c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ht="15" customHeight="1">
      <c r="A18" s="226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"/>
      <c r="T18" s="1"/>
      <c r="U18" s="1"/>
      <c r="V18" s="237" t="s">
        <v>3</v>
      </c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37" t="s">
        <v>218</v>
      </c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ht="18" customHeight="1">
      <c r="A20" s="22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"/>
      <c r="T20" s="1"/>
      <c r="U20" s="1"/>
      <c r="V20" s="237" t="s">
        <v>4</v>
      </c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8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ht="18" customHeight="1">
      <c r="A21" s="22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"/>
      <c r="T21" s="1"/>
      <c r="U21" s="1"/>
      <c r="V21" s="237" t="s">
        <v>105</v>
      </c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8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s="142" customFormat="1" ht="18" customHeight="1">
      <c r="A22" s="143"/>
      <c r="S22" s="1"/>
      <c r="T22" s="1"/>
      <c r="U22" s="1"/>
      <c r="V22" s="144"/>
      <c r="AG22" s="146" t="s">
        <v>247</v>
      </c>
      <c r="BA22" s="8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s="48" customFormat="1" ht="18" customHeight="1">
      <c r="A23" s="239" t="s">
        <v>219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1"/>
      <c r="BN23" s="1"/>
      <c r="BO23" s="1"/>
      <c r="BP23" s="1"/>
      <c r="BQ23" s="1"/>
      <c r="BR23" s="1"/>
      <c r="BS23" s="1"/>
    </row>
    <row r="24" spans="1:71" ht="25.5" customHeight="1" thickBot="1">
      <c r="A24" s="238" t="s">
        <v>5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3" t="s">
        <v>6</v>
      </c>
      <c r="BD24" s="234"/>
      <c r="BE24" s="234"/>
      <c r="BF24" s="234"/>
      <c r="BG24" s="234"/>
      <c r="BH24" s="234"/>
      <c r="BI24" s="234"/>
      <c r="BJ24" s="234"/>
      <c r="BK24" s="234"/>
      <c r="BL24" s="234"/>
      <c r="BM24" s="1"/>
      <c r="BN24" s="1"/>
      <c r="BO24" s="1"/>
      <c r="BP24" s="1"/>
      <c r="BQ24" s="1"/>
      <c r="BR24" s="1"/>
      <c r="BS24" s="1"/>
    </row>
    <row r="25" spans="1:71" ht="12.75" customHeight="1">
      <c r="A25" s="267" t="s">
        <v>7</v>
      </c>
      <c r="B25" s="200"/>
      <c r="C25" s="207" t="s">
        <v>8</v>
      </c>
      <c r="D25" s="199"/>
      <c r="E25" s="199"/>
      <c r="F25" s="200"/>
      <c r="G25" s="208" t="s">
        <v>9</v>
      </c>
      <c r="H25" s="207" t="s">
        <v>10</v>
      </c>
      <c r="I25" s="199"/>
      <c r="J25" s="200"/>
      <c r="K25" s="208" t="s">
        <v>11</v>
      </c>
      <c r="L25" s="251" t="s">
        <v>12</v>
      </c>
      <c r="M25" s="199"/>
      <c r="N25" s="199"/>
      <c r="O25" s="200"/>
      <c r="P25" s="207" t="s">
        <v>13</v>
      </c>
      <c r="Q25" s="199"/>
      <c r="R25" s="199"/>
      <c r="S25" s="200"/>
      <c r="T25" s="208" t="s">
        <v>14</v>
      </c>
      <c r="U25" s="207" t="s">
        <v>15</v>
      </c>
      <c r="V25" s="199"/>
      <c r="W25" s="200"/>
      <c r="X25" s="208" t="s">
        <v>16</v>
      </c>
      <c r="Y25" s="207" t="s">
        <v>17</v>
      </c>
      <c r="Z25" s="199"/>
      <c r="AA25" s="200"/>
      <c r="AB25" s="208" t="s">
        <v>18</v>
      </c>
      <c r="AC25" s="207" t="s">
        <v>19</v>
      </c>
      <c r="AD25" s="199"/>
      <c r="AE25" s="199"/>
      <c r="AF25" s="200"/>
      <c r="AG25" s="208" t="s">
        <v>20</v>
      </c>
      <c r="AH25" s="207" t="s">
        <v>21</v>
      </c>
      <c r="AI25" s="199"/>
      <c r="AJ25" s="200"/>
      <c r="AK25" s="208" t="s">
        <v>22</v>
      </c>
      <c r="AL25" s="207" t="s">
        <v>23</v>
      </c>
      <c r="AM25" s="199"/>
      <c r="AN25" s="199"/>
      <c r="AO25" s="200"/>
      <c r="AP25" s="207" t="s">
        <v>24</v>
      </c>
      <c r="AQ25" s="199"/>
      <c r="AR25" s="199"/>
      <c r="AS25" s="200"/>
      <c r="AT25" s="208" t="s">
        <v>25</v>
      </c>
      <c r="AU25" s="207" t="s">
        <v>26</v>
      </c>
      <c r="AV25" s="199"/>
      <c r="AW25" s="200"/>
      <c r="AX25" s="208" t="s">
        <v>27</v>
      </c>
      <c r="AY25" s="207" t="s">
        <v>28</v>
      </c>
      <c r="AZ25" s="199"/>
      <c r="BA25" s="199"/>
      <c r="BB25" s="200"/>
      <c r="BC25" s="270" t="s">
        <v>7</v>
      </c>
      <c r="BD25" s="189" t="s">
        <v>29</v>
      </c>
      <c r="BE25" s="218" t="s">
        <v>30</v>
      </c>
      <c r="BF25" s="219" t="s">
        <v>31</v>
      </c>
      <c r="BG25" s="229" t="s">
        <v>32</v>
      </c>
      <c r="BH25" s="231" t="s">
        <v>33</v>
      </c>
      <c r="BI25" s="219" t="s">
        <v>34</v>
      </c>
      <c r="BJ25" s="272" t="s">
        <v>35</v>
      </c>
      <c r="BK25" s="210" t="s">
        <v>36</v>
      </c>
      <c r="BL25" s="213" t="s">
        <v>37</v>
      </c>
      <c r="BM25" s="1"/>
      <c r="BN25" s="1"/>
      <c r="BO25" s="1"/>
      <c r="BP25" s="1"/>
      <c r="BQ25" s="1"/>
      <c r="BR25" s="1"/>
      <c r="BS25" s="1"/>
    </row>
    <row r="26" spans="1:71" ht="33.75" customHeight="1">
      <c r="A26" s="201"/>
      <c r="B26" s="202"/>
      <c r="C26" s="203"/>
      <c r="D26" s="204"/>
      <c r="E26" s="204"/>
      <c r="F26" s="205"/>
      <c r="G26" s="209"/>
      <c r="H26" s="203"/>
      <c r="I26" s="204"/>
      <c r="J26" s="205"/>
      <c r="K26" s="209"/>
      <c r="L26" s="203"/>
      <c r="M26" s="204"/>
      <c r="N26" s="204"/>
      <c r="O26" s="205"/>
      <c r="P26" s="203"/>
      <c r="Q26" s="204"/>
      <c r="R26" s="204"/>
      <c r="S26" s="205"/>
      <c r="T26" s="209"/>
      <c r="U26" s="203"/>
      <c r="V26" s="204"/>
      <c r="W26" s="205"/>
      <c r="X26" s="209"/>
      <c r="Y26" s="203"/>
      <c r="Z26" s="204"/>
      <c r="AA26" s="205"/>
      <c r="AB26" s="209"/>
      <c r="AC26" s="203"/>
      <c r="AD26" s="204"/>
      <c r="AE26" s="204"/>
      <c r="AF26" s="205"/>
      <c r="AG26" s="209"/>
      <c r="AH26" s="203"/>
      <c r="AI26" s="204"/>
      <c r="AJ26" s="205"/>
      <c r="AK26" s="209"/>
      <c r="AL26" s="203"/>
      <c r="AM26" s="204"/>
      <c r="AN26" s="204"/>
      <c r="AO26" s="205"/>
      <c r="AP26" s="203"/>
      <c r="AQ26" s="204"/>
      <c r="AR26" s="204"/>
      <c r="AS26" s="205"/>
      <c r="AT26" s="209"/>
      <c r="AU26" s="203"/>
      <c r="AV26" s="204"/>
      <c r="AW26" s="205"/>
      <c r="AX26" s="209"/>
      <c r="AY26" s="203"/>
      <c r="AZ26" s="204"/>
      <c r="BA26" s="204"/>
      <c r="BB26" s="205"/>
      <c r="BC26" s="209"/>
      <c r="BD26" s="188"/>
      <c r="BE26" s="211"/>
      <c r="BF26" s="220"/>
      <c r="BG26" s="211"/>
      <c r="BH26" s="220"/>
      <c r="BI26" s="220"/>
      <c r="BJ26" s="220"/>
      <c r="BK26" s="211"/>
      <c r="BL26" s="214"/>
      <c r="BM26" s="1"/>
      <c r="BN26" s="1"/>
      <c r="BO26" s="1"/>
      <c r="BP26" s="1"/>
      <c r="BQ26" s="1"/>
      <c r="BR26" s="1"/>
      <c r="BS26" s="1"/>
    </row>
    <row r="27" spans="1:71" ht="12" customHeight="1">
      <c r="A27" s="201"/>
      <c r="B27" s="202"/>
      <c r="C27" s="11"/>
      <c r="D27" s="12"/>
      <c r="E27" s="12"/>
      <c r="F27" s="13"/>
      <c r="G27" s="209"/>
      <c r="H27" s="14"/>
      <c r="I27" s="15"/>
      <c r="J27" s="16"/>
      <c r="K27" s="209"/>
      <c r="L27" s="11"/>
      <c r="M27" s="12"/>
      <c r="N27" s="12"/>
      <c r="O27" s="13"/>
      <c r="P27" s="14"/>
      <c r="Q27" s="15"/>
      <c r="R27" s="15"/>
      <c r="S27" s="16"/>
      <c r="T27" s="209"/>
      <c r="U27" s="14"/>
      <c r="V27" s="15"/>
      <c r="W27" s="16"/>
      <c r="X27" s="209"/>
      <c r="Y27" s="14"/>
      <c r="Z27" s="15"/>
      <c r="AA27" s="16"/>
      <c r="AB27" s="209"/>
      <c r="AC27" s="14"/>
      <c r="AD27" s="15"/>
      <c r="AE27" s="15"/>
      <c r="AF27" s="16"/>
      <c r="AG27" s="209"/>
      <c r="AH27" s="14"/>
      <c r="AI27" s="15"/>
      <c r="AJ27" s="16"/>
      <c r="AK27" s="209"/>
      <c r="AL27" s="11"/>
      <c r="AM27" s="12"/>
      <c r="AN27" s="12"/>
      <c r="AO27" s="13"/>
      <c r="AP27" s="14"/>
      <c r="AQ27" s="15"/>
      <c r="AR27" s="15"/>
      <c r="AS27" s="16"/>
      <c r="AT27" s="209"/>
      <c r="AU27" s="14"/>
      <c r="AV27" s="15"/>
      <c r="AW27" s="16"/>
      <c r="AX27" s="209"/>
      <c r="AY27" s="14"/>
      <c r="AZ27" s="15"/>
      <c r="BA27" s="15"/>
      <c r="BB27" s="17"/>
      <c r="BC27" s="209"/>
      <c r="BD27" s="188"/>
      <c r="BE27" s="211"/>
      <c r="BF27" s="220"/>
      <c r="BG27" s="211"/>
      <c r="BH27" s="220"/>
      <c r="BI27" s="220"/>
      <c r="BJ27" s="220"/>
      <c r="BK27" s="211"/>
      <c r="BL27" s="214"/>
      <c r="BM27" s="1"/>
      <c r="BN27" s="1"/>
      <c r="BO27" s="1"/>
      <c r="BP27" s="1"/>
      <c r="BQ27" s="1"/>
      <c r="BR27" s="1"/>
      <c r="BS27" s="1"/>
    </row>
    <row r="28" spans="1:71" ht="12.75" customHeight="1">
      <c r="A28" s="201"/>
      <c r="B28" s="202"/>
      <c r="C28" s="18"/>
      <c r="D28" s="15"/>
      <c r="E28" s="15"/>
      <c r="F28" s="17"/>
      <c r="G28" s="209"/>
      <c r="H28" s="14"/>
      <c r="I28" s="15"/>
      <c r="J28" s="16"/>
      <c r="K28" s="209"/>
      <c r="L28" s="18"/>
      <c r="M28" s="15"/>
      <c r="N28" s="15"/>
      <c r="O28" s="17"/>
      <c r="P28" s="14"/>
      <c r="Q28" s="15"/>
      <c r="R28" s="15"/>
      <c r="S28" s="16"/>
      <c r="T28" s="209"/>
      <c r="U28" s="14"/>
      <c r="V28" s="15"/>
      <c r="W28" s="16"/>
      <c r="X28" s="209"/>
      <c r="Y28" s="14"/>
      <c r="Z28" s="15"/>
      <c r="AA28" s="16"/>
      <c r="AB28" s="209"/>
      <c r="AC28" s="14"/>
      <c r="AD28" s="15"/>
      <c r="AE28" s="15"/>
      <c r="AF28" s="16"/>
      <c r="AG28" s="209"/>
      <c r="AH28" s="14"/>
      <c r="AI28" s="15"/>
      <c r="AJ28" s="16"/>
      <c r="AK28" s="209"/>
      <c r="AL28" s="18"/>
      <c r="AM28" s="15"/>
      <c r="AN28" s="15"/>
      <c r="AO28" s="17"/>
      <c r="AP28" s="14"/>
      <c r="AQ28" s="15"/>
      <c r="AR28" s="15"/>
      <c r="AS28" s="16"/>
      <c r="AT28" s="209"/>
      <c r="AU28" s="14"/>
      <c r="AV28" s="15"/>
      <c r="AW28" s="16"/>
      <c r="AX28" s="209"/>
      <c r="AY28" s="14"/>
      <c r="AZ28" s="15"/>
      <c r="BA28" s="15"/>
      <c r="BB28" s="17"/>
      <c r="BC28" s="209"/>
      <c r="BD28" s="188"/>
      <c r="BE28" s="211"/>
      <c r="BF28" s="220"/>
      <c r="BG28" s="211"/>
      <c r="BH28" s="220"/>
      <c r="BI28" s="220"/>
      <c r="BJ28" s="220"/>
      <c r="BK28" s="211"/>
      <c r="BL28" s="214"/>
      <c r="BM28" s="1"/>
      <c r="BN28" s="1"/>
      <c r="BO28" s="1"/>
      <c r="BP28" s="1"/>
      <c r="BQ28" s="1"/>
      <c r="BR28" s="1"/>
      <c r="BS28" s="1"/>
    </row>
    <row r="29" spans="1:71" ht="12.75" customHeight="1">
      <c r="A29" s="201"/>
      <c r="B29" s="202"/>
      <c r="C29" s="18">
        <v>1</v>
      </c>
      <c r="D29" s="15">
        <v>8</v>
      </c>
      <c r="E29" s="15">
        <v>15</v>
      </c>
      <c r="F29" s="17">
        <v>22</v>
      </c>
      <c r="G29" s="209"/>
      <c r="H29" s="14">
        <v>6</v>
      </c>
      <c r="I29" s="15">
        <v>13</v>
      </c>
      <c r="J29" s="16">
        <v>20</v>
      </c>
      <c r="K29" s="209"/>
      <c r="L29" s="18">
        <v>3</v>
      </c>
      <c r="M29" s="15">
        <v>10</v>
      </c>
      <c r="N29" s="15">
        <v>17</v>
      </c>
      <c r="O29" s="17">
        <v>24</v>
      </c>
      <c r="P29" s="14">
        <v>1</v>
      </c>
      <c r="Q29" s="15">
        <v>8</v>
      </c>
      <c r="R29" s="15">
        <v>15</v>
      </c>
      <c r="S29" s="16">
        <v>22</v>
      </c>
      <c r="T29" s="209"/>
      <c r="U29" s="14">
        <v>5</v>
      </c>
      <c r="V29" s="15">
        <v>12</v>
      </c>
      <c r="W29" s="16">
        <v>19</v>
      </c>
      <c r="X29" s="209"/>
      <c r="Y29" s="14">
        <v>2</v>
      </c>
      <c r="Z29" s="15">
        <v>9</v>
      </c>
      <c r="AA29" s="16">
        <v>16</v>
      </c>
      <c r="AB29" s="209"/>
      <c r="AC29" s="14">
        <v>2</v>
      </c>
      <c r="AD29" s="15">
        <v>9</v>
      </c>
      <c r="AE29" s="15">
        <v>16</v>
      </c>
      <c r="AF29" s="16">
        <v>23</v>
      </c>
      <c r="AG29" s="209"/>
      <c r="AH29" s="14">
        <v>6</v>
      </c>
      <c r="AI29" s="15">
        <v>13</v>
      </c>
      <c r="AJ29" s="16">
        <v>20</v>
      </c>
      <c r="AK29" s="209"/>
      <c r="AL29" s="18">
        <v>4</v>
      </c>
      <c r="AM29" s="15">
        <v>11</v>
      </c>
      <c r="AN29" s="15">
        <v>18</v>
      </c>
      <c r="AO29" s="17">
        <v>25</v>
      </c>
      <c r="AP29" s="14">
        <v>1</v>
      </c>
      <c r="AQ29" s="15">
        <v>8</v>
      </c>
      <c r="AR29" s="15">
        <v>15</v>
      </c>
      <c r="AS29" s="16">
        <v>22</v>
      </c>
      <c r="AT29" s="209"/>
      <c r="AU29" s="14">
        <v>6</v>
      </c>
      <c r="AV29" s="15">
        <v>13</v>
      </c>
      <c r="AW29" s="16">
        <v>20</v>
      </c>
      <c r="AX29" s="209"/>
      <c r="AY29" s="14">
        <v>3</v>
      </c>
      <c r="AZ29" s="15">
        <v>10</v>
      </c>
      <c r="BA29" s="15">
        <v>17</v>
      </c>
      <c r="BB29" s="17">
        <v>24</v>
      </c>
      <c r="BC29" s="209"/>
      <c r="BD29" s="188"/>
      <c r="BE29" s="211"/>
      <c r="BF29" s="220"/>
      <c r="BG29" s="211"/>
      <c r="BH29" s="220"/>
      <c r="BI29" s="220"/>
      <c r="BJ29" s="220"/>
      <c r="BK29" s="211"/>
      <c r="BL29" s="214"/>
      <c r="BM29" s="1"/>
      <c r="BN29" s="1"/>
      <c r="BO29" s="1"/>
      <c r="BP29" s="1"/>
      <c r="BQ29" s="1"/>
      <c r="BR29" s="1"/>
      <c r="BS29" s="1"/>
    </row>
    <row r="30" spans="1:71" ht="12" customHeight="1">
      <c r="A30" s="201"/>
      <c r="B30" s="202"/>
      <c r="C30" s="18">
        <v>7</v>
      </c>
      <c r="D30" s="15">
        <v>14</v>
      </c>
      <c r="E30" s="15">
        <v>21</v>
      </c>
      <c r="F30" s="17">
        <v>28</v>
      </c>
      <c r="G30" s="209"/>
      <c r="H30" s="14">
        <v>12</v>
      </c>
      <c r="I30" s="15">
        <v>19</v>
      </c>
      <c r="J30" s="16">
        <v>26</v>
      </c>
      <c r="K30" s="209"/>
      <c r="L30" s="18">
        <v>9</v>
      </c>
      <c r="M30" s="15">
        <v>16</v>
      </c>
      <c r="N30" s="15">
        <v>23</v>
      </c>
      <c r="O30" s="17">
        <v>30</v>
      </c>
      <c r="P30" s="14">
        <v>7</v>
      </c>
      <c r="Q30" s="15">
        <v>14</v>
      </c>
      <c r="R30" s="15">
        <v>21</v>
      </c>
      <c r="S30" s="16">
        <v>28</v>
      </c>
      <c r="T30" s="209"/>
      <c r="U30" s="14">
        <v>11</v>
      </c>
      <c r="V30" s="15">
        <v>18</v>
      </c>
      <c r="W30" s="16">
        <v>25</v>
      </c>
      <c r="X30" s="209"/>
      <c r="Y30" s="14">
        <v>8</v>
      </c>
      <c r="Z30" s="15">
        <v>15</v>
      </c>
      <c r="AA30" s="16">
        <v>22</v>
      </c>
      <c r="AB30" s="209"/>
      <c r="AC30" s="14">
        <v>8</v>
      </c>
      <c r="AD30" s="15">
        <v>15</v>
      </c>
      <c r="AE30" s="15">
        <v>22</v>
      </c>
      <c r="AF30" s="16">
        <v>29</v>
      </c>
      <c r="AG30" s="209"/>
      <c r="AH30" s="14">
        <v>12</v>
      </c>
      <c r="AI30" s="15">
        <v>19</v>
      </c>
      <c r="AJ30" s="16">
        <v>26</v>
      </c>
      <c r="AK30" s="209"/>
      <c r="AL30" s="18">
        <v>10</v>
      </c>
      <c r="AM30" s="15">
        <v>17</v>
      </c>
      <c r="AN30" s="15">
        <v>24</v>
      </c>
      <c r="AO30" s="17">
        <v>31</v>
      </c>
      <c r="AP30" s="14">
        <v>7</v>
      </c>
      <c r="AQ30" s="15">
        <v>14</v>
      </c>
      <c r="AR30" s="15">
        <v>21</v>
      </c>
      <c r="AS30" s="16">
        <v>28</v>
      </c>
      <c r="AT30" s="209"/>
      <c r="AU30" s="14">
        <v>12</v>
      </c>
      <c r="AV30" s="15">
        <v>19</v>
      </c>
      <c r="AW30" s="16">
        <v>26</v>
      </c>
      <c r="AX30" s="209"/>
      <c r="AY30" s="14">
        <v>9</v>
      </c>
      <c r="AZ30" s="15">
        <v>16</v>
      </c>
      <c r="BA30" s="15">
        <v>23</v>
      </c>
      <c r="BB30" s="17">
        <v>31</v>
      </c>
      <c r="BC30" s="209"/>
      <c r="BD30" s="188"/>
      <c r="BE30" s="211"/>
      <c r="BF30" s="220"/>
      <c r="BG30" s="211"/>
      <c r="BH30" s="220"/>
      <c r="BI30" s="220"/>
      <c r="BJ30" s="220"/>
      <c r="BK30" s="211"/>
      <c r="BL30" s="214"/>
      <c r="BM30" s="1"/>
      <c r="BN30" s="1"/>
      <c r="BO30" s="1"/>
      <c r="BP30" s="1"/>
      <c r="BQ30" s="1"/>
      <c r="BR30" s="1"/>
      <c r="BS30" s="1"/>
    </row>
    <row r="31" spans="1:71" ht="60" customHeight="1" thickBot="1">
      <c r="A31" s="203"/>
      <c r="B31" s="205"/>
      <c r="C31" s="18"/>
      <c r="D31" s="15"/>
      <c r="E31" s="15"/>
      <c r="F31" s="17"/>
      <c r="G31" s="209"/>
      <c r="H31" s="14"/>
      <c r="I31" s="15"/>
      <c r="J31" s="16"/>
      <c r="K31" s="209"/>
      <c r="L31" s="18"/>
      <c r="M31" s="15"/>
      <c r="N31" s="15"/>
      <c r="O31" s="17"/>
      <c r="P31" s="14"/>
      <c r="Q31" s="15"/>
      <c r="R31" s="15"/>
      <c r="S31" s="16"/>
      <c r="T31" s="209"/>
      <c r="U31" s="14"/>
      <c r="V31" s="15"/>
      <c r="W31" s="16"/>
      <c r="X31" s="209"/>
      <c r="Y31" s="14"/>
      <c r="Z31" s="15"/>
      <c r="AA31" s="16"/>
      <c r="AB31" s="209"/>
      <c r="AC31" s="14"/>
      <c r="AD31" s="15"/>
      <c r="AE31" s="15"/>
      <c r="AF31" s="16"/>
      <c r="AG31" s="209"/>
      <c r="AH31" s="14"/>
      <c r="AI31" s="15"/>
      <c r="AJ31" s="16"/>
      <c r="AK31" s="209"/>
      <c r="AL31" s="18"/>
      <c r="AM31" s="15"/>
      <c r="AN31" s="15"/>
      <c r="AO31" s="17"/>
      <c r="AP31" s="14"/>
      <c r="AQ31" s="15"/>
      <c r="AR31" s="15"/>
      <c r="AS31" s="16"/>
      <c r="AT31" s="209"/>
      <c r="AU31" s="14"/>
      <c r="AV31" s="15"/>
      <c r="AW31" s="16"/>
      <c r="AX31" s="209"/>
      <c r="AY31" s="14"/>
      <c r="AZ31" s="15"/>
      <c r="BA31" s="15"/>
      <c r="BB31" s="17"/>
      <c r="BC31" s="271"/>
      <c r="BD31" s="190"/>
      <c r="BE31" s="212"/>
      <c r="BF31" s="221"/>
      <c r="BG31" s="230"/>
      <c r="BH31" s="221"/>
      <c r="BI31" s="221"/>
      <c r="BJ31" s="273"/>
      <c r="BK31" s="212"/>
      <c r="BL31" s="215"/>
      <c r="BM31" s="1"/>
      <c r="BN31" s="1"/>
      <c r="BO31" s="1"/>
      <c r="BP31" s="1"/>
      <c r="BQ31" s="1"/>
      <c r="BR31" s="1"/>
      <c r="BS31" s="1"/>
    </row>
    <row r="32" spans="1:71" s="57" customFormat="1" ht="18" customHeight="1">
      <c r="A32" s="181">
        <v>1</v>
      </c>
      <c r="B32" s="182"/>
      <c r="C32" s="115"/>
      <c r="D32" s="115"/>
      <c r="E32" s="115"/>
      <c r="F32" s="115"/>
      <c r="G32" s="115"/>
      <c r="H32" s="116"/>
      <c r="I32" s="116">
        <v>17</v>
      </c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 t="s">
        <v>38</v>
      </c>
      <c r="U32" s="115" t="s">
        <v>38</v>
      </c>
      <c r="V32" s="115"/>
      <c r="W32" s="115"/>
      <c r="X32" s="115"/>
      <c r="Y32" s="115"/>
      <c r="Z32" s="116"/>
      <c r="AA32" s="115">
        <v>22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>
        <v>0</v>
      </c>
      <c r="AS32" s="115" t="s">
        <v>39</v>
      </c>
      <c r="AT32" s="115" t="s">
        <v>38</v>
      </c>
      <c r="AU32" s="115" t="s">
        <v>38</v>
      </c>
      <c r="AV32" s="115" t="s">
        <v>38</v>
      </c>
      <c r="AW32" s="115" t="s">
        <v>38</v>
      </c>
      <c r="AX32" s="115" t="s">
        <v>38</v>
      </c>
      <c r="AY32" s="115" t="s">
        <v>38</v>
      </c>
      <c r="AZ32" s="115" t="s">
        <v>38</v>
      </c>
      <c r="BA32" s="115" t="s">
        <v>38</v>
      </c>
      <c r="BB32" s="115" t="s">
        <v>38</v>
      </c>
      <c r="BC32" s="117">
        <v>1</v>
      </c>
      <c r="BD32" s="118">
        <v>39</v>
      </c>
      <c r="BE32" s="119">
        <v>1404</v>
      </c>
      <c r="BF32" s="119">
        <v>36</v>
      </c>
      <c r="BG32" s="120" t="s">
        <v>125</v>
      </c>
      <c r="BH32" s="119" t="s">
        <v>125</v>
      </c>
      <c r="BI32" s="119">
        <v>36</v>
      </c>
      <c r="BJ32" s="119" t="s">
        <v>125</v>
      </c>
      <c r="BK32" s="121">
        <v>11</v>
      </c>
      <c r="BL32" s="122">
        <v>52</v>
      </c>
      <c r="BM32" s="1"/>
      <c r="BN32" s="1"/>
      <c r="BO32" s="1"/>
      <c r="BP32" s="1"/>
      <c r="BQ32" s="1"/>
      <c r="BR32" s="1"/>
      <c r="BS32" s="1"/>
    </row>
    <row r="33" spans="1:71" s="57" customFormat="1" ht="15.75" customHeight="1">
      <c r="A33" s="183">
        <v>2</v>
      </c>
      <c r="B33" s="184"/>
      <c r="C33" s="115"/>
      <c r="D33" s="115"/>
      <c r="E33" s="115"/>
      <c r="F33" s="115"/>
      <c r="G33" s="115"/>
      <c r="H33" s="116"/>
      <c r="I33" s="116">
        <v>17</v>
      </c>
      <c r="J33" s="115"/>
      <c r="K33" s="115"/>
      <c r="L33" s="115"/>
      <c r="M33" s="115"/>
      <c r="N33" s="115"/>
      <c r="O33" s="115"/>
      <c r="P33" s="115"/>
      <c r="Q33" s="115"/>
      <c r="R33" s="115"/>
      <c r="S33" s="56"/>
      <c r="T33" s="115" t="s">
        <v>38</v>
      </c>
      <c r="U33" s="115" t="s">
        <v>38</v>
      </c>
      <c r="V33" s="115"/>
      <c r="W33" s="115"/>
      <c r="X33" s="115"/>
      <c r="Y33" s="115"/>
      <c r="Z33" s="116"/>
      <c r="AA33" s="115">
        <v>17</v>
      </c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>
        <v>0</v>
      </c>
      <c r="AN33" s="115">
        <v>0</v>
      </c>
      <c r="AO33" s="115">
        <v>0</v>
      </c>
      <c r="AP33" s="115">
        <v>8</v>
      </c>
      <c r="AQ33" s="115">
        <v>8</v>
      </c>
      <c r="AR33" s="115">
        <v>8</v>
      </c>
      <c r="AS33" s="56" t="s">
        <v>39</v>
      </c>
      <c r="AT33" s="56" t="s">
        <v>39</v>
      </c>
      <c r="AU33" s="115" t="s">
        <v>38</v>
      </c>
      <c r="AV33" s="115" t="s">
        <v>38</v>
      </c>
      <c r="AW33" s="115" t="s">
        <v>38</v>
      </c>
      <c r="AX33" s="115" t="s">
        <v>38</v>
      </c>
      <c r="AY33" s="115" t="s">
        <v>38</v>
      </c>
      <c r="AZ33" s="115" t="s">
        <v>38</v>
      </c>
      <c r="BA33" s="115" t="s">
        <v>38</v>
      </c>
      <c r="BB33" s="115" t="s">
        <v>38</v>
      </c>
      <c r="BC33" s="123">
        <v>2</v>
      </c>
      <c r="BD33" s="124">
        <v>34</v>
      </c>
      <c r="BE33" s="125">
        <v>1224</v>
      </c>
      <c r="BF33" s="125">
        <v>108</v>
      </c>
      <c r="BG33" s="126">
        <v>108</v>
      </c>
      <c r="BH33" s="125" t="s">
        <v>125</v>
      </c>
      <c r="BI33" s="125">
        <v>72</v>
      </c>
      <c r="BJ33" s="125" t="s">
        <v>125</v>
      </c>
      <c r="BK33" s="127">
        <v>10</v>
      </c>
      <c r="BL33" s="128">
        <v>52</v>
      </c>
      <c r="BM33" s="1"/>
      <c r="BN33" s="1"/>
      <c r="BO33" s="1"/>
      <c r="BP33" s="1"/>
      <c r="BQ33" s="1"/>
      <c r="BR33" s="1"/>
      <c r="BS33" s="1"/>
    </row>
    <row r="34" spans="1:71" s="57" customFormat="1" ht="22.5" customHeight="1" thickBot="1">
      <c r="A34" s="185">
        <v>3</v>
      </c>
      <c r="B34" s="186"/>
      <c r="C34" s="115"/>
      <c r="D34" s="115"/>
      <c r="E34" s="115"/>
      <c r="F34" s="115"/>
      <c r="G34" s="115"/>
      <c r="H34" s="116"/>
      <c r="I34" s="116">
        <v>17</v>
      </c>
      <c r="J34" s="115"/>
      <c r="K34" s="115"/>
      <c r="L34" s="115"/>
      <c r="M34" s="115"/>
      <c r="N34" s="115"/>
      <c r="O34" s="129"/>
      <c r="P34" s="115"/>
      <c r="Q34" s="115"/>
      <c r="R34" s="115" t="s">
        <v>239</v>
      </c>
      <c r="S34" s="56"/>
      <c r="T34" s="115" t="s">
        <v>38</v>
      </c>
      <c r="U34" s="115" t="s">
        <v>38</v>
      </c>
      <c r="V34" s="115"/>
      <c r="W34" s="115"/>
      <c r="X34" s="115"/>
      <c r="Y34" s="115">
        <v>6</v>
      </c>
      <c r="Z34" s="116"/>
      <c r="AA34" s="56"/>
      <c r="AB34" s="115">
        <v>0</v>
      </c>
      <c r="AC34" s="115">
        <v>0</v>
      </c>
      <c r="AD34" s="115">
        <v>0</v>
      </c>
      <c r="AE34" s="115">
        <v>8</v>
      </c>
      <c r="AF34" s="115">
        <v>8</v>
      </c>
      <c r="AG34" s="115">
        <v>8</v>
      </c>
      <c r="AH34" s="56" t="s">
        <v>240</v>
      </c>
      <c r="AI34" s="56" t="s">
        <v>39</v>
      </c>
      <c r="AJ34" s="115" t="s">
        <v>40</v>
      </c>
      <c r="AK34" s="115" t="s">
        <v>40</v>
      </c>
      <c r="AL34" s="115" t="s">
        <v>40</v>
      </c>
      <c r="AM34" s="115" t="s">
        <v>40</v>
      </c>
      <c r="AN34" s="115" t="s">
        <v>41</v>
      </c>
      <c r="AO34" s="115" t="s">
        <v>41</v>
      </c>
      <c r="AP34" s="115" t="s">
        <v>41</v>
      </c>
      <c r="AQ34" s="115" t="s">
        <v>41</v>
      </c>
      <c r="AR34" s="115" t="s">
        <v>41</v>
      </c>
      <c r="AS34" s="115" t="s">
        <v>41</v>
      </c>
      <c r="AT34" s="115" t="s">
        <v>42</v>
      </c>
      <c r="AU34" s="115" t="s">
        <v>42</v>
      </c>
      <c r="AV34" s="115" t="s">
        <v>42</v>
      </c>
      <c r="AW34" s="115" t="s">
        <v>42</v>
      </c>
      <c r="AX34" s="115" t="s">
        <v>42</v>
      </c>
      <c r="AY34" s="115" t="s">
        <v>42</v>
      </c>
      <c r="AZ34" s="115" t="s">
        <v>42</v>
      </c>
      <c r="BA34" s="115" t="s">
        <v>42</v>
      </c>
      <c r="BB34" s="130" t="s">
        <v>42</v>
      </c>
      <c r="BC34" s="131">
        <v>4</v>
      </c>
      <c r="BD34" s="132">
        <v>23</v>
      </c>
      <c r="BE34" s="133">
        <v>828</v>
      </c>
      <c r="BF34" s="133">
        <v>108</v>
      </c>
      <c r="BG34" s="134">
        <v>108</v>
      </c>
      <c r="BH34" s="133">
        <v>144</v>
      </c>
      <c r="BI34" s="133">
        <v>72</v>
      </c>
      <c r="BJ34" s="133">
        <v>216</v>
      </c>
      <c r="BK34" s="135">
        <v>2</v>
      </c>
      <c r="BL34" s="136">
        <v>43</v>
      </c>
      <c r="BM34" s="1"/>
      <c r="BN34" s="1"/>
      <c r="BO34" s="1"/>
      <c r="BP34" s="1"/>
      <c r="BQ34" s="1"/>
      <c r="BR34" s="1"/>
      <c r="BS34" s="1"/>
    </row>
    <row r="35" spans="1:71" s="57" customFormat="1" ht="17.25" customHeight="1" thickBot="1">
      <c r="A35" s="33"/>
      <c r="B35" s="13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268" t="s">
        <v>43</v>
      </c>
      <c r="BC35" s="269"/>
      <c r="BD35" s="138">
        <f t="shared" ref="BD35:BL35" si="0">SUM(BD32:BD34)</f>
        <v>96</v>
      </c>
      <c r="BE35" s="139">
        <f t="shared" si="0"/>
        <v>3456</v>
      </c>
      <c r="BF35" s="139">
        <f t="shared" si="0"/>
        <v>252</v>
      </c>
      <c r="BG35" s="139">
        <f t="shared" si="0"/>
        <v>216</v>
      </c>
      <c r="BH35" s="139">
        <f t="shared" si="0"/>
        <v>144</v>
      </c>
      <c r="BI35" s="139">
        <f t="shared" si="0"/>
        <v>180</v>
      </c>
      <c r="BJ35" s="139">
        <f t="shared" si="0"/>
        <v>216</v>
      </c>
      <c r="BK35" s="140">
        <f t="shared" si="0"/>
        <v>23</v>
      </c>
      <c r="BL35" s="141">
        <f t="shared" si="0"/>
        <v>147</v>
      </c>
      <c r="BM35" s="1"/>
      <c r="BN35" s="1"/>
      <c r="BO35" s="1"/>
      <c r="BP35" s="1"/>
      <c r="BQ35" s="1"/>
      <c r="BR35" s="1"/>
      <c r="BS35" s="1"/>
    </row>
    <row r="36" spans="1:71" ht="24" customHeight="1" thickBot="1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51"/>
      <c r="BC36" s="52"/>
      <c r="BD36" s="42" t="s">
        <v>44</v>
      </c>
      <c r="BE36" s="254">
        <f>SUM(BE35:BJ35)</f>
        <v>4464</v>
      </c>
      <c r="BF36" s="255"/>
      <c r="BG36" s="255"/>
      <c r="BH36" s="255"/>
      <c r="BI36" s="255"/>
      <c r="BJ36" s="256"/>
      <c r="BK36" s="43"/>
      <c r="BL36" s="43"/>
      <c r="BM36" s="1"/>
      <c r="BN36" s="1"/>
      <c r="BO36" s="1"/>
      <c r="BP36" s="1"/>
      <c r="BQ36" s="1"/>
      <c r="BR36" s="1"/>
      <c r="BS36" s="1"/>
    </row>
    <row r="37" spans="1:71" ht="6" customHeight="1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22"/>
      <c r="BD37" s="23"/>
      <c r="BE37" s="24"/>
      <c r="BF37" s="24"/>
      <c r="BG37" s="24"/>
      <c r="BH37" s="24"/>
      <c r="BI37" s="24"/>
      <c r="BJ37" s="24"/>
      <c r="BK37" s="21"/>
      <c r="BL37" s="21"/>
      <c r="BM37" s="1"/>
      <c r="BN37" s="1"/>
      <c r="BO37" s="1"/>
      <c r="BP37" s="1"/>
      <c r="BQ37" s="1"/>
      <c r="BR37" s="1"/>
      <c r="BS37" s="1"/>
    </row>
    <row r="38" spans="1:71" ht="12.75" customHeight="1">
      <c r="A38" s="187" t="s">
        <v>45</v>
      </c>
      <c r="B38" s="188"/>
      <c r="C38" s="188"/>
      <c r="D38" s="188"/>
      <c r="E38" s="188"/>
      <c r="F38" s="188"/>
      <c r="G38" s="7"/>
      <c r="H38" s="187" t="s">
        <v>46</v>
      </c>
      <c r="I38" s="188"/>
      <c r="J38" s="188"/>
      <c r="K38" s="188"/>
      <c r="L38" s="188"/>
      <c r="M38" s="188"/>
      <c r="N38" s="188"/>
      <c r="O38" s="25"/>
      <c r="P38" s="187" t="s">
        <v>31</v>
      </c>
      <c r="Q38" s="188"/>
      <c r="R38" s="188"/>
      <c r="S38" s="188"/>
      <c r="T38" s="188"/>
      <c r="U38" s="188"/>
      <c r="V38" s="188"/>
      <c r="W38" s="26"/>
      <c r="X38" s="187" t="s">
        <v>47</v>
      </c>
      <c r="Y38" s="188"/>
      <c r="Z38" s="188"/>
      <c r="AA38" s="188"/>
      <c r="AB38" s="188"/>
      <c r="AC38" s="188"/>
      <c r="AD38" s="188"/>
      <c r="AE38" s="25"/>
      <c r="AF38" s="187" t="s">
        <v>48</v>
      </c>
      <c r="AG38" s="188"/>
      <c r="AH38" s="188"/>
      <c r="AI38" s="188"/>
      <c r="AJ38" s="188"/>
      <c r="AK38" s="188"/>
      <c r="AL38" s="188"/>
      <c r="AM38" s="25"/>
      <c r="AN38" s="187" t="s">
        <v>49</v>
      </c>
      <c r="AO38" s="188"/>
      <c r="AP38" s="188"/>
      <c r="AQ38" s="188"/>
      <c r="AR38" s="188"/>
      <c r="AS38" s="188"/>
      <c r="AT38" s="188"/>
      <c r="AU38" s="25"/>
      <c r="AV38" s="187" t="s">
        <v>50</v>
      </c>
      <c r="AW38" s="188"/>
      <c r="AX38" s="188"/>
      <c r="AY38" s="188"/>
      <c r="AZ38" s="188"/>
      <c r="BA38" s="188"/>
      <c r="BB38" s="188"/>
      <c r="BC38" s="2"/>
      <c r="BD38" s="27"/>
      <c r="BE38" s="247"/>
      <c r="BF38" s="236"/>
      <c r="BG38" s="236"/>
      <c r="BH38" s="244"/>
      <c r="BI38" s="236"/>
      <c r="BJ38" s="236"/>
      <c r="BK38" s="236"/>
      <c r="BL38" s="244"/>
      <c r="BM38" s="236"/>
      <c r="BN38" s="236"/>
      <c r="BO38" s="236"/>
      <c r="BP38" s="33"/>
      <c r="BQ38" s="1"/>
      <c r="BR38" s="1"/>
      <c r="BS38" s="1"/>
    </row>
    <row r="39" spans="1:71" ht="12.75" customHeight="1">
      <c r="A39" s="188"/>
      <c r="B39" s="188"/>
      <c r="C39" s="188"/>
      <c r="D39" s="188"/>
      <c r="E39" s="188"/>
      <c r="F39" s="188"/>
      <c r="G39" s="7"/>
      <c r="H39" s="188"/>
      <c r="I39" s="188"/>
      <c r="J39" s="188"/>
      <c r="K39" s="188"/>
      <c r="L39" s="188"/>
      <c r="M39" s="188"/>
      <c r="N39" s="188"/>
      <c r="O39" s="25"/>
      <c r="P39" s="188"/>
      <c r="Q39" s="188"/>
      <c r="R39" s="188"/>
      <c r="S39" s="188"/>
      <c r="T39" s="188"/>
      <c r="U39" s="188"/>
      <c r="V39" s="188"/>
      <c r="W39" s="26"/>
      <c r="X39" s="188"/>
      <c r="Y39" s="188"/>
      <c r="Z39" s="188"/>
      <c r="AA39" s="188"/>
      <c r="AB39" s="188"/>
      <c r="AC39" s="188"/>
      <c r="AD39" s="188"/>
      <c r="AE39" s="25"/>
      <c r="AF39" s="188"/>
      <c r="AG39" s="188"/>
      <c r="AH39" s="188"/>
      <c r="AI39" s="188"/>
      <c r="AJ39" s="188"/>
      <c r="AK39" s="188"/>
      <c r="AL39" s="188"/>
      <c r="AM39" s="25"/>
      <c r="AN39" s="188"/>
      <c r="AO39" s="188"/>
      <c r="AP39" s="188"/>
      <c r="AQ39" s="188"/>
      <c r="AR39" s="188"/>
      <c r="AS39" s="188"/>
      <c r="AT39" s="188"/>
      <c r="AU39" s="25"/>
      <c r="AV39" s="188"/>
      <c r="AW39" s="188"/>
      <c r="AX39" s="188"/>
      <c r="AY39" s="188"/>
      <c r="AZ39" s="188"/>
      <c r="BA39" s="188"/>
      <c r="BB39" s="188"/>
      <c r="BC39" s="2"/>
      <c r="BD39" s="2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33"/>
      <c r="BQ39" s="1"/>
      <c r="BR39" s="1"/>
      <c r="BS39" s="1"/>
    </row>
    <row r="40" spans="1:71" ht="12.75" customHeight="1">
      <c r="A40" s="188"/>
      <c r="B40" s="188"/>
      <c r="C40" s="188"/>
      <c r="D40" s="188"/>
      <c r="E40" s="188"/>
      <c r="F40" s="188"/>
      <c r="G40" s="7"/>
      <c r="H40" s="188"/>
      <c r="I40" s="188"/>
      <c r="J40" s="188"/>
      <c r="K40" s="188"/>
      <c r="L40" s="188"/>
      <c r="M40" s="188"/>
      <c r="N40" s="188"/>
      <c r="O40" s="25"/>
      <c r="P40" s="188"/>
      <c r="Q40" s="188"/>
      <c r="R40" s="188"/>
      <c r="S40" s="188"/>
      <c r="T40" s="188"/>
      <c r="U40" s="188"/>
      <c r="V40" s="188"/>
      <c r="W40" s="26"/>
      <c r="X40" s="188"/>
      <c r="Y40" s="188"/>
      <c r="Z40" s="188"/>
      <c r="AA40" s="188"/>
      <c r="AB40" s="188"/>
      <c r="AC40" s="188"/>
      <c r="AD40" s="188"/>
      <c r="AE40" s="25"/>
      <c r="AF40" s="188"/>
      <c r="AG40" s="188"/>
      <c r="AH40" s="188"/>
      <c r="AI40" s="188"/>
      <c r="AJ40" s="188"/>
      <c r="AK40" s="188"/>
      <c r="AL40" s="188"/>
      <c r="AM40" s="25"/>
      <c r="AN40" s="188"/>
      <c r="AO40" s="188"/>
      <c r="AP40" s="188"/>
      <c r="AQ40" s="188"/>
      <c r="AR40" s="188"/>
      <c r="AS40" s="188"/>
      <c r="AT40" s="188"/>
      <c r="AU40" s="25"/>
      <c r="AV40" s="188"/>
      <c r="AW40" s="188"/>
      <c r="AX40" s="188"/>
      <c r="AY40" s="188"/>
      <c r="AZ40" s="188"/>
      <c r="BA40" s="188"/>
      <c r="BB40" s="188"/>
      <c r="BC40" s="2"/>
      <c r="BD40" s="2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33"/>
      <c r="BQ40" s="1"/>
      <c r="BR40" s="1"/>
      <c r="BS40" s="1"/>
    </row>
    <row r="41" spans="1:71" ht="15.75" customHeight="1">
      <c r="A41" s="188"/>
      <c r="B41" s="188"/>
      <c r="C41" s="188"/>
      <c r="D41" s="188"/>
      <c r="E41" s="188"/>
      <c r="F41" s="188"/>
      <c r="G41" s="7"/>
      <c r="H41" s="188"/>
      <c r="I41" s="188"/>
      <c r="J41" s="188"/>
      <c r="K41" s="188"/>
      <c r="L41" s="188"/>
      <c r="M41" s="188"/>
      <c r="N41" s="188"/>
      <c r="O41" s="25"/>
      <c r="P41" s="188"/>
      <c r="Q41" s="188"/>
      <c r="R41" s="188"/>
      <c r="S41" s="188"/>
      <c r="T41" s="188"/>
      <c r="U41" s="188"/>
      <c r="V41" s="188"/>
      <c r="W41" s="26"/>
      <c r="X41" s="188"/>
      <c r="Y41" s="188"/>
      <c r="Z41" s="188"/>
      <c r="AA41" s="188"/>
      <c r="AB41" s="188"/>
      <c r="AC41" s="188"/>
      <c r="AD41" s="188"/>
      <c r="AE41" s="25"/>
      <c r="AF41" s="188"/>
      <c r="AG41" s="188"/>
      <c r="AH41" s="188"/>
      <c r="AI41" s="188"/>
      <c r="AJ41" s="188"/>
      <c r="AK41" s="188"/>
      <c r="AL41" s="188"/>
      <c r="AM41" s="25"/>
      <c r="AN41" s="188"/>
      <c r="AO41" s="188"/>
      <c r="AP41" s="188"/>
      <c r="AQ41" s="188"/>
      <c r="AR41" s="188"/>
      <c r="AS41" s="188"/>
      <c r="AT41" s="188"/>
      <c r="AU41" s="25"/>
      <c r="AV41" s="188"/>
      <c r="AW41" s="188"/>
      <c r="AX41" s="188"/>
      <c r="AY41" s="188"/>
      <c r="AZ41" s="188"/>
      <c r="BA41" s="188"/>
      <c r="BB41" s="188"/>
      <c r="BC41" s="2"/>
      <c r="BD41" s="2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33"/>
      <c r="BQ41" s="1"/>
      <c r="BR41" s="1"/>
      <c r="BS41" s="1"/>
    </row>
    <row r="42" spans="1:71" ht="5.25" customHeight="1" thickBot="1">
      <c r="A42" s="188"/>
      <c r="B42" s="188"/>
      <c r="C42" s="188"/>
      <c r="D42" s="188"/>
      <c r="E42" s="188"/>
      <c r="F42" s="188"/>
      <c r="G42" s="7"/>
      <c r="H42" s="188"/>
      <c r="I42" s="188"/>
      <c r="J42" s="188"/>
      <c r="K42" s="188"/>
      <c r="L42" s="188"/>
      <c r="M42" s="188"/>
      <c r="N42" s="188"/>
      <c r="O42" s="25"/>
      <c r="P42" s="188"/>
      <c r="Q42" s="188"/>
      <c r="R42" s="188"/>
      <c r="S42" s="188"/>
      <c r="T42" s="188"/>
      <c r="U42" s="188"/>
      <c r="V42" s="188"/>
      <c r="W42" s="26"/>
      <c r="X42" s="188"/>
      <c r="Y42" s="188"/>
      <c r="Z42" s="188"/>
      <c r="AA42" s="188"/>
      <c r="AB42" s="188"/>
      <c r="AC42" s="188"/>
      <c r="AD42" s="188"/>
      <c r="AE42" s="25"/>
      <c r="AF42" s="188"/>
      <c r="AG42" s="188"/>
      <c r="AH42" s="188"/>
      <c r="AI42" s="188"/>
      <c r="AJ42" s="188"/>
      <c r="AK42" s="188"/>
      <c r="AL42" s="188"/>
      <c r="AM42" s="25"/>
      <c r="AN42" s="188"/>
      <c r="AO42" s="188"/>
      <c r="AP42" s="188"/>
      <c r="AQ42" s="188"/>
      <c r="AR42" s="188"/>
      <c r="AS42" s="188"/>
      <c r="AT42" s="188"/>
      <c r="AU42" s="25"/>
      <c r="AV42" s="188"/>
      <c r="AW42" s="188"/>
      <c r="AX42" s="188"/>
      <c r="AY42" s="188"/>
      <c r="AZ42" s="188"/>
      <c r="BA42" s="188"/>
      <c r="BB42" s="188"/>
      <c r="BC42" s="2"/>
      <c r="BD42" s="2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33"/>
      <c r="BQ42" s="1"/>
      <c r="BR42" s="1"/>
      <c r="BS42" s="1"/>
    </row>
    <row r="43" spans="1:71" ht="6" customHeight="1">
      <c r="A43" s="1"/>
      <c r="B43" s="6"/>
      <c r="C43" s="28"/>
      <c r="D43" s="28"/>
      <c r="E43" s="28"/>
      <c r="F43" s="28"/>
      <c r="G43" s="28"/>
      <c r="H43" s="28"/>
      <c r="I43" s="7"/>
      <c r="J43" s="252"/>
      <c r="K43" s="199"/>
      <c r="L43" s="200"/>
      <c r="M43" s="28"/>
      <c r="N43" s="28"/>
      <c r="O43" s="28"/>
      <c r="P43" s="28"/>
      <c r="Q43" s="29"/>
      <c r="R43" s="198">
        <v>0</v>
      </c>
      <c r="S43" s="199"/>
      <c r="T43" s="200"/>
      <c r="U43" s="28"/>
      <c r="V43" s="28"/>
      <c r="W43" s="28"/>
      <c r="X43" s="28"/>
      <c r="Y43" s="28"/>
      <c r="Z43" s="198">
        <v>8</v>
      </c>
      <c r="AA43" s="199"/>
      <c r="AB43" s="200"/>
      <c r="AC43" s="28"/>
      <c r="AD43" s="28"/>
      <c r="AE43" s="28"/>
      <c r="AF43" s="28"/>
      <c r="AG43" s="28"/>
      <c r="AH43" s="198" t="s">
        <v>40</v>
      </c>
      <c r="AI43" s="199"/>
      <c r="AJ43" s="200"/>
      <c r="AK43" s="7"/>
      <c r="AL43" s="28"/>
      <c r="AM43" s="28"/>
      <c r="AN43" s="28"/>
      <c r="AO43" s="28"/>
      <c r="AP43" s="198" t="s">
        <v>51</v>
      </c>
      <c r="AQ43" s="199"/>
      <c r="AR43" s="200"/>
      <c r="AS43" s="28"/>
      <c r="AT43" s="28"/>
      <c r="AU43" s="28"/>
      <c r="AV43" s="28"/>
      <c r="AW43" s="28"/>
      <c r="AX43" s="250" t="s">
        <v>41</v>
      </c>
      <c r="AY43" s="199"/>
      <c r="AZ43" s="200"/>
      <c r="BA43" s="28"/>
      <c r="BB43" s="28"/>
      <c r="BC43" s="28"/>
      <c r="BD43" s="25"/>
      <c r="BE43" s="34"/>
      <c r="BF43" s="248"/>
      <c r="BG43" s="249"/>
      <c r="BH43" s="34"/>
      <c r="BI43" s="248"/>
      <c r="BJ43" s="236"/>
      <c r="BK43" s="35"/>
      <c r="BL43" s="35"/>
      <c r="BM43" s="245"/>
      <c r="BN43" s="246"/>
      <c r="BO43" s="246"/>
      <c r="BP43" s="33"/>
      <c r="BQ43" s="1"/>
      <c r="BR43" s="1"/>
      <c r="BS43" s="1"/>
    </row>
    <row r="44" spans="1:71" ht="6" customHeight="1">
      <c r="A44" s="1"/>
      <c r="B44" s="1"/>
      <c r="C44" s="1"/>
      <c r="D44" s="1"/>
      <c r="E44" s="1"/>
      <c r="F44" s="1"/>
      <c r="G44" s="1"/>
      <c r="H44" s="1"/>
      <c r="I44" s="1"/>
      <c r="J44" s="201"/>
      <c r="K44" s="188"/>
      <c r="L44" s="202"/>
      <c r="M44" s="1"/>
      <c r="N44" s="1"/>
      <c r="O44" s="7"/>
      <c r="P44" s="7"/>
      <c r="Q44" s="1"/>
      <c r="R44" s="201"/>
      <c r="S44" s="188"/>
      <c r="T44" s="202"/>
      <c r="U44" s="1"/>
      <c r="V44" s="1"/>
      <c r="W44" s="1"/>
      <c r="X44" s="1"/>
      <c r="Y44" s="1"/>
      <c r="Z44" s="201"/>
      <c r="AA44" s="188"/>
      <c r="AB44" s="202"/>
      <c r="AC44" s="1"/>
      <c r="AD44" s="1"/>
      <c r="AE44" s="1"/>
      <c r="AF44" s="1"/>
      <c r="AG44" s="1"/>
      <c r="AH44" s="201"/>
      <c r="AI44" s="188"/>
      <c r="AJ44" s="202"/>
      <c r="AK44" s="1"/>
      <c r="AL44" s="1"/>
      <c r="AM44" s="1"/>
      <c r="AN44" s="1"/>
      <c r="AO44" s="1"/>
      <c r="AP44" s="201"/>
      <c r="AQ44" s="188"/>
      <c r="AR44" s="202"/>
      <c r="AS44" s="1"/>
      <c r="AT44" s="1"/>
      <c r="AU44" s="1"/>
      <c r="AV44" s="1"/>
      <c r="AW44" s="1"/>
      <c r="AX44" s="201"/>
      <c r="AY44" s="188"/>
      <c r="AZ44" s="202"/>
      <c r="BA44" s="1"/>
      <c r="BB44" s="1"/>
      <c r="BC44" s="1"/>
      <c r="BD44" s="1"/>
      <c r="BE44" s="33"/>
      <c r="BF44" s="249"/>
      <c r="BG44" s="249"/>
      <c r="BH44" s="33"/>
      <c r="BI44" s="236"/>
      <c r="BJ44" s="236"/>
      <c r="BK44" s="35"/>
      <c r="BL44" s="35"/>
      <c r="BM44" s="246"/>
      <c r="BN44" s="246"/>
      <c r="BO44" s="246"/>
      <c r="BP44" s="33"/>
      <c r="BQ44" s="1"/>
      <c r="BR44" s="1"/>
      <c r="BS44" s="1"/>
    </row>
    <row r="45" spans="1:71" ht="12" customHeight="1" thickBot="1">
      <c r="A45" s="1"/>
      <c r="B45" s="1"/>
      <c r="C45" s="1"/>
      <c r="D45" s="1"/>
      <c r="E45" s="1"/>
      <c r="F45" s="1"/>
      <c r="G45" s="1"/>
      <c r="H45" s="1"/>
      <c r="I45" s="1"/>
      <c r="J45" s="203"/>
      <c r="K45" s="204"/>
      <c r="L45" s="205"/>
      <c r="M45" s="1"/>
      <c r="N45" s="1"/>
      <c r="O45" s="7"/>
      <c r="P45" s="7"/>
      <c r="Q45" s="1"/>
      <c r="R45" s="203"/>
      <c r="S45" s="204"/>
      <c r="T45" s="205"/>
      <c r="U45" s="1"/>
      <c r="V45" s="1"/>
      <c r="W45" s="1"/>
      <c r="X45" s="1"/>
      <c r="Y45" s="1"/>
      <c r="Z45" s="203"/>
      <c r="AA45" s="204"/>
      <c r="AB45" s="205"/>
      <c r="AC45" s="1"/>
      <c r="AD45" s="1"/>
      <c r="AE45" s="1"/>
      <c r="AF45" s="1"/>
      <c r="AG45" s="1"/>
      <c r="AH45" s="203"/>
      <c r="AI45" s="204"/>
      <c r="AJ45" s="205"/>
      <c r="AK45" s="1"/>
      <c r="AL45" s="1"/>
      <c r="AM45" s="1"/>
      <c r="AN45" s="1"/>
      <c r="AO45" s="1"/>
      <c r="AP45" s="203"/>
      <c r="AQ45" s="204"/>
      <c r="AR45" s="205"/>
      <c r="AS45" s="1"/>
      <c r="AT45" s="1"/>
      <c r="AU45" s="1"/>
      <c r="AV45" s="1"/>
      <c r="AW45" s="1"/>
      <c r="AX45" s="203"/>
      <c r="AY45" s="204"/>
      <c r="AZ45" s="205"/>
      <c r="BA45" s="1"/>
      <c r="BB45" s="1"/>
      <c r="BC45" s="1"/>
      <c r="BD45" s="1"/>
      <c r="BE45" s="33"/>
      <c r="BF45" s="249"/>
      <c r="BG45" s="249"/>
      <c r="BH45" s="33"/>
      <c r="BI45" s="236"/>
      <c r="BJ45" s="236"/>
      <c r="BK45" s="35"/>
      <c r="BL45" s="35"/>
      <c r="BM45" s="246"/>
      <c r="BN45" s="246"/>
      <c r="BO45" s="246"/>
      <c r="BP45" s="33"/>
      <c r="BQ45" s="1"/>
      <c r="BR45" s="1"/>
      <c r="BS45" s="1"/>
    </row>
    <row r="46" spans="1:7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"/>
      <c r="P46" s="7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33"/>
      <c r="BF46" s="33"/>
      <c r="BG46" s="35"/>
      <c r="BH46" s="33"/>
      <c r="BI46" s="35"/>
      <c r="BJ46" s="35"/>
      <c r="BK46" s="35"/>
      <c r="BL46" s="35"/>
      <c r="BM46" s="33"/>
      <c r="BN46" s="33"/>
      <c r="BO46" s="33"/>
      <c r="BP46" s="33"/>
      <c r="BQ46" s="1"/>
      <c r="BR46" s="1"/>
      <c r="BS46" s="1"/>
    </row>
    <row r="47" spans="1:7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"/>
      <c r="P47" s="7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33"/>
      <c r="BF47" s="33"/>
      <c r="BG47" s="35"/>
      <c r="BH47" s="33"/>
      <c r="BI47" s="35"/>
      <c r="BJ47" s="35"/>
      <c r="BK47" s="35"/>
      <c r="BL47" s="35"/>
      <c r="BM47" s="33"/>
      <c r="BN47" s="33"/>
      <c r="BO47" s="33"/>
      <c r="BP47" s="33"/>
      <c r="BQ47" s="1"/>
      <c r="BR47" s="1"/>
      <c r="BS47" s="1"/>
    </row>
    <row r="48" spans="1:7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"/>
      <c r="P48" s="7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33"/>
      <c r="BF48" s="33"/>
      <c r="BG48" s="35"/>
      <c r="BH48" s="33"/>
      <c r="BI48" s="35"/>
      <c r="BJ48" s="35"/>
      <c r="BK48" s="35"/>
      <c r="BL48" s="35"/>
      <c r="BM48" s="33"/>
      <c r="BN48" s="33"/>
      <c r="BO48" s="33"/>
      <c r="BP48" s="33"/>
      <c r="BQ48" s="1"/>
      <c r="BR48" s="1"/>
      <c r="BS48" s="1"/>
    </row>
    <row r="49" spans="1:71" ht="12.75" customHeight="1">
      <c r="A49" s="1"/>
      <c r="B49" s="1"/>
      <c r="C49" s="7"/>
      <c r="D49" s="7"/>
      <c r="E49" s="7"/>
      <c r="F49" s="7"/>
      <c r="G49" s="7"/>
      <c r="H49" s="206" t="s">
        <v>104</v>
      </c>
      <c r="I49" s="206"/>
      <c r="J49" s="206"/>
      <c r="K49" s="206"/>
      <c r="L49" s="206"/>
      <c r="M49" s="206"/>
      <c r="N49" s="7"/>
      <c r="O49" s="7"/>
      <c r="P49" s="7"/>
      <c r="Q49" s="7"/>
      <c r="R49" s="187" t="s">
        <v>36</v>
      </c>
      <c r="S49" s="187"/>
      <c r="T49" s="187"/>
      <c r="U49" s="187"/>
      <c r="V49" s="187"/>
      <c r="W49" s="187"/>
      <c r="X49" s="187" t="s">
        <v>102</v>
      </c>
      <c r="Y49" s="187"/>
      <c r="Z49" s="187"/>
      <c r="AA49" s="187"/>
      <c r="AB49" s="187"/>
      <c r="AC49" s="187"/>
      <c r="AD49" s="197"/>
      <c r="AE49" s="197"/>
      <c r="AF49" s="197"/>
      <c r="AG49" s="197"/>
      <c r="AH49" s="197"/>
      <c r="AI49" s="197"/>
      <c r="AJ49" s="197"/>
      <c r="AK49" s="197"/>
      <c r="AL49" s="19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35"/>
      <c r="BF49" s="35"/>
      <c r="BG49" s="35"/>
      <c r="BH49" s="35"/>
      <c r="BI49" s="35"/>
      <c r="BJ49" s="35"/>
      <c r="BK49" s="35"/>
      <c r="BL49" s="35"/>
      <c r="BM49" s="33"/>
      <c r="BN49" s="33"/>
      <c r="BO49" s="33"/>
      <c r="BP49" s="33"/>
      <c r="BQ49" s="1"/>
      <c r="BR49" s="1"/>
      <c r="BS49" s="1"/>
    </row>
    <row r="50" spans="1:71" ht="12.75" customHeight="1" thickBot="1">
      <c r="A50" s="1"/>
      <c r="B50" s="1"/>
      <c r="C50" s="1"/>
      <c r="D50" s="1"/>
      <c r="E50" s="1"/>
      <c r="F50" s="1"/>
      <c r="G50" s="1"/>
      <c r="H50" s="206"/>
      <c r="I50" s="206"/>
      <c r="J50" s="206"/>
      <c r="K50" s="206"/>
      <c r="L50" s="206"/>
      <c r="M50" s="206"/>
      <c r="N50" s="1"/>
      <c r="O50" s="1"/>
      <c r="P50" s="1"/>
      <c r="Q50" s="1"/>
      <c r="R50" s="1"/>
      <c r="S50" s="1"/>
      <c r="T50" s="1"/>
      <c r="U50" s="1"/>
      <c r="V50" s="1"/>
      <c r="W50" s="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1"/>
      <c r="BR50" s="1"/>
      <c r="BS50" s="1"/>
    </row>
    <row r="51" spans="1:71" ht="12.75" customHeight="1">
      <c r="A51" s="1"/>
      <c r="B51" s="1"/>
      <c r="C51" s="1"/>
      <c r="D51" s="1"/>
      <c r="E51" s="1"/>
      <c r="F51" s="1"/>
      <c r="G51" s="1"/>
      <c r="H51" s="1"/>
      <c r="I51" s="191" t="s">
        <v>42</v>
      </c>
      <c r="J51" s="192"/>
      <c r="K51" s="192"/>
      <c r="L51" s="193"/>
      <c r="M51" s="1"/>
      <c r="N51" s="1"/>
      <c r="O51" s="1"/>
      <c r="P51" s="1"/>
      <c r="Q51" s="7"/>
      <c r="R51" s="191" t="s">
        <v>52</v>
      </c>
      <c r="S51" s="192"/>
      <c r="T51" s="192"/>
      <c r="U51" s="193"/>
      <c r="V51" s="7"/>
      <c r="W51" s="1"/>
      <c r="X51" s="1"/>
      <c r="Y51" s="1"/>
      <c r="Z51" s="1"/>
      <c r="AA51" s="1"/>
      <c r="AB51" s="191" t="s">
        <v>103</v>
      </c>
      <c r="AC51" s="192"/>
      <c r="AD51" s="192"/>
      <c r="AE51" s="193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75" customHeight="1" thickBot="1">
      <c r="A52" s="1"/>
      <c r="B52" s="1"/>
      <c r="C52" s="1"/>
      <c r="D52" s="1"/>
      <c r="E52" s="1"/>
      <c r="F52" s="1"/>
      <c r="G52" s="1"/>
      <c r="H52" s="1"/>
      <c r="I52" s="194"/>
      <c r="J52" s="195"/>
      <c r="K52" s="195"/>
      <c r="L52" s="196"/>
      <c r="M52" s="1"/>
      <c r="N52" s="1"/>
      <c r="O52" s="1"/>
      <c r="P52" s="1"/>
      <c r="Q52" s="7"/>
      <c r="R52" s="194"/>
      <c r="S52" s="195"/>
      <c r="T52" s="195"/>
      <c r="U52" s="196"/>
      <c r="V52" s="7"/>
      <c r="W52" s="7"/>
      <c r="X52" s="1"/>
      <c r="Y52" s="1"/>
      <c r="Z52" s="1"/>
      <c r="AA52" s="1"/>
      <c r="AB52" s="194"/>
      <c r="AC52" s="195"/>
      <c r="AD52" s="195"/>
      <c r="AE52" s="196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"/>
      <c r="R53" s="7"/>
      <c r="S53" s="7"/>
      <c r="T53" s="7"/>
      <c r="U53" s="7"/>
      <c r="V53" s="7"/>
      <c r="W53" s="7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7"/>
      <c r="S54" s="7"/>
      <c r="T54" s="7"/>
      <c r="U54" s="7"/>
      <c r="V54" s="7"/>
      <c r="W54" s="7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"/>
      <c r="R55" s="7"/>
      <c r="S55" s="7"/>
      <c r="T55" s="7"/>
      <c r="U55" s="7"/>
      <c r="V55" s="7"/>
      <c r="W55" s="7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7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  <row r="274" spans="1:7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</row>
    <row r="275" spans="1:7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</row>
    <row r="276" spans="1:7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</row>
    <row r="277" spans="1:7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</row>
    <row r="278" spans="1:7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</row>
    <row r="279" spans="1:7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</row>
    <row r="280" spans="1:7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</row>
    <row r="281" spans="1:7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</row>
    <row r="282" spans="1:7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</row>
    <row r="283" spans="1:7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</row>
    <row r="284" spans="1:7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</row>
    <row r="285" spans="1:7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</row>
    <row r="286" spans="1:7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</row>
    <row r="287" spans="1:7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</row>
    <row r="288" spans="1:7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</row>
    <row r="289" spans="1:7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</row>
    <row r="290" spans="1:7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</row>
    <row r="291" spans="1:7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</row>
    <row r="292" spans="1:7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</row>
    <row r="293" spans="1:7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</row>
    <row r="294" spans="1:7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</row>
    <row r="295" spans="1:7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</row>
    <row r="296" spans="1:7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</row>
    <row r="297" spans="1:7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</row>
    <row r="298" spans="1:7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</row>
    <row r="299" spans="1:7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</row>
    <row r="300" spans="1:7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</row>
    <row r="301" spans="1:7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</row>
    <row r="302" spans="1:7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</row>
    <row r="303" spans="1:7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</row>
    <row r="304" spans="1:7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</row>
    <row r="305" spans="1:7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</row>
    <row r="306" spans="1:7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</row>
    <row r="307" spans="1:7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</row>
    <row r="308" spans="1:7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</row>
    <row r="309" spans="1:7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</row>
    <row r="310" spans="1:7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</row>
    <row r="311" spans="1:7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</row>
    <row r="312" spans="1:7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</row>
    <row r="313" spans="1:7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</row>
    <row r="314" spans="1:7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</row>
    <row r="315" spans="1:7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</row>
    <row r="316" spans="1:7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</row>
    <row r="317" spans="1:7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</row>
    <row r="318" spans="1:7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</row>
    <row r="319" spans="1:7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</row>
    <row r="320" spans="1:7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</row>
    <row r="321" spans="1:7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</row>
    <row r="322" spans="1:7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</row>
    <row r="323" spans="1:7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</row>
    <row r="324" spans="1:7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</row>
    <row r="325" spans="1:7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</row>
    <row r="326" spans="1:7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</row>
    <row r="327" spans="1:7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</row>
    <row r="328" spans="1:7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</row>
    <row r="329" spans="1:7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</row>
    <row r="330" spans="1:7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</row>
    <row r="331" spans="1:7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</row>
    <row r="332" spans="1:7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</row>
    <row r="333" spans="1:7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</row>
    <row r="334" spans="1:7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</row>
    <row r="335" spans="1:7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</row>
    <row r="336" spans="1:7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</row>
    <row r="337" spans="1:7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</row>
    <row r="338" spans="1:7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</row>
    <row r="339" spans="1:7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</row>
    <row r="340" spans="1:7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</row>
    <row r="341" spans="1:7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</row>
    <row r="342" spans="1:7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</row>
    <row r="343" spans="1:7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</row>
    <row r="344" spans="1:7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</row>
    <row r="345" spans="1:7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</row>
    <row r="346" spans="1:7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</row>
    <row r="347" spans="1:7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</row>
    <row r="348" spans="1:7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</row>
    <row r="349" spans="1:7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</row>
    <row r="350" spans="1:7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</row>
    <row r="351" spans="1:7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</row>
    <row r="352" spans="1:7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</row>
    <row r="353" spans="1:7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</row>
    <row r="354" spans="1:7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</row>
    <row r="355" spans="1:7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</row>
    <row r="356" spans="1:7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</row>
    <row r="357" spans="1:7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</row>
    <row r="358" spans="1:7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</row>
    <row r="359" spans="1:7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</row>
    <row r="360" spans="1:7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</row>
    <row r="361" spans="1:7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</row>
    <row r="362" spans="1:7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</row>
    <row r="363" spans="1:7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</row>
    <row r="364" spans="1:7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</row>
    <row r="365" spans="1:7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</row>
    <row r="366" spans="1:7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</row>
    <row r="367" spans="1:7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</row>
    <row r="368" spans="1:7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</row>
    <row r="369" spans="1:7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</row>
    <row r="370" spans="1:7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</row>
    <row r="371" spans="1: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</row>
    <row r="372" spans="1:7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</row>
    <row r="373" spans="1:7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</row>
    <row r="374" spans="1:7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</row>
    <row r="375" spans="1:7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</row>
    <row r="376" spans="1:7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</row>
    <row r="377" spans="1:7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</row>
    <row r="378" spans="1:7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</row>
    <row r="379" spans="1:7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</row>
    <row r="380" spans="1:7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</row>
    <row r="381" spans="1:7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</row>
    <row r="382" spans="1:7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</row>
    <row r="383" spans="1:7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</row>
    <row r="384" spans="1:7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</row>
    <row r="385" spans="1:7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</row>
    <row r="386" spans="1:7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</row>
    <row r="387" spans="1:7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</row>
    <row r="388" spans="1:7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</row>
    <row r="389" spans="1:7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</row>
    <row r="390" spans="1:7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</row>
    <row r="391" spans="1:7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</row>
    <row r="392" spans="1:7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</row>
    <row r="393" spans="1:7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</row>
    <row r="394" spans="1:7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</row>
    <row r="395" spans="1:7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</row>
    <row r="396" spans="1:7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</row>
    <row r="397" spans="1:7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</row>
    <row r="398" spans="1:7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</row>
    <row r="399" spans="1:7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</row>
    <row r="400" spans="1:7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</row>
    <row r="401" spans="1:7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</row>
    <row r="402" spans="1:7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</row>
    <row r="403" spans="1:7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</row>
    <row r="404" spans="1:7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</row>
    <row r="405" spans="1:7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</row>
    <row r="406" spans="1:7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</row>
    <row r="407" spans="1:7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</row>
    <row r="408" spans="1:7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</row>
    <row r="409" spans="1:7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</row>
    <row r="410" spans="1:7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</row>
    <row r="411" spans="1:7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</row>
    <row r="412" spans="1:7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</row>
    <row r="413" spans="1:7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</row>
    <row r="414" spans="1:7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</row>
    <row r="415" spans="1:7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</row>
    <row r="416" spans="1:7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</row>
    <row r="417" spans="1:7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</row>
    <row r="418" spans="1:7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</row>
    <row r="419" spans="1:7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</row>
    <row r="420" spans="1:7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</row>
    <row r="421" spans="1:7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</row>
    <row r="422" spans="1:7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</row>
    <row r="423" spans="1:7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</row>
    <row r="424" spans="1:7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</row>
    <row r="425" spans="1:7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</row>
    <row r="426" spans="1:7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</row>
    <row r="427" spans="1:7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</row>
    <row r="428" spans="1:7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</row>
    <row r="429" spans="1:7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</row>
    <row r="430" spans="1:7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</row>
    <row r="431" spans="1:7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</row>
    <row r="432" spans="1:7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</row>
    <row r="433" spans="1:7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</row>
    <row r="434" spans="1:7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</row>
    <row r="435" spans="1:7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</row>
    <row r="436" spans="1:7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</row>
    <row r="437" spans="1:7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</row>
    <row r="438" spans="1:7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</row>
    <row r="439" spans="1:7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</row>
    <row r="440" spans="1:7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</row>
    <row r="442" spans="1:7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</row>
    <row r="443" spans="1:7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</row>
    <row r="444" spans="1:7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</row>
    <row r="445" spans="1:7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</row>
    <row r="446" spans="1:7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</row>
    <row r="447" spans="1:7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</row>
    <row r="448" spans="1:7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</row>
    <row r="449" spans="1:7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</row>
    <row r="450" spans="1:7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</row>
    <row r="451" spans="1:7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</row>
    <row r="452" spans="1:7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</row>
    <row r="453" spans="1:7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</row>
    <row r="454" spans="1:7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</row>
    <row r="455" spans="1:7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</row>
    <row r="456" spans="1:7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</row>
    <row r="457" spans="1:7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</row>
    <row r="458" spans="1:7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</row>
    <row r="459" spans="1:7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</row>
    <row r="460" spans="1:7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</row>
    <row r="461" spans="1:7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</row>
    <row r="462" spans="1:7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</row>
    <row r="463" spans="1:7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</row>
    <row r="464" spans="1:7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</row>
    <row r="465" spans="1:7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</row>
    <row r="466" spans="1:7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</row>
    <row r="467" spans="1:7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</row>
    <row r="468" spans="1:7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</row>
    <row r="469" spans="1:7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</row>
    <row r="470" spans="1:7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</row>
    <row r="471" spans="1: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</row>
    <row r="472" spans="1:7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</row>
    <row r="473" spans="1:7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</row>
    <row r="474" spans="1:7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</row>
    <row r="475" spans="1:7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</row>
    <row r="476" spans="1:7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</row>
    <row r="477" spans="1:7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</row>
    <row r="478" spans="1:7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</row>
    <row r="479" spans="1:7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</row>
    <row r="480" spans="1:7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</row>
    <row r="481" spans="1:7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</row>
    <row r="482" spans="1:7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</row>
    <row r="483" spans="1:7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</row>
    <row r="484" spans="1:7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</row>
    <row r="485" spans="1:7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</row>
    <row r="486" spans="1:7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</row>
    <row r="487" spans="1:7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</row>
    <row r="488" spans="1:7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</row>
    <row r="489" spans="1:7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</row>
    <row r="490" spans="1:7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</row>
    <row r="491" spans="1:7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</row>
    <row r="492" spans="1:7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</row>
    <row r="493" spans="1:7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</row>
    <row r="494" spans="1:7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</row>
    <row r="495" spans="1:7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</row>
    <row r="496" spans="1:7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</row>
    <row r="497" spans="1:7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</row>
    <row r="498" spans="1:7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</row>
    <row r="499" spans="1:7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</row>
    <row r="500" spans="1:7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</row>
    <row r="501" spans="1:7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</row>
    <row r="502" spans="1:7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</row>
    <row r="503" spans="1:7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</row>
    <row r="504" spans="1:7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</row>
    <row r="505" spans="1:7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</row>
    <row r="506" spans="1:7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</row>
    <row r="507" spans="1:7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</row>
    <row r="508" spans="1:7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</row>
    <row r="509" spans="1:7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</row>
    <row r="510" spans="1:7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</row>
    <row r="511" spans="1:7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</row>
    <row r="512" spans="1:7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</row>
    <row r="513" spans="1:7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</row>
    <row r="514" spans="1:7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</row>
    <row r="515" spans="1:7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</row>
    <row r="516" spans="1:7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</row>
    <row r="517" spans="1:7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</row>
    <row r="518" spans="1:7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</row>
    <row r="519" spans="1:7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</row>
    <row r="520" spans="1:7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</row>
    <row r="521" spans="1:7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</row>
    <row r="522" spans="1:7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</row>
    <row r="523" spans="1:7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</row>
    <row r="524" spans="1:7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</row>
    <row r="525" spans="1:7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</row>
    <row r="526" spans="1:7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</row>
    <row r="527" spans="1:7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</row>
    <row r="528" spans="1:7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</row>
    <row r="529" spans="1:7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</row>
    <row r="530" spans="1:7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</row>
    <row r="531" spans="1:7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</row>
    <row r="532" spans="1:7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</row>
    <row r="533" spans="1:7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</row>
    <row r="534" spans="1:7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</row>
    <row r="535" spans="1:7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</row>
    <row r="536" spans="1:7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</row>
    <row r="537" spans="1:7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</row>
    <row r="538" spans="1:7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</row>
    <row r="539" spans="1:7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</row>
    <row r="540" spans="1:7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</row>
    <row r="541" spans="1:7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</row>
    <row r="542" spans="1:7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</row>
    <row r="543" spans="1:7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</row>
    <row r="544" spans="1:7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</row>
    <row r="545" spans="1:7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</row>
    <row r="546" spans="1:7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</row>
    <row r="547" spans="1:7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</row>
    <row r="548" spans="1:7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</row>
    <row r="549" spans="1:7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</row>
    <row r="550" spans="1:7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</row>
    <row r="551" spans="1:7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</row>
    <row r="552" spans="1:7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</row>
    <row r="553" spans="1:7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</row>
    <row r="554" spans="1:7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</row>
    <row r="555" spans="1:7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</row>
    <row r="556" spans="1:7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</row>
    <row r="557" spans="1:7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</row>
    <row r="558" spans="1:7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</row>
    <row r="559" spans="1:7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</row>
    <row r="560" spans="1:7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</row>
    <row r="561" spans="1:7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</row>
    <row r="562" spans="1:7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</row>
    <row r="563" spans="1:7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</row>
    <row r="564" spans="1:7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</row>
    <row r="565" spans="1:7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</row>
    <row r="566" spans="1:7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</row>
    <row r="567" spans="1:7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</row>
    <row r="568" spans="1:7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</row>
    <row r="569" spans="1:7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</row>
    <row r="570" spans="1:7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</row>
    <row r="571" spans="1: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</row>
    <row r="572" spans="1:7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</row>
    <row r="573" spans="1:7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</row>
    <row r="574" spans="1:7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</row>
    <row r="575" spans="1:7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</row>
    <row r="576" spans="1:7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</row>
    <row r="577" spans="1:7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</row>
    <row r="578" spans="1:7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</row>
    <row r="579" spans="1:7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</row>
    <row r="580" spans="1:7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</row>
    <row r="581" spans="1:7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</row>
    <row r="582" spans="1:7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</row>
    <row r="583" spans="1:7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</row>
    <row r="584" spans="1:7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</row>
    <row r="585" spans="1:7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</row>
    <row r="586" spans="1:7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</row>
    <row r="587" spans="1:7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</row>
    <row r="588" spans="1:7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</row>
    <row r="589" spans="1:7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</row>
    <row r="590" spans="1:7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</row>
    <row r="591" spans="1:7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</row>
    <row r="592" spans="1:7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</row>
    <row r="593" spans="1:7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</row>
    <row r="594" spans="1:7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</row>
    <row r="595" spans="1:7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</row>
    <row r="596" spans="1:7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</row>
    <row r="597" spans="1:7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</row>
    <row r="598" spans="1:7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</row>
    <row r="599" spans="1:7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</row>
    <row r="600" spans="1:7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</row>
    <row r="601" spans="1:7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</row>
    <row r="602" spans="1:7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</row>
    <row r="603" spans="1:7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</row>
    <row r="604" spans="1:7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</row>
    <row r="605" spans="1:7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</row>
    <row r="606" spans="1:7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</row>
    <row r="607" spans="1:7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</row>
    <row r="608" spans="1:7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</row>
    <row r="609" spans="1:7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</row>
    <row r="610" spans="1:7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</row>
    <row r="611" spans="1:7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</row>
    <row r="612" spans="1:7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</row>
    <row r="613" spans="1:7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</row>
    <row r="614" spans="1:7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</row>
    <row r="615" spans="1:7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</row>
    <row r="616" spans="1:7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</row>
    <row r="617" spans="1:7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</row>
    <row r="618" spans="1:7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</row>
    <row r="619" spans="1:7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</row>
    <row r="620" spans="1:7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</row>
    <row r="621" spans="1:7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</row>
    <row r="622" spans="1:7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</row>
    <row r="623" spans="1:7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</row>
    <row r="624" spans="1:7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</row>
    <row r="625" spans="1:7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</row>
    <row r="626" spans="1:7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</row>
    <row r="627" spans="1:7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</row>
    <row r="628" spans="1:7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</row>
    <row r="629" spans="1:7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</row>
    <row r="630" spans="1:7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</row>
    <row r="631" spans="1:7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</row>
    <row r="632" spans="1:7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</row>
    <row r="633" spans="1:7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</row>
    <row r="634" spans="1:7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</row>
    <row r="635" spans="1:7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</row>
    <row r="636" spans="1:7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</row>
    <row r="637" spans="1:7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</row>
    <row r="638" spans="1:7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</row>
    <row r="639" spans="1:7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</row>
    <row r="640" spans="1:7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</row>
    <row r="641" spans="1:7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</row>
    <row r="642" spans="1:7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</row>
    <row r="643" spans="1:7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</row>
    <row r="644" spans="1:7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</row>
    <row r="645" spans="1:7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</row>
    <row r="646" spans="1:7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</row>
    <row r="647" spans="1:7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</row>
    <row r="648" spans="1:7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</row>
    <row r="649" spans="1:7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</row>
    <row r="650" spans="1:7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</row>
    <row r="651" spans="1:7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</row>
    <row r="652" spans="1:7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</row>
    <row r="653" spans="1:7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</row>
    <row r="654" spans="1:7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</row>
    <row r="655" spans="1:7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</row>
    <row r="656" spans="1:7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</row>
    <row r="657" spans="1:7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</row>
    <row r="658" spans="1:7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</row>
    <row r="659" spans="1:7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</row>
    <row r="660" spans="1:7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</row>
    <row r="661" spans="1:7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</row>
    <row r="662" spans="1:7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</row>
    <row r="663" spans="1:7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</row>
    <row r="664" spans="1:7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</row>
    <row r="665" spans="1:7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</row>
    <row r="666" spans="1:7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</row>
    <row r="667" spans="1:7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</row>
    <row r="668" spans="1:7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</row>
    <row r="669" spans="1:7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</row>
    <row r="670" spans="1:7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</row>
    <row r="671" spans="1: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</row>
    <row r="672" spans="1:7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</row>
    <row r="673" spans="1:7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</row>
    <row r="674" spans="1:7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</row>
    <row r="675" spans="1:7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</row>
    <row r="676" spans="1:7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</row>
    <row r="677" spans="1:7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</row>
    <row r="678" spans="1:7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</row>
    <row r="679" spans="1:7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</row>
    <row r="680" spans="1:7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</row>
    <row r="681" spans="1:7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</row>
    <row r="682" spans="1:7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</row>
    <row r="683" spans="1:7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</row>
    <row r="684" spans="1:7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</row>
    <row r="685" spans="1:7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</row>
    <row r="686" spans="1:7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</row>
    <row r="687" spans="1:7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</row>
    <row r="688" spans="1:7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</row>
    <row r="689" spans="1:7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</row>
    <row r="690" spans="1:7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</row>
    <row r="691" spans="1:7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</row>
    <row r="692" spans="1:7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</row>
    <row r="693" spans="1:7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</row>
    <row r="694" spans="1:7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</row>
    <row r="695" spans="1:7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</row>
    <row r="696" spans="1:7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</row>
    <row r="697" spans="1:7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</row>
    <row r="698" spans="1:7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</row>
    <row r="699" spans="1:7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</row>
    <row r="700" spans="1:7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</row>
    <row r="701" spans="1:7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</row>
    <row r="702" spans="1:7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</row>
    <row r="703" spans="1:7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</row>
    <row r="704" spans="1:7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</row>
    <row r="705" spans="1:7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</row>
    <row r="706" spans="1:7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</row>
    <row r="707" spans="1:7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</row>
    <row r="708" spans="1:7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</row>
    <row r="709" spans="1:7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</row>
    <row r="710" spans="1:7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</row>
    <row r="711" spans="1:7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</row>
    <row r="712" spans="1:7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</row>
    <row r="713" spans="1:7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</row>
    <row r="714" spans="1:7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</row>
    <row r="715" spans="1:7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</row>
    <row r="716" spans="1:7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</row>
    <row r="717" spans="1:7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</row>
    <row r="718" spans="1:7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</row>
    <row r="719" spans="1:7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</row>
    <row r="720" spans="1:7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</row>
    <row r="721" spans="1:7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</row>
    <row r="722" spans="1:7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</row>
    <row r="723" spans="1:7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</row>
    <row r="724" spans="1:7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</row>
    <row r="725" spans="1:7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</row>
    <row r="726" spans="1:7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</row>
    <row r="727" spans="1:7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</row>
    <row r="728" spans="1:7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</row>
    <row r="729" spans="1:7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</row>
    <row r="730" spans="1:7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</row>
    <row r="731" spans="1:7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</row>
    <row r="732" spans="1:7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</row>
    <row r="733" spans="1:7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</row>
    <row r="734" spans="1:7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</row>
    <row r="735" spans="1:7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</row>
    <row r="736" spans="1:7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</row>
    <row r="737" spans="1:7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</row>
    <row r="738" spans="1:7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</row>
    <row r="739" spans="1:7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</row>
    <row r="740" spans="1:7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</row>
    <row r="741" spans="1:7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</row>
    <row r="742" spans="1:7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</row>
    <row r="743" spans="1:7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</row>
    <row r="744" spans="1:7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</row>
    <row r="745" spans="1:7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</row>
    <row r="746" spans="1:7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</row>
    <row r="747" spans="1:7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</row>
    <row r="748" spans="1:7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</row>
    <row r="749" spans="1:7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</row>
    <row r="750" spans="1:7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</row>
    <row r="751" spans="1:7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</row>
    <row r="752" spans="1:7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</row>
    <row r="753" spans="1:7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</row>
    <row r="754" spans="1:7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</row>
    <row r="755" spans="1:7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</row>
    <row r="756" spans="1:7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</row>
    <row r="757" spans="1:7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</row>
    <row r="758" spans="1:7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</row>
    <row r="759" spans="1:7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</row>
    <row r="760" spans="1:7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</row>
    <row r="761" spans="1:7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</row>
    <row r="762" spans="1:7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</row>
    <row r="763" spans="1:7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</row>
    <row r="764" spans="1:7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</row>
    <row r="765" spans="1:7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</row>
    <row r="766" spans="1:7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</row>
    <row r="767" spans="1:7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</row>
    <row r="768" spans="1:7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</row>
    <row r="769" spans="1:7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</row>
    <row r="770" spans="1:7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</row>
    <row r="771" spans="1: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</row>
    <row r="772" spans="1:7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</row>
    <row r="773" spans="1:7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</row>
    <row r="774" spans="1:7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</row>
    <row r="775" spans="1:7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</row>
    <row r="776" spans="1:7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</row>
    <row r="777" spans="1:7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</row>
    <row r="778" spans="1:7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</row>
    <row r="779" spans="1:7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</row>
    <row r="780" spans="1:7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</row>
    <row r="781" spans="1:7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</row>
    <row r="782" spans="1:7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</row>
    <row r="783" spans="1:7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</row>
    <row r="784" spans="1:7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</row>
    <row r="785" spans="1:7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</row>
    <row r="786" spans="1:7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</row>
    <row r="787" spans="1:7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</row>
    <row r="788" spans="1:7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</row>
    <row r="789" spans="1:7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</row>
    <row r="790" spans="1:7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</row>
    <row r="791" spans="1:7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</row>
    <row r="792" spans="1:7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</row>
    <row r="793" spans="1:7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</row>
    <row r="794" spans="1:7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</row>
    <row r="795" spans="1:7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</row>
    <row r="796" spans="1:7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</row>
    <row r="797" spans="1:7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</row>
    <row r="798" spans="1:7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</row>
    <row r="799" spans="1:7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</row>
    <row r="800" spans="1:7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</row>
    <row r="801" spans="1:7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</row>
    <row r="802" spans="1:7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</row>
    <row r="803" spans="1:7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</row>
    <row r="804" spans="1:7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</row>
    <row r="805" spans="1:7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</row>
    <row r="806" spans="1:7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</row>
    <row r="807" spans="1:7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</row>
    <row r="808" spans="1:7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</row>
    <row r="809" spans="1:7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</row>
    <row r="810" spans="1:7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</row>
    <row r="811" spans="1:7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</row>
    <row r="812" spans="1:7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</row>
    <row r="813" spans="1:7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</row>
    <row r="814" spans="1:7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</row>
    <row r="815" spans="1:7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</row>
    <row r="816" spans="1:7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</row>
    <row r="817" spans="1:7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</row>
    <row r="818" spans="1:7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</row>
    <row r="819" spans="1:7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</row>
    <row r="820" spans="1:7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</row>
    <row r="821" spans="1:7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</row>
    <row r="822" spans="1:7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</row>
    <row r="823" spans="1:7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</row>
    <row r="824" spans="1:7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</row>
    <row r="825" spans="1:7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</row>
    <row r="826" spans="1:7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</row>
    <row r="827" spans="1:7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</row>
    <row r="828" spans="1:7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</row>
    <row r="829" spans="1:7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</row>
    <row r="830" spans="1:7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</row>
    <row r="831" spans="1:7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</row>
    <row r="832" spans="1:7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</row>
    <row r="833" spans="1:7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</row>
    <row r="834" spans="1:7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</row>
    <row r="835" spans="1:7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</row>
    <row r="836" spans="1:7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</row>
    <row r="837" spans="1:7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</row>
    <row r="838" spans="1:7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</row>
    <row r="839" spans="1:7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</row>
    <row r="840" spans="1:7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</row>
    <row r="841" spans="1:7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</row>
    <row r="842" spans="1:7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</row>
    <row r="843" spans="1:7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</row>
    <row r="844" spans="1:7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</row>
    <row r="845" spans="1:7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</row>
    <row r="846" spans="1:7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</row>
    <row r="847" spans="1:7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</row>
    <row r="848" spans="1:7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</row>
    <row r="849" spans="1:7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</row>
    <row r="850" spans="1:7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</row>
    <row r="851" spans="1:7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</row>
    <row r="852" spans="1:7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</row>
    <row r="853" spans="1:7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</row>
    <row r="854" spans="1:7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</row>
    <row r="855" spans="1:7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</row>
    <row r="856" spans="1:7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</row>
    <row r="857" spans="1:7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</row>
    <row r="858" spans="1:7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</row>
    <row r="859" spans="1:7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</row>
    <row r="860" spans="1:7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</row>
    <row r="861" spans="1:7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</row>
    <row r="862" spans="1:7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</row>
    <row r="863" spans="1:7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</row>
    <row r="864" spans="1:7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</row>
    <row r="865" spans="1:7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</row>
    <row r="866" spans="1:7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</row>
    <row r="867" spans="1:7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</row>
    <row r="868" spans="1:7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</row>
    <row r="869" spans="1:7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</row>
    <row r="870" spans="1:7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</row>
    <row r="871" spans="1: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</row>
    <row r="872" spans="1:7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</row>
    <row r="873" spans="1:7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</row>
    <row r="874" spans="1:7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</row>
    <row r="875" spans="1:7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</row>
    <row r="876" spans="1:7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</row>
    <row r="877" spans="1:7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</row>
    <row r="878" spans="1:7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</row>
    <row r="879" spans="1:7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</row>
    <row r="880" spans="1:7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</row>
    <row r="881" spans="1:7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</row>
    <row r="882" spans="1:7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</row>
    <row r="883" spans="1:7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</row>
    <row r="884" spans="1:7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</row>
    <row r="885" spans="1:7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</row>
    <row r="886" spans="1:7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</row>
    <row r="887" spans="1:7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</row>
    <row r="888" spans="1:7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</row>
    <row r="889" spans="1:7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</row>
    <row r="890" spans="1:7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</row>
    <row r="891" spans="1:7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</row>
    <row r="892" spans="1:7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</row>
    <row r="893" spans="1:7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</row>
    <row r="894" spans="1:7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</row>
    <row r="895" spans="1:7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</row>
    <row r="896" spans="1:7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</row>
    <row r="897" spans="1:7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</row>
    <row r="898" spans="1:7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</row>
    <row r="899" spans="1:7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</row>
    <row r="900" spans="1:7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</row>
    <row r="901" spans="1:7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</row>
    <row r="902" spans="1:7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</row>
    <row r="903" spans="1:7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</row>
    <row r="904" spans="1:7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</row>
    <row r="905" spans="1:7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</row>
    <row r="906" spans="1:7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</row>
    <row r="907" spans="1:7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</row>
    <row r="908" spans="1:7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</row>
    <row r="909" spans="1:7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</row>
    <row r="910" spans="1:7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</row>
    <row r="911" spans="1:7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</row>
    <row r="912" spans="1:7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</row>
    <row r="913" spans="1:7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</row>
    <row r="914" spans="1:7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</row>
    <row r="915" spans="1:7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</row>
    <row r="916" spans="1:7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</row>
    <row r="917" spans="1:7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</row>
    <row r="918" spans="1:7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</row>
    <row r="919" spans="1:7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</row>
    <row r="920" spans="1:7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</row>
    <row r="921" spans="1:7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</row>
    <row r="922" spans="1:7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</row>
    <row r="923" spans="1:7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</row>
    <row r="924" spans="1:7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</row>
    <row r="925" spans="1:7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</row>
    <row r="926" spans="1:7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</row>
    <row r="927" spans="1:7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</row>
    <row r="928" spans="1:7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</row>
    <row r="929" spans="1:7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</row>
    <row r="930" spans="1:7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</row>
    <row r="931" spans="1:7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</row>
    <row r="932" spans="1:7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</row>
    <row r="933" spans="1:7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</row>
    <row r="934" spans="1:7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</row>
    <row r="935" spans="1:7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</row>
    <row r="936" spans="1:7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</row>
    <row r="937" spans="1:7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</row>
    <row r="938" spans="1:7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</row>
    <row r="939" spans="1:7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</row>
    <row r="940" spans="1:7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</row>
    <row r="941" spans="1:7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</row>
    <row r="942" spans="1:7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</row>
    <row r="943" spans="1:7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</row>
    <row r="944" spans="1:7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</row>
    <row r="945" spans="1:7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</row>
    <row r="946" spans="1:7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</row>
    <row r="947" spans="1:7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</row>
    <row r="948" spans="1:7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</row>
    <row r="949" spans="1:7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</row>
    <row r="950" spans="1:7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</row>
    <row r="951" spans="1:7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</row>
    <row r="952" spans="1:7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</row>
    <row r="953" spans="1:7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</row>
    <row r="954" spans="1:7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</row>
    <row r="955" spans="1:7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</row>
    <row r="956" spans="1:7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</row>
    <row r="957" spans="1:7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</row>
    <row r="958" spans="1:7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</row>
    <row r="959" spans="1:7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</row>
    <row r="960" spans="1:7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</row>
    <row r="961" spans="1:7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</row>
    <row r="962" spans="1:7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</row>
    <row r="963" spans="1:7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</row>
    <row r="964" spans="1:7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</row>
    <row r="965" spans="1:7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</row>
    <row r="966" spans="1:7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</row>
    <row r="967" spans="1:7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</row>
    <row r="968" spans="1:7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</row>
    <row r="969" spans="1:7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</row>
    <row r="970" spans="1:7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</row>
    <row r="971" spans="1: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</row>
    <row r="972" spans="1:7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</row>
    <row r="973" spans="1:7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</row>
    <row r="974" spans="1:7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</row>
    <row r="975" spans="1:7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</row>
    <row r="976" spans="1:7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</row>
    <row r="977" spans="1:7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</row>
    <row r="978" spans="1:7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</row>
    <row r="979" spans="1:7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</row>
    <row r="980" spans="1:7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</row>
    <row r="981" spans="1:7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</row>
    <row r="982" spans="1:7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</row>
    <row r="983" spans="1:7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</row>
    <row r="984" spans="1:7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</row>
    <row r="985" spans="1:7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</row>
    <row r="986" spans="1:7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</row>
    <row r="987" spans="1:7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</row>
    <row r="988" spans="1:7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</row>
    <row r="989" spans="1:7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</row>
    <row r="990" spans="1:7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</row>
    <row r="991" spans="1:7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</row>
    <row r="992" spans="1:7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</row>
    <row r="993" spans="1:7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</row>
    <row r="994" spans="1:7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</row>
    <row r="995" spans="1:7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</row>
    <row r="996" spans="1:7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</row>
    <row r="997" spans="1:7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</row>
    <row r="998" spans="1:7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</row>
    <row r="999" spans="1:7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</row>
    <row r="1000" spans="1:7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</row>
    <row r="1001" spans="1:7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</row>
    <row r="1002" spans="1:71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</row>
    <row r="1003" spans="1:71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</row>
    <row r="1004" spans="1:71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</row>
    <row r="1005" spans="1:71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</row>
  </sheetData>
  <mergeCells count="105">
    <mergeCell ref="G9:P9"/>
    <mergeCell ref="BE36:BJ36"/>
    <mergeCell ref="G10:T10"/>
    <mergeCell ref="G11:T11"/>
    <mergeCell ref="F12:P12"/>
    <mergeCell ref="F13:P13"/>
    <mergeCell ref="AX25:AX31"/>
    <mergeCell ref="AY25:BB26"/>
    <mergeCell ref="V13:AZ13"/>
    <mergeCell ref="V10:AZ10"/>
    <mergeCell ref="I15:Q15"/>
    <mergeCell ref="A17:R17"/>
    <mergeCell ref="V17:AZ17"/>
    <mergeCell ref="A18:R18"/>
    <mergeCell ref="V18:AZ18"/>
    <mergeCell ref="U14:BB15"/>
    <mergeCell ref="A25:B31"/>
    <mergeCell ref="G25:G31"/>
    <mergeCell ref="BB35:BC35"/>
    <mergeCell ref="AP25:AS26"/>
    <mergeCell ref="AT25:AT31"/>
    <mergeCell ref="AU25:AW26"/>
    <mergeCell ref="BC25:BC31"/>
    <mergeCell ref="BJ25:BJ31"/>
    <mergeCell ref="G6:S6"/>
    <mergeCell ref="G7:T7"/>
    <mergeCell ref="G8:R8"/>
    <mergeCell ref="BL38:BO42"/>
    <mergeCell ref="BM43:BO45"/>
    <mergeCell ref="AN38:AT42"/>
    <mergeCell ref="AV38:BB42"/>
    <mergeCell ref="BE38:BG42"/>
    <mergeCell ref="BH38:BK42"/>
    <mergeCell ref="AP43:AR45"/>
    <mergeCell ref="BF43:BG45"/>
    <mergeCell ref="BI43:BJ45"/>
    <mergeCell ref="AX43:AZ45"/>
    <mergeCell ref="P25:S26"/>
    <mergeCell ref="T25:T31"/>
    <mergeCell ref="U25:W26"/>
    <mergeCell ref="X25:X31"/>
    <mergeCell ref="L25:O26"/>
    <mergeCell ref="P38:V42"/>
    <mergeCell ref="X38:AD42"/>
    <mergeCell ref="AB25:AB31"/>
    <mergeCell ref="Y25:AA26"/>
    <mergeCell ref="AC25:AF26"/>
    <mergeCell ref="J43:L45"/>
    <mergeCell ref="V11:AZ11"/>
    <mergeCell ref="Q12:BG12"/>
    <mergeCell ref="BC24:BL24"/>
    <mergeCell ref="AC16:BA16"/>
    <mergeCell ref="V19:AZ19"/>
    <mergeCell ref="A20:R20"/>
    <mergeCell ref="V20:AZ20"/>
    <mergeCell ref="V21:AZ21"/>
    <mergeCell ref="A24:BB24"/>
    <mergeCell ref="A21:R21"/>
    <mergeCell ref="A23:BL23"/>
    <mergeCell ref="BK25:BK31"/>
    <mergeCell ref="BL25:BL31"/>
    <mergeCell ref="BE11:BF11"/>
    <mergeCell ref="BG11:BK11"/>
    <mergeCell ref="BE25:BE31"/>
    <mergeCell ref="BF25:BF31"/>
    <mergeCell ref="C25:F26"/>
    <mergeCell ref="AY1:BL1"/>
    <mergeCell ref="D2:W2"/>
    <mergeCell ref="AC2:AV2"/>
    <mergeCell ref="BE10:BF10"/>
    <mergeCell ref="BG10:BK10"/>
    <mergeCell ref="AY2:BL2"/>
    <mergeCell ref="AY3:BL3"/>
    <mergeCell ref="D3:W3"/>
    <mergeCell ref="AC3:AV3"/>
    <mergeCell ref="D5:W5"/>
    <mergeCell ref="AC5:AV5"/>
    <mergeCell ref="AY5:BL5"/>
    <mergeCell ref="BG25:BG31"/>
    <mergeCell ref="BH25:BH31"/>
    <mergeCell ref="BI25:BI31"/>
    <mergeCell ref="D1:W1"/>
    <mergeCell ref="AC1:AV1"/>
    <mergeCell ref="A32:B32"/>
    <mergeCell ref="A33:B33"/>
    <mergeCell ref="A34:B34"/>
    <mergeCell ref="A38:F42"/>
    <mergeCell ref="H38:N42"/>
    <mergeCell ref="BD25:BD31"/>
    <mergeCell ref="R49:W49"/>
    <mergeCell ref="R51:U52"/>
    <mergeCell ref="X49:AL49"/>
    <mergeCell ref="AB51:AE52"/>
    <mergeCell ref="AH43:AJ45"/>
    <mergeCell ref="I51:L52"/>
    <mergeCell ref="H49:M50"/>
    <mergeCell ref="AF38:AL42"/>
    <mergeCell ref="R43:T45"/>
    <mergeCell ref="Z43:AB45"/>
    <mergeCell ref="H25:J26"/>
    <mergeCell ref="K25:K31"/>
    <mergeCell ref="AK25:AK31"/>
    <mergeCell ref="AL25:AO26"/>
    <mergeCell ref="AG25:AG31"/>
    <mergeCell ref="AH25:AJ26"/>
  </mergeCells>
  <printOptions horizontalCentered="1" verticalCentered="1"/>
  <pageMargins left="0.23622047244094491" right="0.23622047244094491" top="0" bottom="0" header="0" footer="0"/>
  <pageSetup paperSize="9" scale="60" orientation="landscape" r:id="rId1"/>
  <colBreaks count="1" manualBreakCount="1">
    <brk id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Right="0"/>
  </sheetPr>
  <dimension ref="A1:AA995"/>
  <sheetViews>
    <sheetView showGridLines="0" tabSelected="1" view="pageBreakPreview" zoomScale="77" zoomScaleNormal="46" zoomScaleSheetLayoutView="77" workbookViewId="0">
      <selection activeCell="B59" sqref="B59"/>
    </sheetView>
  </sheetViews>
  <sheetFormatPr defaultColWidth="16.83203125" defaultRowHeight="15" customHeight="1"/>
  <cols>
    <col min="1" max="1" width="14.83203125" customWidth="1"/>
    <col min="2" max="2" width="84" customWidth="1"/>
    <col min="3" max="3" width="13.5" customWidth="1"/>
    <col min="4" max="4" width="9.83203125" customWidth="1"/>
    <col min="5" max="5" width="8" customWidth="1"/>
    <col min="6" max="6" width="10.83203125" customWidth="1"/>
    <col min="7" max="7" width="10.83203125" style="50" customWidth="1"/>
    <col min="8" max="8" width="10.33203125" customWidth="1"/>
    <col min="9" max="9" width="11.33203125" customWidth="1"/>
    <col min="10" max="10" width="11.1640625" customWidth="1"/>
    <col min="11" max="11" width="7" customWidth="1"/>
    <col min="12" max="12" width="7.1640625" customWidth="1"/>
    <col min="13" max="13" width="8.6640625" customWidth="1"/>
    <col min="14" max="14" width="8.6640625" style="41" customWidth="1"/>
    <col min="15" max="15" width="9.1640625" customWidth="1"/>
    <col min="16" max="17" width="8.6640625" customWidth="1"/>
    <col min="18" max="18" width="8.6640625" style="36" customWidth="1"/>
    <col min="19" max="24" width="11.6640625" customWidth="1"/>
    <col min="25" max="27" width="17.1640625" customWidth="1"/>
  </cols>
  <sheetData>
    <row r="1" spans="1:27" ht="16.5" customHeight="1">
      <c r="A1" s="222" t="s">
        <v>246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"/>
      <c r="Z1" s="1"/>
      <c r="AA1" s="1"/>
    </row>
    <row r="2" spans="1:27" ht="6.75" hidden="1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"/>
      <c r="Z2" s="1"/>
      <c r="AA2" s="1"/>
    </row>
    <row r="3" spans="1:27" ht="34.5" customHeight="1">
      <c r="A3" s="301" t="s">
        <v>53</v>
      </c>
      <c r="B3" s="303" t="s">
        <v>54</v>
      </c>
      <c r="C3" s="274" t="s">
        <v>55</v>
      </c>
      <c r="D3" s="275"/>
      <c r="E3" s="276"/>
      <c r="F3" s="284" t="s">
        <v>56</v>
      </c>
      <c r="G3" s="286" t="s">
        <v>126</v>
      </c>
      <c r="H3" s="289" t="s">
        <v>127</v>
      </c>
      <c r="I3" s="290"/>
      <c r="J3" s="290"/>
      <c r="K3" s="290"/>
      <c r="L3" s="290"/>
      <c r="M3" s="290"/>
      <c r="N3" s="290"/>
      <c r="O3" s="290"/>
      <c r="P3" s="290"/>
      <c r="Q3" s="291"/>
      <c r="R3" s="306" t="s">
        <v>117</v>
      </c>
      <c r="S3" s="303" t="s">
        <v>57</v>
      </c>
      <c r="T3" s="302"/>
      <c r="U3" s="302"/>
      <c r="V3" s="302"/>
      <c r="W3" s="302"/>
      <c r="X3" s="302"/>
      <c r="Y3" s="1"/>
      <c r="Z3" s="1"/>
      <c r="AA3" s="1"/>
    </row>
    <row r="4" spans="1:27" ht="27.75" customHeight="1">
      <c r="A4" s="302"/>
      <c r="B4" s="302"/>
      <c r="C4" s="277"/>
      <c r="D4" s="278"/>
      <c r="E4" s="279"/>
      <c r="F4" s="305"/>
      <c r="G4" s="287"/>
      <c r="H4" s="284" t="s">
        <v>37</v>
      </c>
      <c r="I4" s="289" t="s">
        <v>116</v>
      </c>
      <c r="J4" s="290"/>
      <c r="K4" s="291"/>
      <c r="L4" s="303" t="s">
        <v>58</v>
      </c>
      <c r="M4" s="303"/>
      <c r="N4" s="303"/>
      <c r="O4" s="303" t="s">
        <v>49</v>
      </c>
      <c r="P4" s="302"/>
      <c r="Q4" s="302"/>
      <c r="R4" s="306"/>
      <c r="S4" s="302"/>
      <c r="T4" s="302"/>
      <c r="U4" s="302"/>
      <c r="V4" s="302"/>
      <c r="W4" s="302"/>
      <c r="X4" s="302"/>
      <c r="Y4" s="1"/>
      <c r="Z4" s="1"/>
      <c r="AA4" s="1"/>
    </row>
    <row r="5" spans="1:27" ht="30" customHeight="1">
      <c r="A5" s="302"/>
      <c r="B5" s="302"/>
      <c r="C5" s="280"/>
      <c r="D5" s="281"/>
      <c r="E5" s="282"/>
      <c r="F5" s="305"/>
      <c r="G5" s="287"/>
      <c r="H5" s="285"/>
      <c r="I5" s="292" t="s">
        <v>115</v>
      </c>
      <c r="J5" s="293"/>
      <c r="K5" s="294"/>
      <c r="L5" s="283" t="s">
        <v>59</v>
      </c>
      <c r="M5" s="283" t="s">
        <v>32</v>
      </c>
      <c r="N5" s="283" t="s">
        <v>194</v>
      </c>
      <c r="O5" s="283" t="s">
        <v>37</v>
      </c>
      <c r="P5" s="283" t="s">
        <v>60</v>
      </c>
      <c r="Q5" s="283" t="s">
        <v>61</v>
      </c>
      <c r="R5" s="306"/>
      <c r="S5" s="304" t="s">
        <v>62</v>
      </c>
      <c r="T5" s="302"/>
      <c r="U5" s="304" t="s">
        <v>63</v>
      </c>
      <c r="V5" s="302"/>
      <c r="W5" s="304" t="s">
        <v>64</v>
      </c>
      <c r="X5" s="302"/>
      <c r="Y5" s="1"/>
      <c r="Z5" s="1"/>
      <c r="AA5" s="1"/>
    </row>
    <row r="6" spans="1:27" ht="93.75" customHeight="1">
      <c r="A6" s="302"/>
      <c r="B6" s="302"/>
      <c r="C6" s="53" t="s">
        <v>65</v>
      </c>
      <c r="D6" s="53" t="s">
        <v>66</v>
      </c>
      <c r="E6" s="54" t="s">
        <v>223</v>
      </c>
      <c r="F6" s="305"/>
      <c r="G6" s="288"/>
      <c r="H6" s="285"/>
      <c r="I6" s="53" t="s">
        <v>116</v>
      </c>
      <c r="J6" s="53" t="s">
        <v>67</v>
      </c>
      <c r="K6" s="53" t="s">
        <v>107</v>
      </c>
      <c r="L6" s="302"/>
      <c r="M6" s="302"/>
      <c r="N6" s="283"/>
      <c r="O6" s="302"/>
      <c r="P6" s="302"/>
      <c r="Q6" s="302"/>
      <c r="R6" s="306"/>
      <c r="S6" s="55" t="s">
        <v>108</v>
      </c>
      <c r="T6" s="55" t="s">
        <v>186</v>
      </c>
      <c r="U6" s="55" t="s">
        <v>187</v>
      </c>
      <c r="V6" s="55" t="s">
        <v>188</v>
      </c>
      <c r="W6" s="55" t="s">
        <v>189</v>
      </c>
      <c r="X6" s="55" t="s">
        <v>193</v>
      </c>
      <c r="Y6" s="1"/>
      <c r="Z6" s="1"/>
      <c r="AA6" s="1"/>
    </row>
    <row r="7" spans="1:27" ht="13.5" customHeight="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/>
      <c r="H7" s="49">
        <v>7</v>
      </c>
      <c r="I7" s="49">
        <v>9</v>
      </c>
      <c r="J7" s="49">
        <v>10</v>
      </c>
      <c r="K7" s="49">
        <v>12</v>
      </c>
      <c r="L7" s="49">
        <v>13</v>
      </c>
      <c r="M7" s="49">
        <v>14</v>
      </c>
      <c r="N7" s="49"/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49">
        <v>21</v>
      </c>
      <c r="V7" s="49">
        <v>22</v>
      </c>
      <c r="W7" s="49">
        <v>23</v>
      </c>
      <c r="X7" s="49">
        <v>24</v>
      </c>
      <c r="Y7" s="30"/>
      <c r="Z7" s="30"/>
      <c r="AA7" s="30"/>
    </row>
    <row r="8" spans="1:27" s="63" customFormat="1" ht="18.75" customHeight="1">
      <c r="A8" s="58"/>
      <c r="B8" s="59" t="s">
        <v>68</v>
      </c>
      <c r="C8" s="58">
        <v>15</v>
      </c>
      <c r="D8" s="60" t="s">
        <v>182</v>
      </c>
      <c r="E8" s="58">
        <v>20</v>
      </c>
      <c r="F8" s="61">
        <f t="shared" ref="F8:X8" si="0">F10+F27+F34+F53+F83+F84+F85</f>
        <v>4464</v>
      </c>
      <c r="G8" s="61"/>
      <c r="H8" s="61">
        <f t="shared" si="0"/>
        <v>4464</v>
      </c>
      <c r="I8" s="61">
        <f t="shared" si="0"/>
        <v>1526</v>
      </c>
      <c r="J8" s="61">
        <f t="shared" si="0"/>
        <v>1900</v>
      </c>
      <c r="K8" s="61">
        <f t="shared" si="0"/>
        <v>30</v>
      </c>
      <c r="L8" s="61">
        <f t="shared" si="0"/>
        <v>252</v>
      </c>
      <c r="M8" s="61">
        <f t="shared" si="0"/>
        <v>216</v>
      </c>
      <c r="N8" s="61">
        <f t="shared" si="0"/>
        <v>144</v>
      </c>
      <c r="O8" s="61">
        <f t="shared" si="0"/>
        <v>180</v>
      </c>
      <c r="P8" s="61">
        <f t="shared" si="0"/>
        <v>36</v>
      </c>
      <c r="Q8" s="61">
        <f t="shared" si="0"/>
        <v>144</v>
      </c>
      <c r="R8" s="61">
        <f t="shared" si="0"/>
        <v>216</v>
      </c>
      <c r="S8" s="61">
        <f t="shared" si="0"/>
        <v>612</v>
      </c>
      <c r="T8" s="61">
        <f t="shared" si="0"/>
        <v>864</v>
      </c>
      <c r="U8" s="61">
        <f t="shared" si="0"/>
        <v>612</v>
      </c>
      <c r="V8" s="61">
        <f t="shared" si="0"/>
        <v>900</v>
      </c>
      <c r="W8" s="61">
        <f t="shared" si="0"/>
        <v>612</v>
      </c>
      <c r="X8" s="61">
        <f t="shared" si="0"/>
        <v>864</v>
      </c>
      <c r="Y8" s="62"/>
      <c r="Z8" s="62"/>
      <c r="AA8" s="62"/>
    </row>
    <row r="9" spans="1:27" s="63" customFormat="1" ht="18.75" hidden="1" customHeight="1">
      <c r="A9" s="58"/>
      <c r="B9" s="5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 t="e">
        <f>#REF!/36</f>
        <v>#REF!</v>
      </c>
      <c r="T9" s="58" t="e">
        <f>#REF!/36</f>
        <v>#REF!</v>
      </c>
      <c r="U9" s="58" t="e">
        <f>#REF!/16</f>
        <v>#REF!</v>
      </c>
      <c r="V9" s="58" t="e">
        <f>#REF!/23</f>
        <v>#REF!</v>
      </c>
      <c r="W9" s="58" t="e">
        <f>#REF!/18</f>
        <v>#REF!</v>
      </c>
      <c r="X9" s="58" t="e">
        <f>#REF!/12</f>
        <v>#REF!</v>
      </c>
      <c r="Y9" s="62"/>
      <c r="Z9" s="62"/>
      <c r="AA9" s="62"/>
    </row>
    <row r="10" spans="1:27" s="63" customFormat="1" ht="21" customHeight="1">
      <c r="A10" s="112" t="s">
        <v>224</v>
      </c>
      <c r="B10" s="64" t="s">
        <v>214</v>
      </c>
      <c r="C10" s="58">
        <f>COUNT(C11:C25)</f>
        <v>3</v>
      </c>
      <c r="D10" s="58">
        <v>9</v>
      </c>
      <c r="E10" s="58">
        <v>15</v>
      </c>
      <c r="F10" s="61">
        <f>F11+F12+F13+F14+F15+F16+F17+F18+F19+F20+F21+F22+F23+F24+F25+F26</f>
        <v>1476</v>
      </c>
      <c r="G10" s="61">
        <f t="shared" ref="G10:X10" si="1">G11+G12+G13+G14+G15+G16+G17+G18+G19+G20+G21+G22+G23+G24+G25+G26</f>
        <v>0</v>
      </c>
      <c r="H10" s="61">
        <f t="shared" si="1"/>
        <v>1476</v>
      </c>
      <c r="I10" s="61">
        <f t="shared" si="1"/>
        <v>578</v>
      </c>
      <c r="J10" s="61">
        <f t="shared" si="1"/>
        <v>826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1">
        <f t="shared" si="1"/>
        <v>72</v>
      </c>
      <c r="P10" s="61">
        <f t="shared" si="1"/>
        <v>18</v>
      </c>
      <c r="Q10" s="61">
        <f t="shared" si="1"/>
        <v>54</v>
      </c>
      <c r="R10" s="61">
        <f t="shared" si="1"/>
        <v>0</v>
      </c>
      <c r="S10" s="61">
        <f t="shared" si="1"/>
        <v>612</v>
      </c>
      <c r="T10" s="61">
        <f t="shared" si="1"/>
        <v>498</v>
      </c>
      <c r="U10" s="61">
        <f t="shared" si="1"/>
        <v>276</v>
      </c>
      <c r="V10" s="61">
        <f t="shared" si="1"/>
        <v>90</v>
      </c>
      <c r="W10" s="61">
        <f t="shared" si="1"/>
        <v>0</v>
      </c>
      <c r="X10" s="61">
        <f t="shared" si="1"/>
        <v>0</v>
      </c>
      <c r="Y10" s="62"/>
      <c r="Z10" s="62"/>
      <c r="AA10" s="62"/>
    </row>
    <row r="11" spans="1:27" s="63" customFormat="1" ht="14.25" customHeight="1">
      <c r="A11" s="59" t="s">
        <v>225</v>
      </c>
      <c r="B11" s="66" t="s">
        <v>69</v>
      </c>
      <c r="C11" s="58">
        <v>2</v>
      </c>
      <c r="D11" s="58"/>
      <c r="E11" s="58">
        <v>1</v>
      </c>
      <c r="F11" s="65">
        <v>78</v>
      </c>
      <c r="G11" s="65"/>
      <c r="H11" s="65">
        <v>78</v>
      </c>
      <c r="I11" s="67">
        <v>34</v>
      </c>
      <c r="J11" s="67">
        <v>44</v>
      </c>
      <c r="K11" s="58"/>
      <c r="L11" s="58"/>
      <c r="M11" s="58"/>
      <c r="N11" s="58"/>
      <c r="O11" s="58">
        <v>18</v>
      </c>
      <c r="P11" s="58"/>
      <c r="Q11" s="58">
        <v>18</v>
      </c>
      <c r="R11" s="58"/>
      <c r="S11" s="58">
        <v>34</v>
      </c>
      <c r="T11" s="58">
        <v>44</v>
      </c>
      <c r="U11" s="58"/>
      <c r="V11" s="58"/>
      <c r="W11" s="58"/>
      <c r="X11" s="58"/>
      <c r="Y11" s="68"/>
      <c r="Z11" s="68"/>
      <c r="AA11" s="68"/>
    </row>
    <row r="12" spans="1:27" s="63" customFormat="1" ht="14.25" customHeight="1">
      <c r="A12" s="59" t="s">
        <v>226</v>
      </c>
      <c r="B12" s="66" t="s">
        <v>70</v>
      </c>
      <c r="C12" s="58"/>
      <c r="D12" s="58"/>
      <c r="E12" s="58" t="s">
        <v>222</v>
      </c>
      <c r="F12" s="69">
        <v>95</v>
      </c>
      <c r="G12" s="69"/>
      <c r="H12" s="69">
        <v>95</v>
      </c>
      <c r="I12" s="67">
        <v>51</v>
      </c>
      <c r="J12" s="67">
        <v>44</v>
      </c>
      <c r="K12" s="58"/>
      <c r="L12" s="58"/>
      <c r="M12" s="58"/>
      <c r="N12" s="58"/>
      <c r="O12" s="58"/>
      <c r="P12" s="58"/>
      <c r="Q12" s="58"/>
      <c r="R12" s="58"/>
      <c r="S12" s="58">
        <v>51</v>
      </c>
      <c r="T12" s="58">
        <v>22</v>
      </c>
      <c r="U12" s="58">
        <v>22</v>
      </c>
      <c r="V12" s="58"/>
      <c r="W12" s="58"/>
      <c r="X12" s="58"/>
      <c r="Y12" s="68"/>
      <c r="Z12" s="68"/>
      <c r="AA12" s="68"/>
    </row>
    <row r="13" spans="1:27" s="63" customFormat="1" ht="12.75" customHeight="1">
      <c r="A13" s="59" t="s">
        <v>227</v>
      </c>
      <c r="B13" s="66" t="s">
        <v>206</v>
      </c>
      <c r="C13" s="58"/>
      <c r="D13" s="58"/>
      <c r="E13" s="58" t="s">
        <v>222</v>
      </c>
      <c r="F13" s="69">
        <v>112</v>
      </c>
      <c r="G13" s="69"/>
      <c r="H13" s="69">
        <v>112</v>
      </c>
      <c r="I13" s="58">
        <v>68</v>
      </c>
      <c r="J13" s="70">
        <v>44</v>
      </c>
      <c r="K13" s="58"/>
      <c r="L13" s="58"/>
      <c r="M13" s="58"/>
      <c r="N13" s="58"/>
      <c r="O13" s="58"/>
      <c r="P13" s="58"/>
      <c r="Q13" s="58"/>
      <c r="R13" s="58"/>
      <c r="S13" s="58">
        <v>68</v>
      </c>
      <c r="T13" s="58">
        <v>22</v>
      </c>
      <c r="U13" s="58">
        <v>22</v>
      </c>
      <c r="V13" s="58"/>
      <c r="W13" s="58"/>
      <c r="X13" s="58"/>
      <c r="Y13" s="68"/>
      <c r="Z13" s="68"/>
      <c r="AA13" s="68"/>
    </row>
    <row r="14" spans="1:27" s="63" customFormat="1" ht="12.75" customHeight="1">
      <c r="A14" s="59" t="s">
        <v>228</v>
      </c>
      <c r="B14" s="66" t="s">
        <v>207</v>
      </c>
      <c r="C14" s="58"/>
      <c r="D14" s="58"/>
      <c r="E14" s="58" t="s">
        <v>222</v>
      </c>
      <c r="F14" s="69">
        <v>78</v>
      </c>
      <c r="G14" s="69"/>
      <c r="H14" s="69">
        <v>78</v>
      </c>
      <c r="I14" s="70">
        <v>34</v>
      </c>
      <c r="J14" s="70">
        <v>44</v>
      </c>
      <c r="K14" s="58"/>
      <c r="L14" s="58"/>
      <c r="M14" s="58"/>
      <c r="N14" s="58"/>
      <c r="O14" s="58"/>
      <c r="P14" s="58"/>
      <c r="Q14" s="58"/>
      <c r="R14" s="58"/>
      <c r="S14" s="58">
        <v>34</v>
      </c>
      <c r="T14" s="58">
        <v>22</v>
      </c>
      <c r="U14" s="58">
        <v>22</v>
      </c>
      <c r="V14" s="58"/>
      <c r="W14" s="58"/>
      <c r="X14" s="58"/>
      <c r="Y14" s="68"/>
      <c r="Z14" s="68"/>
      <c r="AA14" s="68"/>
    </row>
    <row r="15" spans="1:27" s="63" customFormat="1" ht="12.75" customHeight="1">
      <c r="A15" s="59" t="s">
        <v>229</v>
      </c>
      <c r="B15" s="66" t="s">
        <v>208</v>
      </c>
      <c r="C15" s="58"/>
      <c r="D15" s="58"/>
      <c r="E15" s="58" t="s">
        <v>222</v>
      </c>
      <c r="F15" s="69">
        <v>78</v>
      </c>
      <c r="G15" s="69"/>
      <c r="H15" s="69">
        <v>78</v>
      </c>
      <c r="I15" s="70">
        <v>34</v>
      </c>
      <c r="J15" s="70">
        <v>44</v>
      </c>
      <c r="K15" s="58"/>
      <c r="L15" s="58"/>
      <c r="M15" s="58"/>
      <c r="N15" s="58"/>
      <c r="O15" s="58"/>
      <c r="P15" s="58"/>
      <c r="Q15" s="58"/>
      <c r="R15" s="58"/>
      <c r="S15" s="58">
        <v>34</v>
      </c>
      <c r="T15" s="58">
        <v>22</v>
      </c>
      <c r="U15" s="58">
        <v>22</v>
      </c>
      <c r="V15" s="58"/>
      <c r="W15" s="58"/>
      <c r="X15" s="58"/>
      <c r="Y15" s="68"/>
      <c r="Z15" s="68"/>
      <c r="AA15" s="68"/>
    </row>
    <row r="16" spans="1:27" s="63" customFormat="1" ht="12.75" customHeight="1">
      <c r="A16" s="59" t="s">
        <v>230</v>
      </c>
      <c r="B16" s="66" t="s">
        <v>221</v>
      </c>
      <c r="C16" s="58"/>
      <c r="D16" s="60" t="s">
        <v>205</v>
      </c>
      <c r="E16" s="58">
        <v>1</v>
      </c>
      <c r="F16" s="69">
        <v>78</v>
      </c>
      <c r="G16" s="69"/>
      <c r="H16" s="69">
        <v>78</v>
      </c>
      <c r="I16" s="70">
        <v>34</v>
      </c>
      <c r="J16" s="70">
        <v>44</v>
      </c>
      <c r="K16" s="58"/>
      <c r="L16" s="58"/>
      <c r="M16" s="58"/>
      <c r="N16" s="58"/>
      <c r="O16" s="58"/>
      <c r="P16" s="58"/>
      <c r="Q16" s="58"/>
      <c r="R16" s="58"/>
      <c r="S16" s="58">
        <v>34</v>
      </c>
      <c r="T16" s="58">
        <v>44</v>
      </c>
      <c r="U16" s="58"/>
      <c r="V16" s="58"/>
      <c r="W16" s="58"/>
      <c r="X16" s="58"/>
      <c r="Y16" s="68"/>
      <c r="Z16" s="68"/>
      <c r="AA16" s="68"/>
    </row>
    <row r="17" spans="1:27" s="63" customFormat="1" ht="15.75" customHeight="1">
      <c r="A17" s="59" t="s">
        <v>231</v>
      </c>
      <c r="B17" s="66" t="s">
        <v>216</v>
      </c>
      <c r="C17" s="58">
        <v>4</v>
      </c>
      <c r="D17" s="58">
        <v>2</v>
      </c>
      <c r="E17" s="58">
        <v>1.3</v>
      </c>
      <c r="F17" s="69">
        <v>234</v>
      </c>
      <c r="G17" s="69"/>
      <c r="H17" s="69">
        <v>234</v>
      </c>
      <c r="I17" s="70">
        <v>68</v>
      </c>
      <c r="J17" s="70">
        <v>166</v>
      </c>
      <c r="K17" s="58"/>
      <c r="L17" s="58"/>
      <c r="M17" s="58"/>
      <c r="N17" s="58"/>
      <c r="O17" s="58">
        <v>36</v>
      </c>
      <c r="P17" s="58">
        <v>18</v>
      </c>
      <c r="Q17" s="58">
        <v>18</v>
      </c>
      <c r="R17" s="58"/>
      <c r="S17" s="58">
        <v>102</v>
      </c>
      <c r="T17" s="58">
        <v>44</v>
      </c>
      <c r="U17" s="58">
        <v>52</v>
      </c>
      <c r="V17" s="58">
        <v>36</v>
      </c>
      <c r="W17" s="58"/>
      <c r="X17" s="58"/>
      <c r="Y17" s="68"/>
      <c r="Z17" s="68"/>
      <c r="AA17" s="68"/>
    </row>
    <row r="18" spans="1:27" s="63" customFormat="1" ht="14.25" customHeight="1">
      <c r="A18" s="59" t="s">
        <v>232</v>
      </c>
      <c r="B18" s="66" t="s">
        <v>209</v>
      </c>
      <c r="C18" s="58"/>
      <c r="D18" s="58">
        <v>4</v>
      </c>
      <c r="E18" s="58" t="s">
        <v>222</v>
      </c>
      <c r="F18" s="69">
        <v>117</v>
      </c>
      <c r="G18" s="69"/>
      <c r="H18" s="69">
        <v>117</v>
      </c>
      <c r="I18" s="67">
        <v>51</v>
      </c>
      <c r="J18" s="70">
        <v>66</v>
      </c>
      <c r="K18" s="58"/>
      <c r="L18" s="58"/>
      <c r="M18" s="58"/>
      <c r="N18" s="58"/>
      <c r="O18" s="58"/>
      <c r="P18" s="58"/>
      <c r="Q18" s="58"/>
      <c r="R18" s="58"/>
      <c r="S18" s="58">
        <v>51</v>
      </c>
      <c r="T18" s="58">
        <v>22</v>
      </c>
      <c r="U18" s="58">
        <v>26</v>
      </c>
      <c r="V18" s="58">
        <v>18</v>
      </c>
      <c r="W18" s="58"/>
      <c r="X18" s="58"/>
      <c r="Y18" s="68"/>
      <c r="Z18" s="68"/>
      <c r="AA18" s="68"/>
    </row>
    <row r="19" spans="1:27" s="63" customFormat="1" ht="15.75" customHeight="1">
      <c r="A19" s="59" t="s">
        <v>233</v>
      </c>
      <c r="B19" s="66" t="s">
        <v>71</v>
      </c>
      <c r="C19" s="58"/>
      <c r="D19" s="58">
        <v>1.2</v>
      </c>
      <c r="E19" s="58"/>
      <c r="F19" s="71">
        <v>78</v>
      </c>
      <c r="G19" s="71"/>
      <c r="H19" s="71">
        <v>78</v>
      </c>
      <c r="I19" s="70"/>
      <c r="J19" s="70">
        <v>78</v>
      </c>
      <c r="K19" s="58"/>
      <c r="L19" s="58"/>
      <c r="M19" s="58"/>
      <c r="N19" s="58"/>
      <c r="O19" s="58"/>
      <c r="P19" s="58"/>
      <c r="Q19" s="58"/>
      <c r="R19" s="58"/>
      <c r="S19" s="58">
        <v>34</v>
      </c>
      <c r="T19" s="58">
        <v>44</v>
      </c>
      <c r="U19" s="58"/>
      <c r="V19" s="58"/>
      <c r="W19" s="58"/>
      <c r="X19" s="58"/>
      <c r="Y19" s="68"/>
      <c r="Z19" s="68"/>
      <c r="AA19" s="68"/>
    </row>
    <row r="20" spans="1:27" s="63" customFormat="1" ht="15" customHeight="1">
      <c r="A20" s="59" t="s">
        <v>234</v>
      </c>
      <c r="B20" s="66" t="s">
        <v>210</v>
      </c>
      <c r="C20" s="58"/>
      <c r="D20" s="58"/>
      <c r="E20" s="58" t="s">
        <v>222</v>
      </c>
      <c r="F20" s="65">
        <v>78</v>
      </c>
      <c r="G20" s="65"/>
      <c r="H20" s="65">
        <v>78</v>
      </c>
      <c r="I20" s="70">
        <v>34</v>
      </c>
      <c r="J20" s="70">
        <v>44</v>
      </c>
      <c r="K20" s="58"/>
      <c r="L20" s="58"/>
      <c r="M20" s="58"/>
      <c r="N20" s="58"/>
      <c r="O20" s="58"/>
      <c r="P20" s="58"/>
      <c r="Q20" s="58"/>
      <c r="R20" s="58"/>
      <c r="S20" s="58">
        <v>34</v>
      </c>
      <c r="T20" s="58">
        <v>22</v>
      </c>
      <c r="U20" s="58">
        <v>22</v>
      </c>
      <c r="V20" s="58"/>
      <c r="W20" s="58"/>
      <c r="X20" s="58"/>
      <c r="Y20" s="68"/>
      <c r="Z20" s="68"/>
      <c r="AA20" s="68"/>
    </row>
    <row r="21" spans="1:27" s="63" customFormat="1" ht="14.25" customHeight="1">
      <c r="A21" s="59" t="s">
        <v>235</v>
      </c>
      <c r="B21" s="66" t="s">
        <v>211</v>
      </c>
      <c r="C21" s="58">
        <v>2</v>
      </c>
      <c r="D21" s="58"/>
      <c r="E21" s="58">
        <v>1</v>
      </c>
      <c r="F21" s="69">
        <v>144</v>
      </c>
      <c r="G21" s="69"/>
      <c r="H21" s="69">
        <v>144</v>
      </c>
      <c r="I21" s="70">
        <v>68</v>
      </c>
      <c r="J21" s="70">
        <v>76</v>
      </c>
      <c r="K21" s="58"/>
      <c r="L21" s="58"/>
      <c r="M21" s="58"/>
      <c r="N21" s="58"/>
      <c r="O21" s="58">
        <v>18</v>
      </c>
      <c r="P21" s="58"/>
      <c r="Q21" s="58">
        <v>18</v>
      </c>
      <c r="R21" s="58"/>
      <c r="S21" s="58">
        <v>34</v>
      </c>
      <c r="T21" s="58">
        <v>110</v>
      </c>
      <c r="U21" s="58"/>
      <c r="V21" s="58"/>
      <c r="W21" s="58"/>
      <c r="X21" s="58"/>
      <c r="Y21" s="68"/>
      <c r="Z21" s="68"/>
      <c r="AA21" s="68"/>
    </row>
    <row r="22" spans="1:27" s="63" customFormat="1" ht="16.5" customHeight="1">
      <c r="A22" s="59" t="s">
        <v>236</v>
      </c>
      <c r="B22" s="72" t="s">
        <v>212</v>
      </c>
      <c r="C22" s="58"/>
      <c r="D22" s="58">
        <v>3</v>
      </c>
      <c r="E22" s="58">
        <v>1.2</v>
      </c>
      <c r="F22" s="69">
        <v>78</v>
      </c>
      <c r="G22" s="69"/>
      <c r="H22" s="69">
        <v>78</v>
      </c>
      <c r="I22" s="58">
        <v>34</v>
      </c>
      <c r="J22" s="58">
        <v>44</v>
      </c>
      <c r="K22" s="58"/>
      <c r="L22" s="58"/>
      <c r="M22" s="58"/>
      <c r="N22" s="58"/>
      <c r="O22" s="58"/>
      <c r="P22" s="58"/>
      <c r="Q22" s="58"/>
      <c r="R22" s="58"/>
      <c r="S22" s="58">
        <v>34</v>
      </c>
      <c r="T22" s="58">
        <v>22</v>
      </c>
      <c r="U22" s="58">
        <v>22</v>
      </c>
      <c r="V22" s="58"/>
      <c r="W22" s="58"/>
      <c r="X22" s="58"/>
      <c r="Y22" s="68"/>
      <c r="Z22" s="68"/>
      <c r="AA22" s="68"/>
    </row>
    <row r="23" spans="1:27" s="63" customFormat="1" ht="16.5" customHeight="1">
      <c r="A23" s="59" t="s">
        <v>237</v>
      </c>
      <c r="B23" s="73" t="s">
        <v>213</v>
      </c>
      <c r="C23" s="58"/>
      <c r="D23" s="58"/>
      <c r="E23" s="58" t="s">
        <v>222</v>
      </c>
      <c r="F23" s="71">
        <v>78</v>
      </c>
      <c r="G23" s="71"/>
      <c r="H23" s="71">
        <v>78</v>
      </c>
      <c r="I23" s="58">
        <v>34</v>
      </c>
      <c r="J23" s="58">
        <v>44</v>
      </c>
      <c r="K23" s="58"/>
      <c r="L23" s="58"/>
      <c r="M23" s="58"/>
      <c r="N23" s="58"/>
      <c r="O23" s="58"/>
      <c r="P23" s="58"/>
      <c r="Q23" s="58"/>
      <c r="R23" s="58"/>
      <c r="S23" s="58">
        <v>34</v>
      </c>
      <c r="T23" s="58">
        <v>22</v>
      </c>
      <c r="U23" s="58">
        <v>22</v>
      </c>
      <c r="V23" s="58"/>
      <c r="W23" s="58"/>
      <c r="X23" s="58"/>
      <c r="Y23" s="68"/>
      <c r="Z23" s="68"/>
      <c r="AA23" s="68"/>
    </row>
    <row r="24" spans="1:27" s="63" customFormat="1" ht="13.5" customHeight="1">
      <c r="A24" s="59" t="s">
        <v>238</v>
      </c>
      <c r="B24" s="73" t="s">
        <v>114</v>
      </c>
      <c r="C24" s="58"/>
      <c r="D24" s="58"/>
      <c r="E24" s="58">
        <v>1</v>
      </c>
      <c r="F24" s="71">
        <v>34</v>
      </c>
      <c r="G24" s="71"/>
      <c r="H24" s="71">
        <v>34</v>
      </c>
      <c r="I24" s="58">
        <v>34</v>
      </c>
      <c r="J24" s="58"/>
      <c r="K24" s="58"/>
      <c r="L24" s="58"/>
      <c r="M24" s="58"/>
      <c r="N24" s="58"/>
      <c r="O24" s="58"/>
      <c r="P24" s="58"/>
      <c r="Q24" s="58"/>
      <c r="R24" s="58"/>
      <c r="S24" s="58">
        <v>34</v>
      </c>
      <c r="T24" s="58"/>
      <c r="U24" s="58"/>
      <c r="V24" s="58"/>
      <c r="W24" s="58"/>
      <c r="X24" s="58"/>
      <c r="Y24" s="68"/>
      <c r="Z24" s="68"/>
      <c r="AA24" s="68"/>
    </row>
    <row r="25" spans="1:27" s="63" customFormat="1" ht="17.25" customHeight="1">
      <c r="A25" s="59"/>
      <c r="B25" s="66" t="s">
        <v>220</v>
      </c>
      <c r="C25" s="58"/>
      <c r="D25" s="58">
        <v>3</v>
      </c>
      <c r="E25" s="58"/>
      <c r="F25" s="71">
        <v>44</v>
      </c>
      <c r="G25" s="71"/>
      <c r="H25" s="71">
        <v>44</v>
      </c>
      <c r="I25" s="58"/>
      <c r="J25" s="58">
        <v>44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>
        <v>44</v>
      </c>
      <c r="V25" s="58"/>
      <c r="W25" s="58"/>
      <c r="X25" s="58"/>
      <c r="Y25" s="68"/>
      <c r="Z25" s="68"/>
      <c r="AA25" s="68"/>
    </row>
    <row r="26" spans="1:27" s="63" customFormat="1" ht="17.25" customHeight="1">
      <c r="A26" s="65"/>
      <c r="B26" s="66" t="s">
        <v>49</v>
      </c>
      <c r="C26" s="58"/>
      <c r="D26" s="58"/>
      <c r="E26" s="58"/>
      <c r="F26" s="71">
        <v>72</v>
      </c>
      <c r="G26" s="71"/>
      <c r="H26" s="71">
        <v>72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>
        <v>36</v>
      </c>
      <c r="U26" s="58"/>
      <c r="V26" s="58">
        <v>36</v>
      </c>
      <c r="W26" s="58"/>
      <c r="X26" s="58"/>
      <c r="Y26" s="68"/>
      <c r="Z26" s="68"/>
      <c r="AA26" s="68"/>
    </row>
    <row r="27" spans="1:27" s="63" customFormat="1" ht="18" customHeight="1">
      <c r="A27" s="74" t="s">
        <v>140</v>
      </c>
      <c r="B27" s="74" t="s">
        <v>141</v>
      </c>
      <c r="C27" s="75">
        <v>0</v>
      </c>
      <c r="D27" s="76" t="s">
        <v>205</v>
      </c>
      <c r="E27" s="75">
        <v>6</v>
      </c>
      <c r="F27" s="77">
        <f>F28+F29+F30+F31+F33+F32</f>
        <v>415</v>
      </c>
      <c r="G27" s="77"/>
      <c r="H27" s="77">
        <f t="shared" ref="H27:X27" si="2">H28+H29+H30+H31+H33+H32</f>
        <v>415</v>
      </c>
      <c r="I27" s="77">
        <f t="shared" si="2"/>
        <v>141</v>
      </c>
      <c r="J27" s="77">
        <f t="shared" si="2"/>
        <v>274</v>
      </c>
      <c r="K27" s="77">
        <f t="shared" si="2"/>
        <v>0</v>
      </c>
      <c r="L27" s="77">
        <f t="shared" si="2"/>
        <v>0</v>
      </c>
      <c r="M27" s="77">
        <f t="shared" si="2"/>
        <v>0</v>
      </c>
      <c r="N27" s="77">
        <f t="shared" si="2"/>
        <v>0</v>
      </c>
      <c r="O27" s="77">
        <f t="shared" si="2"/>
        <v>0</v>
      </c>
      <c r="P27" s="77">
        <f t="shared" si="2"/>
        <v>0</v>
      </c>
      <c r="Q27" s="77">
        <f t="shared" si="2"/>
        <v>0</v>
      </c>
      <c r="R27" s="77">
        <f t="shared" si="2"/>
        <v>0</v>
      </c>
      <c r="S27" s="77">
        <f t="shared" si="2"/>
        <v>0</v>
      </c>
      <c r="T27" s="77">
        <f t="shared" si="2"/>
        <v>0</v>
      </c>
      <c r="U27" s="77">
        <f t="shared" si="2"/>
        <v>48</v>
      </c>
      <c r="V27" s="77">
        <f t="shared" si="2"/>
        <v>161</v>
      </c>
      <c r="W27" s="77">
        <f t="shared" si="2"/>
        <v>128</v>
      </c>
      <c r="X27" s="77">
        <f t="shared" si="2"/>
        <v>78</v>
      </c>
      <c r="Y27" s="62"/>
      <c r="Z27" s="62"/>
      <c r="AA27" s="62"/>
    </row>
    <row r="28" spans="1:27" s="63" customFormat="1" ht="16.5" customHeight="1">
      <c r="A28" s="78" t="s">
        <v>142</v>
      </c>
      <c r="B28" s="78" t="s">
        <v>139</v>
      </c>
      <c r="C28" s="58"/>
      <c r="D28" s="58"/>
      <c r="E28" s="58">
        <v>4</v>
      </c>
      <c r="F28" s="69">
        <v>51</v>
      </c>
      <c r="G28" s="69"/>
      <c r="H28" s="69">
        <v>51</v>
      </c>
      <c r="I28" s="69">
        <v>51</v>
      </c>
      <c r="J28" s="69">
        <v>0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79"/>
      <c r="V28" s="79">
        <v>51</v>
      </c>
      <c r="W28" s="69"/>
      <c r="X28" s="69"/>
      <c r="Y28" s="68"/>
      <c r="Z28" s="68"/>
      <c r="AA28" s="68"/>
    </row>
    <row r="29" spans="1:27" s="63" customFormat="1" ht="17.25" customHeight="1">
      <c r="A29" s="78" t="s">
        <v>143</v>
      </c>
      <c r="B29" s="78" t="s">
        <v>118</v>
      </c>
      <c r="C29" s="58"/>
      <c r="D29" s="58">
        <v>6</v>
      </c>
      <c r="E29" s="58">
        <v>345</v>
      </c>
      <c r="F29" s="69">
        <v>112</v>
      </c>
      <c r="G29" s="69"/>
      <c r="H29" s="69">
        <v>112</v>
      </c>
      <c r="I29" s="69">
        <v>2</v>
      </c>
      <c r="J29" s="69">
        <v>110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79">
        <v>26</v>
      </c>
      <c r="V29" s="79">
        <v>54</v>
      </c>
      <c r="W29" s="69">
        <v>20</v>
      </c>
      <c r="X29" s="69">
        <v>12</v>
      </c>
      <c r="Y29" s="68"/>
      <c r="Z29" s="68"/>
      <c r="AA29" s="68"/>
    </row>
    <row r="30" spans="1:27" s="63" customFormat="1" ht="15.75" customHeight="1">
      <c r="A30" s="78" t="s">
        <v>144</v>
      </c>
      <c r="B30" s="78" t="s">
        <v>81</v>
      </c>
      <c r="C30" s="58"/>
      <c r="D30" s="58">
        <v>5</v>
      </c>
      <c r="E30" s="58"/>
      <c r="F30" s="69">
        <v>68</v>
      </c>
      <c r="G30" s="69"/>
      <c r="H30" s="69">
        <v>68</v>
      </c>
      <c r="I30" s="69">
        <v>20</v>
      </c>
      <c r="J30" s="69">
        <v>48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79"/>
      <c r="V30" s="79"/>
      <c r="W30" s="69">
        <v>68</v>
      </c>
      <c r="X30" s="69"/>
      <c r="Y30" s="68"/>
      <c r="Z30" s="68"/>
      <c r="AA30" s="68"/>
    </row>
    <row r="31" spans="1:27" s="63" customFormat="1" ht="13.5" customHeight="1">
      <c r="A31" s="78" t="s">
        <v>145</v>
      </c>
      <c r="B31" s="78" t="s">
        <v>71</v>
      </c>
      <c r="C31" s="58"/>
      <c r="D31" s="58" t="s">
        <v>215</v>
      </c>
      <c r="E31" s="58"/>
      <c r="F31" s="69">
        <v>112</v>
      </c>
      <c r="G31" s="69"/>
      <c r="H31" s="69">
        <v>112</v>
      </c>
      <c r="I31" s="69">
        <v>2</v>
      </c>
      <c r="J31" s="69">
        <v>110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79">
        <v>22</v>
      </c>
      <c r="V31" s="79">
        <v>56</v>
      </c>
      <c r="W31" s="69">
        <v>22</v>
      </c>
      <c r="X31" s="69">
        <v>12</v>
      </c>
      <c r="Y31" s="68"/>
      <c r="Z31" s="68"/>
      <c r="AA31" s="68"/>
    </row>
    <row r="32" spans="1:27" s="63" customFormat="1" ht="15.75" customHeight="1">
      <c r="A32" s="78" t="s">
        <v>180</v>
      </c>
      <c r="B32" s="80" t="s">
        <v>179</v>
      </c>
      <c r="C32" s="58"/>
      <c r="D32" s="58"/>
      <c r="E32" s="58">
        <v>6</v>
      </c>
      <c r="F32" s="69">
        <v>36</v>
      </c>
      <c r="G32" s="69"/>
      <c r="H32" s="69">
        <v>36</v>
      </c>
      <c r="I32" s="69">
        <v>30</v>
      </c>
      <c r="J32" s="69">
        <v>6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69"/>
      <c r="V32" s="69"/>
      <c r="W32" s="69"/>
      <c r="X32" s="69">
        <v>36</v>
      </c>
      <c r="Y32" s="68"/>
      <c r="Z32" s="68"/>
      <c r="AA32" s="68"/>
    </row>
    <row r="33" spans="1:27" s="63" customFormat="1" ht="19.5" customHeight="1">
      <c r="A33" s="78" t="s">
        <v>181</v>
      </c>
      <c r="B33" s="78" t="s">
        <v>204</v>
      </c>
      <c r="C33" s="58"/>
      <c r="D33" s="58"/>
      <c r="E33" s="58">
        <v>5.6</v>
      </c>
      <c r="F33" s="69">
        <v>36</v>
      </c>
      <c r="G33" s="69"/>
      <c r="H33" s="69">
        <v>36</v>
      </c>
      <c r="I33" s="69">
        <v>36</v>
      </c>
      <c r="J33" s="69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79"/>
      <c r="V33" s="79"/>
      <c r="W33" s="69">
        <v>18</v>
      </c>
      <c r="X33" s="69">
        <v>18</v>
      </c>
      <c r="Y33" s="68"/>
      <c r="Z33" s="68"/>
      <c r="AA33" s="68"/>
    </row>
    <row r="34" spans="1:27" s="83" customFormat="1" ht="18.75" customHeight="1">
      <c r="A34" s="74" t="s">
        <v>146</v>
      </c>
      <c r="B34" s="74" t="s">
        <v>147</v>
      </c>
      <c r="C34" s="81"/>
      <c r="D34" s="81"/>
      <c r="E34" s="81"/>
      <c r="F34" s="77">
        <f>F35+F41+F45+F50</f>
        <v>859</v>
      </c>
      <c r="G34" s="77"/>
      <c r="H34" s="77">
        <f t="shared" ref="H34:X34" si="3">H35+H41+H45+H50</f>
        <v>859</v>
      </c>
      <c r="I34" s="77">
        <f t="shared" si="3"/>
        <v>387</v>
      </c>
      <c r="J34" s="77">
        <f t="shared" si="3"/>
        <v>472</v>
      </c>
      <c r="K34" s="77">
        <f t="shared" si="3"/>
        <v>0</v>
      </c>
      <c r="L34" s="77">
        <f t="shared" si="3"/>
        <v>0</v>
      </c>
      <c r="M34" s="77">
        <f t="shared" si="3"/>
        <v>0</v>
      </c>
      <c r="N34" s="77"/>
      <c r="O34" s="77">
        <f t="shared" si="3"/>
        <v>0</v>
      </c>
      <c r="P34" s="77">
        <f t="shared" si="3"/>
        <v>0</v>
      </c>
      <c r="Q34" s="77">
        <f t="shared" si="3"/>
        <v>0</v>
      </c>
      <c r="R34" s="77">
        <f t="shared" si="3"/>
        <v>0</v>
      </c>
      <c r="S34" s="77">
        <f t="shared" si="3"/>
        <v>0</v>
      </c>
      <c r="T34" s="77">
        <f t="shared" si="3"/>
        <v>232</v>
      </c>
      <c r="U34" s="77">
        <f t="shared" si="3"/>
        <v>131</v>
      </c>
      <c r="V34" s="77">
        <f t="shared" si="3"/>
        <v>192</v>
      </c>
      <c r="W34" s="77">
        <f t="shared" si="3"/>
        <v>222</v>
      </c>
      <c r="X34" s="77">
        <f t="shared" si="3"/>
        <v>82</v>
      </c>
      <c r="Y34" s="82"/>
      <c r="Z34" s="82"/>
      <c r="AA34" s="82"/>
    </row>
    <row r="35" spans="1:27" s="63" customFormat="1" ht="21.75" customHeight="1">
      <c r="A35" s="111" t="s">
        <v>148</v>
      </c>
      <c r="B35" s="66" t="s">
        <v>171</v>
      </c>
      <c r="C35" s="58"/>
      <c r="D35" s="58"/>
      <c r="E35" s="58"/>
      <c r="F35" s="58">
        <f>F36+F37+F38+F39+F40</f>
        <v>332</v>
      </c>
      <c r="G35" s="58"/>
      <c r="H35" s="58">
        <f t="shared" ref="H35:X35" si="4">H36+H37+H38+H39+H40</f>
        <v>332</v>
      </c>
      <c r="I35" s="58">
        <f t="shared" si="4"/>
        <v>102</v>
      </c>
      <c r="J35" s="58">
        <f t="shared" si="4"/>
        <v>230</v>
      </c>
      <c r="K35" s="58">
        <f t="shared" si="4"/>
        <v>0</v>
      </c>
      <c r="L35" s="58">
        <f t="shared" si="4"/>
        <v>0</v>
      </c>
      <c r="M35" s="58">
        <f t="shared" si="4"/>
        <v>0</v>
      </c>
      <c r="N35" s="58">
        <f t="shared" si="4"/>
        <v>0</v>
      </c>
      <c r="O35" s="58">
        <f t="shared" si="4"/>
        <v>0</v>
      </c>
      <c r="P35" s="58">
        <f t="shared" si="4"/>
        <v>0</v>
      </c>
      <c r="Q35" s="58">
        <f t="shared" si="4"/>
        <v>0</v>
      </c>
      <c r="R35" s="58">
        <f t="shared" si="4"/>
        <v>0</v>
      </c>
      <c r="S35" s="58">
        <f t="shared" si="4"/>
        <v>0</v>
      </c>
      <c r="T35" s="58">
        <f t="shared" si="4"/>
        <v>44</v>
      </c>
      <c r="U35" s="58">
        <f t="shared" si="4"/>
        <v>34</v>
      </c>
      <c r="V35" s="58">
        <f t="shared" si="4"/>
        <v>94</v>
      </c>
      <c r="W35" s="58">
        <f t="shared" si="4"/>
        <v>160</v>
      </c>
      <c r="X35" s="58">
        <f t="shared" si="4"/>
        <v>0</v>
      </c>
      <c r="Y35" s="62"/>
      <c r="Z35" s="62"/>
      <c r="AA35" s="62"/>
    </row>
    <row r="36" spans="1:27" s="63" customFormat="1" ht="15.75" customHeight="1">
      <c r="A36" s="112" t="s">
        <v>72</v>
      </c>
      <c r="B36" s="78" t="s">
        <v>119</v>
      </c>
      <c r="C36" s="58"/>
      <c r="D36" s="58">
        <v>3</v>
      </c>
      <c r="E36" s="58">
        <v>2</v>
      </c>
      <c r="F36" s="69">
        <v>78</v>
      </c>
      <c r="G36" s="69"/>
      <c r="H36" s="69">
        <v>78</v>
      </c>
      <c r="I36" s="69">
        <v>18</v>
      </c>
      <c r="J36" s="69">
        <v>60</v>
      </c>
      <c r="K36" s="58"/>
      <c r="L36" s="58"/>
      <c r="M36" s="58"/>
      <c r="N36" s="58"/>
      <c r="O36" s="58"/>
      <c r="P36" s="84"/>
      <c r="Q36" s="58"/>
      <c r="R36" s="58"/>
      <c r="S36" s="84"/>
      <c r="T36" s="84">
        <v>44</v>
      </c>
      <c r="U36" s="69">
        <v>34</v>
      </c>
      <c r="V36" s="69"/>
      <c r="W36" s="69"/>
      <c r="X36" s="69"/>
      <c r="Y36" s="68"/>
      <c r="Z36" s="68"/>
      <c r="AA36" s="68"/>
    </row>
    <row r="37" spans="1:27" s="63" customFormat="1" ht="15.75" customHeight="1">
      <c r="A37" s="112" t="s">
        <v>73</v>
      </c>
      <c r="B37" s="78" t="s">
        <v>131</v>
      </c>
      <c r="C37" s="58"/>
      <c r="D37" s="58">
        <v>4</v>
      </c>
      <c r="E37" s="58"/>
      <c r="F37" s="69">
        <v>76</v>
      </c>
      <c r="G37" s="69"/>
      <c r="H37" s="69">
        <v>76</v>
      </c>
      <c r="I37" s="69">
        <v>16</v>
      </c>
      <c r="J37" s="69">
        <v>60</v>
      </c>
      <c r="K37" s="58"/>
      <c r="L37" s="58"/>
      <c r="M37" s="58"/>
      <c r="N37" s="58"/>
      <c r="O37" s="58"/>
      <c r="P37" s="58"/>
      <c r="Q37" s="58"/>
      <c r="R37" s="58"/>
      <c r="S37" s="58"/>
      <c r="T37" s="58">
        <v>0</v>
      </c>
      <c r="U37" s="69"/>
      <c r="V37" s="69">
        <v>76</v>
      </c>
      <c r="W37" s="69"/>
      <c r="X37" s="69"/>
      <c r="Y37" s="68"/>
      <c r="Z37" s="68"/>
      <c r="AA37" s="68"/>
    </row>
    <row r="38" spans="1:27" s="63" customFormat="1" ht="18.75" customHeight="1">
      <c r="A38" s="112" t="s">
        <v>74</v>
      </c>
      <c r="B38" s="78" t="s">
        <v>138</v>
      </c>
      <c r="C38" s="58"/>
      <c r="D38" s="58">
        <v>5</v>
      </c>
      <c r="E38" s="58"/>
      <c r="F38" s="69">
        <v>54</v>
      </c>
      <c r="G38" s="69"/>
      <c r="H38" s="67">
        <v>54</v>
      </c>
      <c r="I38" s="69">
        <v>14</v>
      </c>
      <c r="J38" s="69">
        <v>40</v>
      </c>
      <c r="K38" s="85"/>
      <c r="L38" s="85"/>
      <c r="M38" s="85"/>
      <c r="N38" s="85"/>
      <c r="O38" s="85"/>
      <c r="P38" s="85"/>
      <c r="Q38" s="85"/>
      <c r="R38" s="85"/>
      <c r="S38" s="85"/>
      <c r="T38" s="58"/>
      <c r="U38" s="69"/>
      <c r="V38" s="69"/>
      <c r="W38" s="69">
        <v>54</v>
      </c>
      <c r="X38" s="69"/>
      <c r="Y38" s="68"/>
      <c r="Z38" s="68"/>
      <c r="AA38" s="68"/>
    </row>
    <row r="39" spans="1:27" s="63" customFormat="1" ht="15" customHeight="1">
      <c r="A39" s="112" t="s">
        <v>75</v>
      </c>
      <c r="B39" s="78" t="s">
        <v>121</v>
      </c>
      <c r="C39" s="58"/>
      <c r="D39" s="58"/>
      <c r="E39" s="58">
        <v>5</v>
      </c>
      <c r="F39" s="69">
        <v>68</v>
      </c>
      <c r="G39" s="69"/>
      <c r="H39" s="69">
        <v>68</v>
      </c>
      <c r="I39" s="69">
        <v>18</v>
      </c>
      <c r="J39" s="69">
        <v>50</v>
      </c>
      <c r="K39" s="85"/>
      <c r="L39" s="85"/>
      <c r="M39" s="85"/>
      <c r="N39" s="85"/>
      <c r="O39" s="85"/>
      <c r="P39" s="85"/>
      <c r="Q39" s="85"/>
      <c r="R39" s="85"/>
      <c r="S39" s="85"/>
      <c r="T39" s="85">
        <v>0</v>
      </c>
      <c r="U39" s="69"/>
      <c r="V39" s="69"/>
      <c r="W39" s="69">
        <v>68</v>
      </c>
      <c r="X39" s="69"/>
      <c r="Y39" s="68"/>
      <c r="Z39" s="68"/>
      <c r="AA39" s="68"/>
    </row>
    <row r="40" spans="1:27" s="63" customFormat="1" ht="15" customHeight="1">
      <c r="A40" s="112" t="s">
        <v>76</v>
      </c>
      <c r="B40" s="78" t="s">
        <v>201</v>
      </c>
      <c r="C40" s="58"/>
      <c r="D40" s="58"/>
      <c r="E40" s="58">
        <v>4.5</v>
      </c>
      <c r="F40" s="79">
        <v>56</v>
      </c>
      <c r="G40" s="86"/>
      <c r="H40" s="69">
        <v>56</v>
      </c>
      <c r="I40" s="69">
        <v>36</v>
      </c>
      <c r="J40" s="69">
        <v>20</v>
      </c>
      <c r="K40" s="85"/>
      <c r="L40" s="85"/>
      <c r="M40" s="85"/>
      <c r="N40" s="85"/>
      <c r="O40" s="85"/>
      <c r="P40" s="85"/>
      <c r="Q40" s="85"/>
      <c r="R40" s="85"/>
      <c r="S40" s="85"/>
      <c r="T40" s="69"/>
      <c r="U40" s="69"/>
      <c r="V40" s="69">
        <v>18</v>
      </c>
      <c r="W40" s="69">
        <v>38</v>
      </c>
      <c r="X40" s="69"/>
      <c r="Y40" s="68"/>
      <c r="Z40" s="68"/>
      <c r="AA40" s="68"/>
    </row>
    <row r="41" spans="1:27" s="63" customFormat="1" ht="15" customHeight="1">
      <c r="A41" s="111" t="s">
        <v>172</v>
      </c>
      <c r="B41" s="78" t="s">
        <v>173</v>
      </c>
      <c r="C41" s="58"/>
      <c r="D41" s="58"/>
      <c r="E41" s="58"/>
      <c r="F41" s="69">
        <f>F42+F43+F44</f>
        <v>199</v>
      </c>
      <c r="G41" s="69"/>
      <c r="H41" s="69">
        <f t="shared" ref="H41:X41" si="5">H42+H43+H44</f>
        <v>199</v>
      </c>
      <c r="I41" s="69">
        <f t="shared" si="5"/>
        <v>97</v>
      </c>
      <c r="J41" s="69">
        <f t="shared" si="5"/>
        <v>102</v>
      </c>
      <c r="K41" s="69">
        <f t="shared" si="5"/>
        <v>0</v>
      </c>
      <c r="L41" s="69">
        <f t="shared" si="5"/>
        <v>0</v>
      </c>
      <c r="M41" s="69">
        <f t="shared" si="5"/>
        <v>0</v>
      </c>
      <c r="N41" s="69"/>
      <c r="O41" s="69">
        <f t="shared" si="5"/>
        <v>0</v>
      </c>
      <c r="P41" s="69">
        <f t="shared" si="5"/>
        <v>0</v>
      </c>
      <c r="Q41" s="69">
        <f t="shared" si="5"/>
        <v>0</v>
      </c>
      <c r="R41" s="69">
        <f t="shared" si="5"/>
        <v>0</v>
      </c>
      <c r="S41" s="69">
        <f t="shared" si="5"/>
        <v>0</v>
      </c>
      <c r="T41" s="69">
        <f t="shared" si="5"/>
        <v>122</v>
      </c>
      <c r="U41" s="69">
        <f t="shared" si="5"/>
        <v>77</v>
      </c>
      <c r="V41" s="69">
        <f t="shared" si="5"/>
        <v>0</v>
      </c>
      <c r="W41" s="69">
        <f t="shared" si="5"/>
        <v>0</v>
      </c>
      <c r="X41" s="69">
        <f t="shared" si="5"/>
        <v>0</v>
      </c>
      <c r="Y41" s="68"/>
      <c r="Z41" s="68"/>
      <c r="AA41" s="68"/>
    </row>
    <row r="42" spans="1:27" s="63" customFormat="1" ht="15" customHeight="1">
      <c r="A42" s="112" t="s">
        <v>77</v>
      </c>
      <c r="B42" s="78" t="s">
        <v>120</v>
      </c>
      <c r="C42" s="58"/>
      <c r="D42" s="58">
        <v>3</v>
      </c>
      <c r="E42" s="58">
        <v>2</v>
      </c>
      <c r="F42" s="69">
        <v>76</v>
      </c>
      <c r="G42" s="69"/>
      <c r="H42" s="69">
        <v>76</v>
      </c>
      <c r="I42" s="69">
        <v>46</v>
      </c>
      <c r="J42" s="69">
        <v>30</v>
      </c>
      <c r="K42" s="58"/>
      <c r="L42" s="58"/>
      <c r="M42" s="58"/>
      <c r="N42" s="58"/>
      <c r="O42" s="58"/>
      <c r="P42" s="58"/>
      <c r="Q42" s="58"/>
      <c r="R42" s="58"/>
      <c r="S42" s="58"/>
      <c r="T42" s="58">
        <v>44</v>
      </c>
      <c r="U42" s="69">
        <v>32</v>
      </c>
      <c r="V42" s="69"/>
      <c r="W42" s="69"/>
      <c r="X42" s="69"/>
      <c r="Y42" s="68"/>
      <c r="Z42" s="68"/>
      <c r="AA42" s="68"/>
    </row>
    <row r="43" spans="1:27" s="63" customFormat="1" ht="15.75" customHeight="1">
      <c r="A43" s="112" t="s">
        <v>78</v>
      </c>
      <c r="B43" s="78" t="s">
        <v>129</v>
      </c>
      <c r="C43" s="58"/>
      <c r="D43" s="58">
        <v>3</v>
      </c>
      <c r="E43" s="58">
        <v>2</v>
      </c>
      <c r="F43" s="69">
        <v>89</v>
      </c>
      <c r="G43" s="69"/>
      <c r="H43" s="69">
        <v>89</v>
      </c>
      <c r="I43" s="69">
        <v>37</v>
      </c>
      <c r="J43" s="69">
        <v>52</v>
      </c>
      <c r="K43" s="58"/>
      <c r="L43" s="58"/>
      <c r="M43" s="58"/>
      <c r="N43" s="58"/>
      <c r="O43" s="58"/>
      <c r="P43" s="58"/>
      <c r="Q43" s="58"/>
      <c r="R43" s="58"/>
      <c r="S43" s="58"/>
      <c r="T43" s="58">
        <v>44</v>
      </c>
      <c r="U43" s="69">
        <v>45</v>
      </c>
      <c r="V43" s="69"/>
      <c r="W43" s="69"/>
      <c r="X43" s="69"/>
      <c r="Y43" s="68"/>
      <c r="Z43" s="68"/>
      <c r="AA43" s="68"/>
    </row>
    <row r="44" spans="1:27" s="63" customFormat="1" ht="18.75" customHeight="1">
      <c r="A44" s="112" t="s">
        <v>79</v>
      </c>
      <c r="B44" s="78" t="s">
        <v>196</v>
      </c>
      <c r="C44" s="58"/>
      <c r="D44" s="58"/>
      <c r="E44" s="58">
        <v>3</v>
      </c>
      <c r="F44" s="69">
        <v>34</v>
      </c>
      <c r="G44" s="69"/>
      <c r="H44" s="69">
        <v>34</v>
      </c>
      <c r="I44" s="69">
        <v>14</v>
      </c>
      <c r="J44" s="69">
        <v>20</v>
      </c>
      <c r="K44" s="58"/>
      <c r="L44" s="58"/>
      <c r="M44" s="58"/>
      <c r="N44" s="58"/>
      <c r="O44" s="58"/>
      <c r="P44" s="58"/>
      <c r="Q44" s="58"/>
      <c r="R44" s="58"/>
      <c r="S44" s="58"/>
      <c r="T44" s="58">
        <v>34</v>
      </c>
      <c r="U44" s="69"/>
      <c r="V44" s="69"/>
      <c r="W44" s="69"/>
      <c r="X44" s="69"/>
      <c r="Y44" s="68"/>
      <c r="Z44" s="68"/>
      <c r="AA44" s="68"/>
    </row>
    <row r="45" spans="1:27" s="63" customFormat="1" ht="19.5" customHeight="1">
      <c r="A45" s="112" t="s">
        <v>174</v>
      </c>
      <c r="B45" s="87" t="s">
        <v>176</v>
      </c>
      <c r="C45" s="58"/>
      <c r="D45" s="58"/>
      <c r="E45" s="58"/>
      <c r="F45" s="69">
        <f>F46+F47+F48+F49</f>
        <v>246</v>
      </c>
      <c r="G45" s="69"/>
      <c r="H45" s="69">
        <f t="shared" ref="H45:X45" si="6">H46+H47+H48+H49</f>
        <v>246</v>
      </c>
      <c r="I45" s="69">
        <f t="shared" si="6"/>
        <v>126</v>
      </c>
      <c r="J45" s="69">
        <f t="shared" si="6"/>
        <v>120</v>
      </c>
      <c r="K45" s="69">
        <f t="shared" si="6"/>
        <v>0</v>
      </c>
      <c r="L45" s="69">
        <f t="shared" si="6"/>
        <v>0</v>
      </c>
      <c r="M45" s="69">
        <f t="shared" si="6"/>
        <v>0</v>
      </c>
      <c r="N45" s="69"/>
      <c r="O45" s="69">
        <f t="shared" si="6"/>
        <v>0</v>
      </c>
      <c r="P45" s="69">
        <f t="shared" si="6"/>
        <v>0</v>
      </c>
      <c r="Q45" s="69">
        <f t="shared" si="6"/>
        <v>0</v>
      </c>
      <c r="R45" s="69">
        <f t="shared" si="6"/>
        <v>0</v>
      </c>
      <c r="S45" s="69">
        <f t="shared" si="6"/>
        <v>0</v>
      </c>
      <c r="T45" s="69">
        <f t="shared" si="6"/>
        <v>20</v>
      </c>
      <c r="U45" s="69">
        <f t="shared" si="6"/>
        <v>20</v>
      </c>
      <c r="V45" s="69">
        <f t="shared" si="6"/>
        <v>98</v>
      </c>
      <c r="W45" s="69">
        <f t="shared" si="6"/>
        <v>62</v>
      </c>
      <c r="X45" s="69">
        <f t="shared" si="6"/>
        <v>46</v>
      </c>
      <c r="Y45" s="68"/>
      <c r="Z45" s="68"/>
      <c r="AA45" s="68"/>
    </row>
    <row r="46" spans="1:27" s="63" customFormat="1" ht="22.5" customHeight="1">
      <c r="A46" s="112" t="s">
        <v>80</v>
      </c>
      <c r="B46" s="78" t="s">
        <v>135</v>
      </c>
      <c r="C46" s="58"/>
      <c r="D46" s="58">
        <v>4</v>
      </c>
      <c r="E46" s="58"/>
      <c r="F46" s="69">
        <v>68</v>
      </c>
      <c r="G46" s="69"/>
      <c r="H46" s="69">
        <v>68</v>
      </c>
      <c r="I46" s="69">
        <v>28</v>
      </c>
      <c r="J46" s="69">
        <v>40</v>
      </c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69"/>
      <c r="V46" s="69">
        <v>68</v>
      </c>
      <c r="W46" s="69"/>
      <c r="X46" s="69"/>
      <c r="Y46" s="68"/>
      <c r="Z46" s="68"/>
      <c r="AA46" s="68"/>
    </row>
    <row r="47" spans="1:27" s="63" customFormat="1" ht="15.75" customHeight="1">
      <c r="A47" s="112" t="s">
        <v>82</v>
      </c>
      <c r="B47" s="78" t="s">
        <v>130</v>
      </c>
      <c r="C47" s="58"/>
      <c r="D47" s="58">
        <v>5</v>
      </c>
      <c r="E47" s="58">
        <v>4</v>
      </c>
      <c r="F47" s="69">
        <v>72</v>
      </c>
      <c r="G47" s="69"/>
      <c r="H47" s="69">
        <v>72</v>
      </c>
      <c r="I47" s="69">
        <v>42</v>
      </c>
      <c r="J47" s="69">
        <v>30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69"/>
      <c r="V47" s="69">
        <v>30</v>
      </c>
      <c r="W47" s="69">
        <v>42</v>
      </c>
      <c r="X47" s="69"/>
      <c r="Y47" s="68"/>
      <c r="Z47" s="68"/>
      <c r="AA47" s="68"/>
    </row>
    <row r="48" spans="1:27" s="83" customFormat="1" ht="15" customHeight="1">
      <c r="A48" s="112" t="s">
        <v>83</v>
      </c>
      <c r="B48" s="78" t="s">
        <v>136</v>
      </c>
      <c r="C48" s="58"/>
      <c r="D48" s="58">
        <v>6</v>
      </c>
      <c r="E48" s="58">
        <v>5</v>
      </c>
      <c r="F48" s="69">
        <v>66</v>
      </c>
      <c r="G48" s="69"/>
      <c r="H48" s="69">
        <v>66</v>
      </c>
      <c r="I48" s="69">
        <v>26</v>
      </c>
      <c r="J48" s="69">
        <v>40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69"/>
      <c r="V48" s="69"/>
      <c r="W48" s="69">
        <v>20</v>
      </c>
      <c r="X48" s="69">
        <v>46</v>
      </c>
      <c r="Y48" s="82"/>
      <c r="Z48" s="82"/>
      <c r="AA48" s="82"/>
    </row>
    <row r="49" spans="1:27" s="83" customFormat="1" ht="17.25" customHeight="1">
      <c r="A49" s="112" t="s">
        <v>84</v>
      </c>
      <c r="B49" s="78" t="s">
        <v>137</v>
      </c>
      <c r="C49" s="58"/>
      <c r="D49" s="58">
        <v>3</v>
      </c>
      <c r="E49" s="58">
        <v>2</v>
      </c>
      <c r="F49" s="69">
        <v>40</v>
      </c>
      <c r="G49" s="69"/>
      <c r="H49" s="69">
        <v>40</v>
      </c>
      <c r="I49" s="69">
        <v>30</v>
      </c>
      <c r="J49" s="69">
        <v>10</v>
      </c>
      <c r="K49" s="85"/>
      <c r="L49" s="85"/>
      <c r="M49" s="85"/>
      <c r="N49" s="85"/>
      <c r="O49" s="85"/>
      <c r="P49" s="85"/>
      <c r="Q49" s="85"/>
      <c r="R49" s="85"/>
      <c r="S49" s="85"/>
      <c r="T49" s="85">
        <v>20</v>
      </c>
      <c r="U49" s="69">
        <v>20</v>
      </c>
      <c r="V49" s="69"/>
      <c r="W49" s="69"/>
      <c r="X49" s="69"/>
      <c r="Y49" s="82"/>
      <c r="Z49" s="82"/>
      <c r="AA49" s="82"/>
    </row>
    <row r="50" spans="1:27" s="83" customFormat="1" ht="15.75" customHeight="1">
      <c r="A50" s="112" t="s">
        <v>175</v>
      </c>
      <c r="B50" s="78" t="s">
        <v>177</v>
      </c>
      <c r="C50" s="58"/>
      <c r="D50" s="58"/>
      <c r="E50" s="58"/>
      <c r="F50" s="69">
        <f>F51+F52</f>
        <v>82</v>
      </c>
      <c r="G50" s="69"/>
      <c r="H50" s="69">
        <f t="shared" ref="H50:X50" si="7">H51+H52</f>
        <v>82</v>
      </c>
      <c r="I50" s="69">
        <f t="shared" si="7"/>
        <v>62</v>
      </c>
      <c r="J50" s="69">
        <f t="shared" si="7"/>
        <v>20</v>
      </c>
      <c r="K50" s="69">
        <f t="shared" si="7"/>
        <v>0</v>
      </c>
      <c r="L50" s="69">
        <f t="shared" si="7"/>
        <v>0</v>
      </c>
      <c r="M50" s="69">
        <f t="shared" si="7"/>
        <v>0</v>
      </c>
      <c r="N50" s="69"/>
      <c r="O50" s="69">
        <f t="shared" si="7"/>
        <v>0</v>
      </c>
      <c r="P50" s="69">
        <f t="shared" si="7"/>
        <v>0</v>
      </c>
      <c r="Q50" s="69">
        <f t="shared" si="7"/>
        <v>0</v>
      </c>
      <c r="R50" s="69">
        <f t="shared" si="7"/>
        <v>0</v>
      </c>
      <c r="S50" s="69">
        <f t="shared" si="7"/>
        <v>0</v>
      </c>
      <c r="T50" s="69">
        <f t="shared" si="7"/>
        <v>46</v>
      </c>
      <c r="U50" s="69">
        <f t="shared" si="7"/>
        <v>0</v>
      </c>
      <c r="V50" s="69">
        <f t="shared" si="7"/>
        <v>0</v>
      </c>
      <c r="W50" s="69">
        <f t="shared" si="7"/>
        <v>0</v>
      </c>
      <c r="X50" s="69">
        <f t="shared" si="7"/>
        <v>36</v>
      </c>
      <c r="Y50" s="82"/>
      <c r="Z50" s="82"/>
      <c r="AA50" s="82"/>
    </row>
    <row r="51" spans="1:27" s="83" customFormat="1" ht="31.5" customHeight="1">
      <c r="A51" s="112" t="s">
        <v>128</v>
      </c>
      <c r="B51" s="88" t="s">
        <v>191</v>
      </c>
      <c r="C51" s="58"/>
      <c r="D51" s="58"/>
      <c r="E51" s="58">
        <v>6</v>
      </c>
      <c r="F51" s="69">
        <v>36</v>
      </c>
      <c r="G51" s="69"/>
      <c r="H51" s="69">
        <v>36</v>
      </c>
      <c r="I51" s="69">
        <v>26</v>
      </c>
      <c r="J51" s="69">
        <v>10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69"/>
      <c r="V51" s="69"/>
      <c r="W51" s="69"/>
      <c r="X51" s="69">
        <v>36</v>
      </c>
      <c r="Y51" s="82"/>
      <c r="Z51" s="82"/>
      <c r="AA51" s="82"/>
    </row>
    <row r="52" spans="1:27" s="83" customFormat="1" ht="16.5" customHeight="1">
      <c r="A52" s="112" t="s">
        <v>203</v>
      </c>
      <c r="B52" s="87" t="s">
        <v>202</v>
      </c>
      <c r="C52" s="58"/>
      <c r="D52" s="58">
        <v>2</v>
      </c>
      <c r="E52" s="58"/>
      <c r="F52" s="89">
        <v>46</v>
      </c>
      <c r="G52" s="89"/>
      <c r="H52" s="89">
        <v>46</v>
      </c>
      <c r="I52" s="89">
        <v>36</v>
      </c>
      <c r="J52" s="89">
        <v>10</v>
      </c>
      <c r="K52" s="85"/>
      <c r="L52" s="85"/>
      <c r="M52" s="85"/>
      <c r="N52" s="85"/>
      <c r="O52" s="85"/>
      <c r="P52" s="85"/>
      <c r="Q52" s="85"/>
      <c r="R52" s="85"/>
      <c r="S52" s="85"/>
      <c r="T52" s="85">
        <v>46</v>
      </c>
      <c r="U52" s="85"/>
      <c r="V52" s="85"/>
      <c r="W52" s="69"/>
      <c r="X52" s="89"/>
      <c r="Y52" s="82"/>
      <c r="Z52" s="82"/>
      <c r="AA52" s="82"/>
    </row>
    <row r="53" spans="1:27" s="83" customFormat="1" ht="25.5" customHeight="1">
      <c r="A53" s="113" t="s">
        <v>151</v>
      </c>
      <c r="B53" s="75" t="s">
        <v>152</v>
      </c>
      <c r="C53" s="75"/>
      <c r="D53" s="75"/>
      <c r="E53" s="75"/>
      <c r="F53" s="77">
        <f t="shared" ref="F53:X53" si="8">F54+F59+F63+F68+F73+F78</f>
        <v>1246</v>
      </c>
      <c r="G53" s="77"/>
      <c r="H53" s="77">
        <f t="shared" si="8"/>
        <v>1246</v>
      </c>
      <c r="I53" s="77">
        <f t="shared" si="8"/>
        <v>420</v>
      </c>
      <c r="J53" s="77">
        <f t="shared" si="8"/>
        <v>328</v>
      </c>
      <c r="K53" s="77">
        <f t="shared" si="8"/>
        <v>30</v>
      </c>
      <c r="L53" s="77">
        <f t="shared" si="8"/>
        <v>252</v>
      </c>
      <c r="M53" s="77">
        <f t="shared" si="8"/>
        <v>216</v>
      </c>
      <c r="N53" s="77">
        <f t="shared" si="8"/>
        <v>0</v>
      </c>
      <c r="O53" s="77">
        <f t="shared" si="8"/>
        <v>108</v>
      </c>
      <c r="P53" s="77">
        <f t="shared" si="8"/>
        <v>18</v>
      </c>
      <c r="Q53" s="77">
        <f t="shared" si="8"/>
        <v>90</v>
      </c>
      <c r="R53" s="77">
        <f t="shared" si="8"/>
        <v>0</v>
      </c>
      <c r="S53" s="77">
        <f t="shared" si="8"/>
        <v>0</v>
      </c>
      <c r="T53" s="77">
        <f t="shared" si="8"/>
        <v>134</v>
      </c>
      <c r="U53" s="77">
        <f t="shared" si="8"/>
        <v>157</v>
      </c>
      <c r="V53" s="77">
        <f t="shared" si="8"/>
        <v>421</v>
      </c>
      <c r="W53" s="77">
        <f t="shared" si="8"/>
        <v>262</v>
      </c>
      <c r="X53" s="77">
        <f t="shared" si="8"/>
        <v>272</v>
      </c>
      <c r="Y53" s="82"/>
      <c r="Z53" s="82"/>
      <c r="AA53" s="82"/>
    </row>
    <row r="54" spans="1:27" s="63" customFormat="1" ht="41.25" customHeight="1">
      <c r="A54" s="113" t="s">
        <v>85</v>
      </c>
      <c r="B54" s="74" t="s">
        <v>197</v>
      </c>
      <c r="C54" s="90" t="s">
        <v>190</v>
      </c>
      <c r="D54" s="75"/>
      <c r="E54" s="75"/>
      <c r="F54" s="75">
        <f t="shared" ref="F54:M54" si="9">F55+F56+F57+F58</f>
        <v>204</v>
      </c>
      <c r="G54" s="75"/>
      <c r="H54" s="75">
        <f t="shared" si="9"/>
        <v>204</v>
      </c>
      <c r="I54" s="75">
        <f t="shared" si="9"/>
        <v>42</v>
      </c>
      <c r="J54" s="75">
        <f t="shared" si="9"/>
        <v>60</v>
      </c>
      <c r="K54" s="75">
        <f t="shared" si="9"/>
        <v>30</v>
      </c>
      <c r="L54" s="75">
        <f t="shared" si="9"/>
        <v>36</v>
      </c>
      <c r="M54" s="75">
        <f t="shared" si="9"/>
        <v>36</v>
      </c>
      <c r="N54" s="75"/>
      <c r="O54" s="75">
        <v>12</v>
      </c>
      <c r="P54" s="75">
        <f>P55+P56+P57+P58</f>
        <v>0</v>
      </c>
      <c r="Q54" s="75">
        <v>12</v>
      </c>
      <c r="R54" s="75">
        <f t="shared" ref="R54:X54" si="10">R55+R56+R57+R58</f>
        <v>0</v>
      </c>
      <c r="S54" s="75">
        <f t="shared" si="10"/>
        <v>0</v>
      </c>
      <c r="T54" s="75">
        <f t="shared" si="10"/>
        <v>134</v>
      </c>
      <c r="U54" s="75">
        <f t="shared" si="10"/>
        <v>34</v>
      </c>
      <c r="V54" s="75">
        <f t="shared" si="10"/>
        <v>36</v>
      </c>
      <c r="W54" s="75">
        <f t="shared" si="10"/>
        <v>0</v>
      </c>
      <c r="X54" s="75">
        <f t="shared" si="10"/>
        <v>0</v>
      </c>
      <c r="Y54" s="62"/>
      <c r="Z54" s="62"/>
      <c r="AA54" s="62"/>
    </row>
    <row r="55" spans="1:27" s="110" customFormat="1" ht="22.5" customHeight="1">
      <c r="A55" s="88" t="s">
        <v>86</v>
      </c>
      <c r="B55" s="88" t="s">
        <v>198</v>
      </c>
      <c r="C55" s="108"/>
      <c r="D55" s="107"/>
      <c r="E55" s="107">
        <v>2</v>
      </c>
      <c r="F55" s="107">
        <v>56</v>
      </c>
      <c r="G55" s="107"/>
      <c r="H55" s="107">
        <v>56</v>
      </c>
      <c r="I55" s="107">
        <v>26</v>
      </c>
      <c r="J55" s="107">
        <v>30</v>
      </c>
      <c r="K55" s="107"/>
      <c r="L55" s="108"/>
      <c r="M55" s="108"/>
      <c r="N55" s="108"/>
      <c r="O55" s="108"/>
      <c r="P55" s="108"/>
      <c r="Q55" s="108"/>
      <c r="R55" s="108"/>
      <c r="S55" s="108"/>
      <c r="T55" s="107">
        <v>56</v>
      </c>
      <c r="U55" s="107"/>
      <c r="V55" s="107"/>
      <c r="W55" s="107"/>
      <c r="X55" s="107"/>
      <c r="Y55" s="109"/>
      <c r="Z55" s="109"/>
      <c r="AA55" s="109"/>
    </row>
    <row r="56" spans="1:27" s="92" customFormat="1" ht="42.75" customHeight="1">
      <c r="A56" s="96" t="s">
        <v>122</v>
      </c>
      <c r="B56" s="78" t="s">
        <v>155</v>
      </c>
      <c r="C56" s="84"/>
      <c r="D56" s="69"/>
      <c r="E56" s="69">
        <v>2.2999999999999998</v>
      </c>
      <c r="F56" s="67">
        <v>76</v>
      </c>
      <c r="G56" s="67"/>
      <c r="H56" s="69">
        <v>76</v>
      </c>
      <c r="I56" s="69">
        <v>16</v>
      </c>
      <c r="J56" s="69">
        <v>30</v>
      </c>
      <c r="K56" s="69">
        <v>30</v>
      </c>
      <c r="L56" s="84"/>
      <c r="M56" s="84"/>
      <c r="N56" s="84"/>
      <c r="O56" s="84"/>
      <c r="P56" s="84"/>
      <c r="Q56" s="84"/>
      <c r="R56" s="84"/>
      <c r="S56" s="84"/>
      <c r="T56" s="69">
        <v>42</v>
      </c>
      <c r="U56" s="69">
        <v>34</v>
      </c>
      <c r="V56" s="69"/>
      <c r="W56" s="69"/>
      <c r="X56" s="69"/>
      <c r="Y56" s="91"/>
      <c r="Z56" s="91"/>
      <c r="AA56" s="91"/>
    </row>
    <row r="57" spans="1:27" s="63" customFormat="1" ht="16.5" customHeight="1">
      <c r="A57" s="96" t="s">
        <v>109</v>
      </c>
      <c r="B57" s="93" t="s">
        <v>31</v>
      </c>
      <c r="C57" s="58"/>
      <c r="D57" s="69"/>
      <c r="E57" s="69">
        <v>2</v>
      </c>
      <c r="F57" s="69">
        <v>36</v>
      </c>
      <c r="G57" s="69"/>
      <c r="H57" s="69">
        <v>36</v>
      </c>
      <c r="I57" s="58"/>
      <c r="J57" s="58"/>
      <c r="K57" s="58"/>
      <c r="L57" s="58">
        <v>36</v>
      </c>
      <c r="M57" s="58"/>
      <c r="N57" s="58"/>
      <c r="O57" s="58"/>
      <c r="P57" s="58"/>
      <c r="Q57" s="58"/>
      <c r="R57" s="58"/>
      <c r="S57" s="58"/>
      <c r="T57" s="69">
        <v>36</v>
      </c>
      <c r="U57" s="58"/>
      <c r="V57" s="69"/>
      <c r="W57" s="69"/>
      <c r="X57" s="58"/>
      <c r="Y57" s="68"/>
      <c r="Z57" s="68"/>
      <c r="AA57" s="68"/>
    </row>
    <row r="58" spans="1:27" s="63" customFormat="1" ht="15.75" customHeight="1">
      <c r="A58" s="96" t="s">
        <v>110</v>
      </c>
      <c r="B58" s="93" t="s">
        <v>87</v>
      </c>
      <c r="C58" s="58"/>
      <c r="D58" s="69"/>
      <c r="E58" s="69">
        <v>4</v>
      </c>
      <c r="F58" s="69">
        <v>36</v>
      </c>
      <c r="G58" s="69"/>
      <c r="H58" s="69">
        <v>36</v>
      </c>
      <c r="I58" s="58"/>
      <c r="J58" s="58"/>
      <c r="K58" s="58"/>
      <c r="L58" s="58"/>
      <c r="M58" s="58">
        <v>36</v>
      </c>
      <c r="N58" s="58"/>
      <c r="O58" s="58"/>
      <c r="P58" s="58"/>
      <c r="Q58" s="58"/>
      <c r="R58" s="58"/>
      <c r="S58" s="58"/>
      <c r="T58" s="69"/>
      <c r="U58" s="58"/>
      <c r="V58" s="58">
        <v>36</v>
      </c>
      <c r="W58" s="69"/>
      <c r="X58" s="58"/>
      <c r="Y58" s="68"/>
      <c r="Z58" s="68"/>
      <c r="AA58" s="68"/>
    </row>
    <row r="59" spans="1:27" s="63" customFormat="1" ht="64.5" customHeight="1">
      <c r="A59" s="113" t="s">
        <v>88</v>
      </c>
      <c r="B59" s="74" t="s">
        <v>156</v>
      </c>
      <c r="C59" s="90" t="s">
        <v>280</v>
      </c>
      <c r="D59" s="75"/>
      <c r="E59" s="75"/>
      <c r="F59" s="90">
        <f>+F60+F61+F62</f>
        <v>144</v>
      </c>
      <c r="G59" s="90"/>
      <c r="H59" s="90">
        <f t="shared" ref="H59:X59" si="11">+H60+H61+H62</f>
        <v>144</v>
      </c>
      <c r="I59" s="90">
        <f t="shared" si="11"/>
        <v>42</v>
      </c>
      <c r="J59" s="90">
        <f t="shared" si="11"/>
        <v>30</v>
      </c>
      <c r="K59" s="90">
        <f t="shared" si="11"/>
        <v>0</v>
      </c>
      <c r="L59" s="90">
        <f t="shared" si="11"/>
        <v>36</v>
      </c>
      <c r="M59" s="90">
        <f t="shared" si="11"/>
        <v>36</v>
      </c>
      <c r="N59" s="90"/>
      <c r="O59" s="90">
        <v>24</v>
      </c>
      <c r="P59" s="90">
        <v>6</v>
      </c>
      <c r="Q59" s="90">
        <v>18</v>
      </c>
      <c r="R59" s="90">
        <f t="shared" si="11"/>
        <v>0</v>
      </c>
      <c r="S59" s="90">
        <f t="shared" si="11"/>
        <v>0</v>
      </c>
      <c r="T59" s="90">
        <f t="shared" si="11"/>
        <v>0</v>
      </c>
      <c r="U59" s="90">
        <f t="shared" si="11"/>
        <v>0</v>
      </c>
      <c r="V59" s="90">
        <f t="shared" si="11"/>
        <v>0</v>
      </c>
      <c r="W59" s="90">
        <f t="shared" si="11"/>
        <v>54</v>
      </c>
      <c r="X59" s="90">
        <f t="shared" si="11"/>
        <v>90</v>
      </c>
      <c r="Y59" s="94"/>
      <c r="Z59" s="94"/>
      <c r="AA59" s="94"/>
    </row>
    <row r="60" spans="1:27" s="63" customFormat="1" ht="39.75" customHeight="1">
      <c r="A60" s="96" t="s">
        <v>89</v>
      </c>
      <c r="B60" s="78" t="s">
        <v>156</v>
      </c>
      <c r="C60" s="58"/>
      <c r="D60" s="58"/>
      <c r="E60" s="58">
        <v>5.6</v>
      </c>
      <c r="F60" s="69">
        <v>72</v>
      </c>
      <c r="G60" s="69"/>
      <c r="H60" s="69">
        <v>72</v>
      </c>
      <c r="I60" s="69">
        <v>42</v>
      </c>
      <c r="J60" s="69">
        <v>30</v>
      </c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69">
        <v>54</v>
      </c>
      <c r="X60" s="69">
        <v>18</v>
      </c>
      <c r="Y60" s="95"/>
      <c r="Z60" s="95"/>
      <c r="AA60" s="95"/>
    </row>
    <row r="61" spans="1:27" s="63" customFormat="1" ht="17.25" customHeight="1">
      <c r="A61" s="96" t="s">
        <v>132</v>
      </c>
      <c r="B61" s="93" t="s">
        <v>31</v>
      </c>
      <c r="C61" s="58"/>
      <c r="D61" s="58"/>
      <c r="E61" s="58">
        <v>6</v>
      </c>
      <c r="F61" s="69">
        <v>36</v>
      </c>
      <c r="G61" s="69"/>
      <c r="H61" s="69">
        <v>36</v>
      </c>
      <c r="I61" s="58"/>
      <c r="J61" s="58"/>
      <c r="K61" s="58"/>
      <c r="L61" s="58">
        <v>36</v>
      </c>
      <c r="M61" s="58"/>
      <c r="N61" s="58"/>
      <c r="O61" s="58"/>
      <c r="P61" s="58"/>
      <c r="Q61" s="58"/>
      <c r="R61" s="58"/>
      <c r="S61" s="58"/>
      <c r="T61" s="58"/>
      <c r="U61" s="58"/>
      <c r="V61" s="69"/>
      <c r="W61" s="58"/>
      <c r="X61" s="69">
        <v>36</v>
      </c>
      <c r="Y61" s="95"/>
      <c r="Z61" s="95"/>
      <c r="AA61" s="95"/>
    </row>
    <row r="62" spans="1:27" s="63" customFormat="1" ht="17.25" customHeight="1">
      <c r="A62" s="96" t="s">
        <v>111</v>
      </c>
      <c r="B62" s="93" t="s">
        <v>123</v>
      </c>
      <c r="C62" s="58"/>
      <c r="D62" s="58">
        <v>6</v>
      </c>
      <c r="E62" s="58"/>
      <c r="F62" s="69">
        <v>36</v>
      </c>
      <c r="G62" s="69"/>
      <c r="H62" s="69">
        <v>36</v>
      </c>
      <c r="I62" s="58"/>
      <c r="J62" s="58"/>
      <c r="K62" s="58"/>
      <c r="L62" s="58"/>
      <c r="M62" s="58">
        <v>36</v>
      </c>
      <c r="N62" s="58"/>
      <c r="O62" s="58"/>
      <c r="P62" s="58"/>
      <c r="Q62" s="58"/>
      <c r="R62" s="58"/>
      <c r="S62" s="58"/>
      <c r="T62" s="58"/>
      <c r="U62" s="58"/>
      <c r="V62" s="69"/>
      <c r="W62" s="58"/>
      <c r="X62" s="69">
        <v>36</v>
      </c>
      <c r="Y62" s="95"/>
      <c r="Z62" s="95"/>
      <c r="AA62" s="95"/>
    </row>
    <row r="63" spans="1:27" s="63" customFormat="1" ht="36.75" customHeight="1">
      <c r="A63" s="113" t="s">
        <v>90</v>
      </c>
      <c r="B63" s="74" t="s">
        <v>157</v>
      </c>
      <c r="C63" s="90" t="s">
        <v>190</v>
      </c>
      <c r="D63" s="75"/>
      <c r="E63" s="75"/>
      <c r="F63" s="75">
        <f>F64+F65+F66+F67</f>
        <v>274</v>
      </c>
      <c r="G63" s="75"/>
      <c r="H63" s="75">
        <f t="shared" ref="H63:X63" si="12">H64+H65+H66+H67</f>
        <v>274</v>
      </c>
      <c r="I63" s="75">
        <f t="shared" si="12"/>
        <v>104</v>
      </c>
      <c r="J63" s="75">
        <f t="shared" si="12"/>
        <v>98</v>
      </c>
      <c r="K63" s="75">
        <f t="shared" si="12"/>
        <v>0</v>
      </c>
      <c r="L63" s="75">
        <f t="shared" si="12"/>
        <v>36</v>
      </c>
      <c r="M63" s="75">
        <f t="shared" si="12"/>
        <v>36</v>
      </c>
      <c r="N63" s="75"/>
      <c r="O63" s="75">
        <v>12</v>
      </c>
      <c r="P63" s="75">
        <f t="shared" si="12"/>
        <v>0</v>
      </c>
      <c r="Q63" s="75">
        <v>12</v>
      </c>
      <c r="R63" s="75">
        <f t="shared" si="12"/>
        <v>0</v>
      </c>
      <c r="S63" s="75">
        <f t="shared" si="12"/>
        <v>0</v>
      </c>
      <c r="T63" s="75">
        <f t="shared" si="12"/>
        <v>0</v>
      </c>
      <c r="U63" s="75">
        <f t="shared" si="12"/>
        <v>54</v>
      </c>
      <c r="V63" s="75">
        <f t="shared" si="12"/>
        <v>220</v>
      </c>
      <c r="W63" s="75">
        <f t="shared" si="12"/>
        <v>0</v>
      </c>
      <c r="X63" s="75">
        <f t="shared" si="12"/>
        <v>0</v>
      </c>
      <c r="Y63" s="95"/>
      <c r="Z63" s="95"/>
      <c r="AA63" s="95"/>
    </row>
    <row r="64" spans="1:27" s="63" customFormat="1" ht="35.25" customHeight="1">
      <c r="A64" s="96" t="s">
        <v>124</v>
      </c>
      <c r="B64" s="96" t="s">
        <v>158</v>
      </c>
      <c r="C64" s="58"/>
      <c r="D64" s="58"/>
      <c r="E64" s="58">
        <v>3.4</v>
      </c>
      <c r="F64" s="69">
        <v>88</v>
      </c>
      <c r="G64" s="69"/>
      <c r="H64" s="69">
        <v>88</v>
      </c>
      <c r="I64" s="69">
        <v>50</v>
      </c>
      <c r="J64" s="69">
        <v>38</v>
      </c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>
        <v>54</v>
      </c>
      <c r="V64" s="58">
        <v>34</v>
      </c>
      <c r="W64" s="58"/>
      <c r="X64" s="69"/>
      <c r="Y64" s="94"/>
      <c r="Z64" s="94"/>
      <c r="AA64" s="94"/>
    </row>
    <row r="65" spans="1:27" s="63" customFormat="1" ht="35.25" customHeight="1">
      <c r="A65" s="96" t="s">
        <v>160</v>
      </c>
      <c r="B65" s="96" t="s">
        <v>159</v>
      </c>
      <c r="C65" s="58"/>
      <c r="D65" s="58"/>
      <c r="E65" s="58">
        <v>4</v>
      </c>
      <c r="F65" s="69">
        <v>114</v>
      </c>
      <c r="G65" s="69"/>
      <c r="H65" s="69">
        <v>114</v>
      </c>
      <c r="I65" s="69">
        <v>54</v>
      </c>
      <c r="J65" s="69">
        <v>60</v>
      </c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>
        <v>114</v>
      </c>
      <c r="W65" s="58"/>
      <c r="X65" s="69"/>
      <c r="Y65" s="94"/>
      <c r="Z65" s="94"/>
      <c r="AA65" s="94"/>
    </row>
    <row r="66" spans="1:27" s="63" customFormat="1" ht="15" customHeight="1">
      <c r="A66" s="96" t="s">
        <v>133</v>
      </c>
      <c r="B66" s="93" t="s">
        <v>31</v>
      </c>
      <c r="C66" s="58"/>
      <c r="D66" s="58"/>
      <c r="E66" s="58">
        <v>4</v>
      </c>
      <c r="F66" s="69">
        <v>36</v>
      </c>
      <c r="G66" s="69"/>
      <c r="H66" s="69">
        <v>36</v>
      </c>
      <c r="I66" s="69"/>
      <c r="J66" s="69"/>
      <c r="K66" s="58"/>
      <c r="L66" s="58">
        <v>36</v>
      </c>
      <c r="M66" s="58"/>
      <c r="N66" s="58"/>
      <c r="O66" s="58"/>
      <c r="P66" s="58"/>
      <c r="Q66" s="58"/>
      <c r="R66" s="58"/>
      <c r="S66" s="58"/>
      <c r="T66" s="58"/>
      <c r="U66" s="58"/>
      <c r="V66" s="69">
        <v>36</v>
      </c>
      <c r="W66" s="58"/>
      <c r="X66" s="69"/>
      <c r="Y66" s="94"/>
      <c r="Z66" s="94"/>
      <c r="AA66" s="94"/>
    </row>
    <row r="67" spans="1:27" s="63" customFormat="1" ht="21" customHeight="1">
      <c r="A67" s="96" t="s">
        <v>112</v>
      </c>
      <c r="B67" s="93" t="s">
        <v>123</v>
      </c>
      <c r="C67" s="58"/>
      <c r="D67" s="58"/>
      <c r="E67" s="58">
        <v>4</v>
      </c>
      <c r="F67" s="69">
        <v>36</v>
      </c>
      <c r="G67" s="69"/>
      <c r="H67" s="69">
        <v>36</v>
      </c>
      <c r="I67" s="58"/>
      <c r="J67" s="58"/>
      <c r="K67" s="58"/>
      <c r="L67" s="58"/>
      <c r="M67" s="58">
        <v>36</v>
      </c>
      <c r="N67" s="58"/>
      <c r="O67" s="58"/>
      <c r="P67" s="58"/>
      <c r="Q67" s="58"/>
      <c r="R67" s="58"/>
      <c r="S67" s="58"/>
      <c r="T67" s="58"/>
      <c r="U67" s="58"/>
      <c r="V67" s="69">
        <v>36</v>
      </c>
      <c r="W67" s="58"/>
      <c r="X67" s="58"/>
      <c r="Y67" s="95"/>
      <c r="Z67" s="95"/>
      <c r="AA67" s="95"/>
    </row>
    <row r="68" spans="1:27" s="63" customFormat="1" ht="37.5" customHeight="1">
      <c r="A68" s="113" t="s">
        <v>91</v>
      </c>
      <c r="B68" s="97" t="s">
        <v>161</v>
      </c>
      <c r="C68" s="90" t="s">
        <v>245</v>
      </c>
      <c r="D68" s="75"/>
      <c r="E68" s="75"/>
      <c r="F68" s="75">
        <f>F69+F70+F71+F72</f>
        <v>246</v>
      </c>
      <c r="G68" s="75"/>
      <c r="H68" s="75">
        <f t="shared" ref="H68:X68" si="13">H69+H70+H71+H72</f>
        <v>246</v>
      </c>
      <c r="I68" s="75">
        <f t="shared" si="13"/>
        <v>114</v>
      </c>
      <c r="J68" s="75">
        <f t="shared" si="13"/>
        <v>60</v>
      </c>
      <c r="K68" s="75">
        <f t="shared" si="13"/>
        <v>0</v>
      </c>
      <c r="L68" s="75">
        <f t="shared" si="13"/>
        <v>36</v>
      </c>
      <c r="M68" s="75">
        <f t="shared" si="13"/>
        <v>36</v>
      </c>
      <c r="N68" s="75"/>
      <c r="O68" s="75">
        <v>24</v>
      </c>
      <c r="P68" s="75">
        <v>6</v>
      </c>
      <c r="Q68" s="75">
        <v>18</v>
      </c>
      <c r="R68" s="75">
        <f t="shared" si="13"/>
        <v>0</v>
      </c>
      <c r="S68" s="75">
        <f t="shared" si="13"/>
        <v>0</v>
      </c>
      <c r="T68" s="75">
        <f t="shared" si="13"/>
        <v>0</v>
      </c>
      <c r="U68" s="75">
        <f t="shared" si="13"/>
        <v>0</v>
      </c>
      <c r="V68" s="75">
        <f t="shared" si="13"/>
        <v>0</v>
      </c>
      <c r="W68" s="75">
        <f t="shared" si="13"/>
        <v>160</v>
      </c>
      <c r="X68" s="75">
        <f t="shared" si="13"/>
        <v>86</v>
      </c>
      <c r="Y68" s="95"/>
      <c r="Z68" s="95"/>
      <c r="AA68" s="95"/>
    </row>
    <row r="69" spans="1:27" s="63" customFormat="1" ht="30.75" customHeight="1">
      <c r="A69" s="96" t="s">
        <v>92</v>
      </c>
      <c r="B69" s="93" t="s">
        <v>199</v>
      </c>
      <c r="C69" s="58"/>
      <c r="D69" s="58"/>
      <c r="E69" s="58">
        <v>5</v>
      </c>
      <c r="F69" s="69">
        <v>98</v>
      </c>
      <c r="G69" s="69"/>
      <c r="H69" s="69">
        <v>98</v>
      </c>
      <c r="I69" s="69">
        <v>68</v>
      </c>
      <c r="J69" s="69">
        <v>30</v>
      </c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69">
        <v>98</v>
      </c>
      <c r="X69" s="69"/>
      <c r="Y69" s="95"/>
      <c r="Z69" s="95"/>
      <c r="AA69" s="95"/>
    </row>
    <row r="70" spans="1:27" s="63" customFormat="1" ht="39.75" customHeight="1">
      <c r="A70" s="96" t="s">
        <v>162</v>
      </c>
      <c r="B70" s="78" t="s">
        <v>183</v>
      </c>
      <c r="C70" s="58"/>
      <c r="D70" s="58"/>
      <c r="E70" s="58">
        <v>5.6</v>
      </c>
      <c r="F70" s="69">
        <v>76</v>
      </c>
      <c r="G70" s="69"/>
      <c r="H70" s="69">
        <v>76</v>
      </c>
      <c r="I70" s="69">
        <v>46</v>
      </c>
      <c r="J70" s="69">
        <v>30</v>
      </c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69">
        <v>62</v>
      </c>
      <c r="X70" s="69">
        <v>14</v>
      </c>
      <c r="Y70" s="95"/>
      <c r="Z70" s="95"/>
      <c r="AA70" s="95"/>
    </row>
    <row r="71" spans="1:27" s="63" customFormat="1" ht="16.5" customHeight="1">
      <c r="A71" s="96" t="s">
        <v>134</v>
      </c>
      <c r="B71" s="93" t="s">
        <v>31</v>
      </c>
      <c r="C71" s="58"/>
      <c r="D71" s="58"/>
      <c r="E71" s="58">
        <v>6</v>
      </c>
      <c r="F71" s="58">
        <v>36</v>
      </c>
      <c r="G71" s="58"/>
      <c r="H71" s="58">
        <v>36</v>
      </c>
      <c r="I71" s="58"/>
      <c r="J71" s="58"/>
      <c r="K71" s="58"/>
      <c r="L71" s="58">
        <v>36</v>
      </c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69">
        <v>36</v>
      </c>
      <c r="Y71" s="95"/>
      <c r="Z71" s="95"/>
      <c r="AA71" s="95"/>
    </row>
    <row r="72" spans="1:27" s="63" customFormat="1" ht="19.5" customHeight="1">
      <c r="A72" s="96" t="s">
        <v>113</v>
      </c>
      <c r="B72" s="93" t="s">
        <v>87</v>
      </c>
      <c r="C72" s="58"/>
      <c r="D72" s="58">
        <v>6</v>
      </c>
      <c r="E72" s="58"/>
      <c r="F72" s="58">
        <v>36</v>
      </c>
      <c r="G72" s="58"/>
      <c r="H72" s="58">
        <v>36</v>
      </c>
      <c r="I72" s="58"/>
      <c r="J72" s="58"/>
      <c r="K72" s="58"/>
      <c r="L72" s="58"/>
      <c r="M72" s="58">
        <v>36</v>
      </c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69">
        <v>36</v>
      </c>
      <c r="Y72" s="95"/>
      <c r="Z72" s="95"/>
      <c r="AA72" s="95"/>
    </row>
    <row r="73" spans="1:27" s="63" customFormat="1" ht="36" customHeight="1">
      <c r="A73" s="113" t="s">
        <v>163</v>
      </c>
      <c r="B73" s="98" t="s">
        <v>164</v>
      </c>
      <c r="C73" s="90" t="s">
        <v>245</v>
      </c>
      <c r="D73" s="90"/>
      <c r="E73" s="90"/>
      <c r="F73" s="90">
        <f>F74+F75+F76+F77</f>
        <v>144</v>
      </c>
      <c r="G73" s="90"/>
      <c r="H73" s="90">
        <f t="shared" ref="H73:X73" si="14">H74+H75+H76+H77</f>
        <v>144</v>
      </c>
      <c r="I73" s="90">
        <f t="shared" si="14"/>
        <v>52</v>
      </c>
      <c r="J73" s="90">
        <f t="shared" si="14"/>
        <v>20</v>
      </c>
      <c r="K73" s="90">
        <f t="shared" si="14"/>
        <v>0</v>
      </c>
      <c r="L73" s="90">
        <f t="shared" si="14"/>
        <v>36</v>
      </c>
      <c r="M73" s="90">
        <f t="shared" si="14"/>
        <v>36</v>
      </c>
      <c r="N73" s="90"/>
      <c r="O73" s="90">
        <v>24</v>
      </c>
      <c r="P73" s="90">
        <v>6</v>
      </c>
      <c r="Q73" s="90">
        <v>18</v>
      </c>
      <c r="R73" s="90">
        <f t="shared" si="14"/>
        <v>0</v>
      </c>
      <c r="S73" s="90">
        <f t="shared" si="14"/>
        <v>0</v>
      </c>
      <c r="T73" s="90">
        <f t="shared" si="14"/>
        <v>0</v>
      </c>
      <c r="U73" s="90">
        <f t="shared" si="14"/>
        <v>0</v>
      </c>
      <c r="V73" s="90">
        <f t="shared" si="14"/>
        <v>0</v>
      </c>
      <c r="W73" s="90">
        <f t="shared" si="14"/>
        <v>48</v>
      </c>
      <c r="X73" s="90">
        <f t="shared" si="14"/>
        <v>96</v>
      </c>
    </row>
    <row r="74" spans="1:27" s="63" customFormat="1" ht="21.75" customHeight="1">
      <c r="A74" s="96" t="s">
        <v>153</v>
      </c>
      <c r="B74" s="93" t="s">
        <v>200</v>
      </c>
      <c r="C74" s="58"/>
      <c r="D74" s="58"/>
      <c r="E74" s="58">
        <v>5.6</v>
      </c>
      <c r="F74" s="58">
        <v>36</v>
      </c>
      <c r="G74" s="58"/>
      <c r="H74" s="58">
        <v>36</v>
      </c>
      <c r="I74" s="58">
        <v>26</v>
      </c>
      <c r="J74" s="58">
        <v>10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69">
        <v>24</v>
      </c>
      <c r="X74" s="69">
        <v>12</v>
      </c>
      <c r="Y74" s="95"/>
      <c r="Z74" s="95"/>
      <c r="AA74" s="95"/>
    </row>
    <row r="75" spans="1:27" s="63" customFormat="1" ht="27.75" customHeight="1">
      <c r="A75" s="96" t="s">
        <v>165</v>
      </c>
      <c r="B75" s="93" t="s">
        <v>166</v>
      </c>
      <c r="C75" s="58"/>
      <c r="D75" s="58"/>
      <c r="E75" s="58">
        <v>5.6</v>
      </c>
      <c r="F75" s="58">
        <v>36</v>
      </c>
      <c r="G75" s="58"/>
      <c r="H75" s="58">
        <v>36</v>
      </c>
      <c r="I75" s="58">
        <v>26</v>
      </c>
      <c r="J75" s="58">
        <v>10</v>
      </c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69">
        <v>24</v>
      </c>
      <c r="X75" s="69">
        <v>12</v>
      </c>
      <c r="Y75" s="95"/>
      <c r="Z75" s="95"/>
      <c r="AA75" s="95"/>
    </row>
    <row r="76" spans="1:27" s="63" customFormat="1" ht="18" customHeight="1">
      <c r="A76" s="96" t="s">
        <v>178</v>
      </c>
      <c r="B76" s="93" t="s">
        <v>31</v>
      </c>
      <c r="C76" s="58"/>
      <c r="D76" s="58"/>
      <c r="E76" s="58">
        <v>6</v>
      </c>
      <c r="F76" s="58">
        <v>36</v>
      </c>
      <c r="G76" s="58"/>
      <c r="H76" s="58">
        <v>36</v>
      </c>
      <c r="I76" s="58"/>
      <c r="J76" s="58"/>
      <c r="K76" s="58"/>
      <c r="L76" s="58">
        <v>36</v>
      </c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69">
        <v>36</v>
      </c>
      <c r="Y76" s="95"/>
      <c r="Z76" s="95"/>
      <c r="AA76" s="95"/>
    </row>
    <row r="77" spans="1:27" s="63" customFormat="1" ht="15.75" customHeight="1">
      <c r="A77" s="96" t="s">
        <v>154</v>
      </c>
      <c r="B77" s="93" t="s">
        <v>87</v>
      </c>
      <c r="C77" s="58"/>
      <c r="D77" s="58">
        <v>6</v>
      </c>
      <c r="E77" s="58"/>
      <c r="F77" s="58">
        <v>36</v>
      </c>
      <c r="G77" s="58"/>
      <c r="H77" s="58">
        <v>36</v>
      </c>
      <c r="I77" s="58"/>
      <c r="J77" s="58"/>
      <c r="K77" s="58"/>
      <c r="L77" s="58"/>
      <c r="M77" s="58">
        <v>36</v>
      </c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69">
        <v>36</v>
      </c>
      <c r="Y77" s="95"/>
      <c r="Z77" s="95"/>
      <c r="AA77" s="95"/>
    </row>
    <row r="78" spans="1:27" s="63" customFormat="1" ht="34.5" customHeight="1">
      <c r="A78" s="114" t="s">
        <v>149</v>
      </c>
      <c r="B78" s="74" t="s">
        <v>250</v>
      </c>
      <c r="C78" s="75"/>
      <c r="D78" s="75"/>
      <c r="E78" s="75"/>
      <c r="F78" s="75">
        <f>+F79</f>
        <v>234</v>
      </c>
      <c r="G78" s="75"/>
      <c r="H78" s="75">
        <f t="shared" ref="H78:X78" si="15">+H79</f>
        <v>234</v>
      </c>
      <c r="I78" s="75">
        <f t="shared" si="15"/>
        <v>66</v>
      </c>
      <c r="J78" s="75">
        <f t="shared" si="15"/>
        <v>60</v>
      </c>
      <c r="K78" s="75">
        <f t="shared" si="15"/>
        <v>0</v>
      </c>
      <c r="L78" s="75">
        <f t="shared" si="15"/>
        <v>72</v>
      </c>
      <c r="M78" s="75">
        <f t="shared" si="15"/>
        <v>36</v>
      </c>
      <c r="N78" s="75">
        <f t="shared" si="15"/>
        <v>0</v>
      </c>
      <c r="O78" s="75">
        <f t="shared" si="15"/>
        <v>12</v>
      </c>
      <c r="P78" s="75">
        <f t="shared" si="15"/>
        <v>0</v>
      </c>
      <c r="Q78" s="75">
        <f t="shared" si="15"/>
        <v>12</v>
      </c>
      <c r="R78" s="75">
        <f t="shared" si="15"/>
        <v>0</v>
      </c>
      <c r="S78" s="75">
        <f t="shared" si="15"/>
        <v>0</v>
      </c>
      <c r="T78" s="75">
        <f t="shared" si="15"/>
        <v>0</v>
      </c>
      <c r="U78" s="75">
        <f t="shared" si="15"/>
        <v>69</v>
      </c>
      <c r="V78" s="75">
        <f t="shared" si="15"/>
        <v>165</v>
      </c>
      <c r="W78" s="75">
        <f t="shared" si="15"/>
        <v>0</v>
      </c>
      <c r="X78" s="75">
        <f t="shared" si="15"/>
        <v>0</v>
      </c>
      <c r="Y78" s="95"/>
      <c r="Z78" s="95"/>
      <c r="AA78" s="95"/>
    </row>
    <row r="79" spans="1:27" s="63" customFormat="1" ht="33" customHeight="1">
      <c r="A79" s="112" t="s">
        <v>167</v>
      </c>
      <c r="B79" s="145" t="s">
        <v>248</v>
      </c>
      <c r="C79" s="65" t="s">
        <v>244</v>
      </c>
      <c r="D79" s="58"/>
      <c r="E79" s="58"/>
      <c r="F79" s="58">
        <f>+F80+F81+F82</f>
        <v>234</v>
      </c>
      <c r="G79" s="58"/>
      <c r="H79" s="58">
        <f t="shared" ref="H79:X79" si="16">+H80+H81+H82</f>
        <v>234</v>
      </c>
      <c r="I79" s="58">
        <f t="shared" si="16"/>
        <v>66</v>
      </c>
      <c r="J79" s="58">
        <f t="shared" si="16"/>
        <v>60</v>
      </c>
      <c r="K79" s="58">
        <f t="shared" si="16"/>
        <v>0</v>
      </c>
      <c r="L79" s="58">
        <f t="shared" si="16"/>
        <v>72</v>
      </c>
      <c r="M79" s="58">
        <f t="shared" si="16"/>
        <v>36</v>
      </c>
      <c r="N79" s="58"/>
      <c r="O79" s="58">
        <v>12</v>
      </c>
      <c r="P79" s="58">
        <f t="shared" si="16"/>
        <v>0</v>
      </c>
      <c r="Q79" s="58">
        <v>12</v>
      </c>
      <c r="R79" s="58">
        <f t="shared" si="16"/>
        <v>0</v>
      </c>
      <c r="S79" s="58">
        <f t="shared" si="16"/>
        <v>0</v>
      </c>
      <c r="T79" s="58">
        <f t="shared" si="16"/>
        <v>0</v>
      </c>
      <c r="U79" s="58">
        <f t="shared" si="16"/>
        <v>69</v>
      </c>
      <c r="V79" s="58">
        <f t="shared" si="16"/>
        <v>165</v>
      </c>
      <c r="W79" s="58">
        <f t="shared" si="16"/>
        <v>0</v>
      </c>
      <c r="X79" s="58">
        <f t="shared" si="16"/>
        <v>0</v>
      </c>
      <c r="Y79" s="95"/>
      <c r="Z79" s="95"/>
      <c r="AA79" s="95"/>
    </row>
    <row r="80" spans="1:27" s="63" customFormat="1" ht="28.5" customHeight="1">
      <c r="A80" s="112" t="s">
        <v>168</v>
      </c>
      <c r="B80" s="147" t="s">
        <v>249</v>
      </c>
      <c r="C80" s="58"/>
      <c r="D80" s="58"/>
      <c r="E80" s="58">
        <v>3.4</v>
      </c>
      <c r="F80" s="58">
        <v>126</v>
      </c>
      <c r="G80" s="58"/>
      <c r="H80" s="58">
        <v>126</v>
      </c>
      <c r="I80" s="58">
        <v>66</v>
      </c>
      <c r="J80" s="58">
        <v>60</v>
      </c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>
        <v>69</v>
      </c>
      <c r="V80" s="58">
        <v>57</v>
      </c>
      <c r="W80" s="58"/>
      <c r="X80" s="58"/>
      <c r="Y80" s="95"/>
      <c r="Z80" s="95"/>
      <c r="AA80" s="95"/>
    </row>
    <row r="81" spans="1:27" s="63" customFormat="1" ht="17.25" customHeight="1">
      <c r="A81" s="96" t="s">
        <v>169</v>
      </c>
      <c r="B81" s="93" t="s">
        <v>31</v>
      </c>
      <c r="C81" s="58"/>
      <c r="D81" s="58"/>
      <c r="E81" s="58">
        <v>4</v>
      </c>
      <c r="F81" s="69">
        <v>72</v>
      </c>
      <c r="G81" s="69"/>
      <c r="H81" s="69">
        <v>72</v>
      </c>
      <c r="I81" s="69"/>
      <c r="J81" s="69"/>
      <c r="K81" s="58"/>
      <c r="L81" s="58">
        <v>72</v>
      </c>
      <c r="M81" s="58"/>
      <c r="N81" s="58"/>
      <c r="O81" s="58"/>
      <c r="P81" s="58"/>
      <c r="Q81" s="58"/>
      <c r="R81" s="58"/>
      <c r="S81" s="58"/>
      <c r="T81" s="58"/>
      <c r="U81" s="58"/>
      <c r="V81" s="69">
        <v>72</v>
      </c>
      <c r="W81" s="58"/>
      <c r="X81" s="69"/>
      <c r="Y81" s="95"/>
      <c r="Z81" s="95"/>
      <c r="AA81" s="95"/>
    </row>
    <row r="82" spans="1:27" s="63" customFormat="1" ht="19.5" customHeight="1">
      <c r="A82" s="96" t="s">
        <v>170</v>
      </c>
      <c r="B82" s="93" t="s">
        <v>123</v>
      </c>
      <c r="C82" s="58"/>
      <c r="D82" s="58"/>
      <c r="E82" s="58">
        <v>4</v>
      </c>
      <c r="F82" s="69">
        <v>36</v>
      </c>
      <c r="G82" s="69"/>
      <c r="H82" s="69">
        <v>36</v>
      </c>
      <c r="I82" s="58"/>
      <c r="J82" s="58"/>
      <c r="K82" s="58"/>
      <c r="L82" s="58"/>
      <c r="M82" s="58">
        <v>36</v>
      </c>
      <c r="N82" s="58"/>
      <c r="O82" s="58"/>
      <c r="P82" s="58"/>
      <c r="Q82" s="58"/>
      <c r="R82" s="58"/>
      <c r="S82" s="58"/>
      <c r="T82" s="58"/>
      <c r="U82" s="58"/>
      <c r="V82" s="69">
        <v>36</v>
      </c>
      <c r="W82" s="58"/>
      <c r="X82" s="58"/>
      <c r="Y82" s="95"/>
      <c r="Z82" s="95"/>
      <c r="AA82" s="95"/>
    </row>
    <row r="83" spans="1:27" s="63" customFormat="1" ht="18" customHeight="1">
      <c r="A83" s="112" t="s">
        <v>93</v>
      </c>
      <c r="B83" s="66" t="s">
        <v>150</v>
      </c>
      <c r="C83" s="58"/>
      <c r="D83" s="58">
        <v>6</v>
      </c>
      <c r="E83" s="58"/>
      <c r="F83" s="58">
        <v>144</v>
      </c>
      <c r="G83" s="58"/>
      <c r="H83" s="58">
        <v>144</v>
      </c>
      <c r="I83" s="58"/>
      <c r="J83" s="58"/>
      <c r="K83" s="58"/>
      <c r="L83" s="58"/>
      <c r="M83" s="58"/>
      <c r="N83" s="58">
        <v>144</v>
      </c>
      <c r="O83" s="58"/>
      <c r="P83" s="58"/>
      <c r="Q83" s="58"/>
      <c r="R83" s="58"/>
      <c r="S83" s="58"/>
      <c r="T83" s="58"/>
      <c r="U83" s="58"/>
      <c r="V83" s="58"/>
      <c r="W83" s="58"/>
      <c r="X83" s="58">
        <v>144</v>
      </c>
      <c r="Y83" s="95"/>
      <c r="Z83" s="95"/>
      <c r="AA83" s="95"/>
    </row>
    <row r="84" spans="1:27" s="63" customFormat="1" ht="20.25" customHeight="1">
      <c r="A84" s="112" t="s">
        <v>94</v>
      </c>
      <c r="B84" s="66" t="s">
        <v>49</v>
      </c>
      <c r="C84" s="58"/>
      <c r="D84" s="58"/>
      <c r="E84" s="58"/>
      <c r="F84" s="58">
        <v>108</v>
      </c>
      <c r="G84" s="58"/>
      <c r="H84" s="58">
        <v>108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>
        <v>0</v>
      </c>
      <c r="T84" s="58"/>
      <c r="U84" s="58"/>
      <c r="V84" s="58">
        <v>36</v>
      </c>
      <c r="W84" s="58"/>
      <c r="X84" s="58">
        <v>72</v>
      </c>
      <c r="Y84" s="95"/>
      <c r="Z84" s="95"/>
      <c r="AA84" s="95"/>
    </row>
    <row r="85" spans="1:27" s="63" customFormat="1" ht="20.25" customHeight="1">
      <c r="A85" s="112" t="s">
        <v>95</v>
      </c>
      <c r="B85" s="66" t="s">
        <v>50</v>
      </c>
      <c r="C85" s="58"/>
      <c r="D85" s="58"/>
      <c r="E85" s="58"/>
      <c r="F85" s="58">
        <v>216</v>
      </c>
      <c r="G85" s="58"/>
      <c r="H85" s="58">
        <v>216</v>
      </c>
      <c r="I85" s="58"/>
      <c r="J85" s="58"/>
      <c r="K85" s="58"/>
      <c r="L85" s="58"/>
      <c r="M85" s="58"/>
      <c r="N85" s="58"/>
      <c r="O85" s="58"/>
      <c r="P85" s="58"/>
      <c r="Q85" s="58"/>
      <c r="R85" s="58">
        <v>216</v>
      </c>
      <c r="S85" s="58"/>
      <c r="T85" s="58"/>
      <c r="U85" s="58"/>
      <c r="V85" s="58"/>
      <c r="W85" s="58"/>
      <c r="X85" s="58">
        <v>216</v>
      </c>
      <c r="Y85" s="95"/>
      <c r="Z85" s="95"/>
      <c r="AA85" s="95"/>
    </row>
    <row r="86" spans="1:27" s="63" customFormat="1" ht="31.5" hidden="1" customHeight="1">
      <c r="A86" s="99" t="s">
        <v>96</v>
      </c>
      <c r="B86" s="100" t="s">
        <v>97</v>
      </c>
      <c r="C86" s="99"/>
      <c r="D86" s="99"/>
      <c r="E86" s="99"/>
      <c r="F86" s="99"/>
      <c r="G86" s="99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95"/>
      <c r="Z86" s="95"/>
      <c r="AA86" s="95"/>
    </row>
    <row r="87" spans="1:27" s="63" customFormat="1" ht="18" customHeight="1">
      <c r="A87" s="101"/>
      <c r="B87" s="102"/>
      <c r="C87" s="101"/>
      <c r="D87" s="101"/>
      <c r="E87" s="101"/>
      <c r="F87" s="296"/>
      <c r="G87" s="103"/>
      <c r="H87" s="300" t="s">
        <v>98</v>
      </c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58">
        <v>12</v>
      </c>
      <c r="T87" s="58">
        <v>13</v>
      </c>
      <c r="U87" s="58">
        <v>14</v>
      </c>
      <c r="V87" s="58">
        <v>13</v>
      </c>
      <c r="W87" s="58">
        <v>12</v>
      </c>
      <c r="X87" s="58">
        <v>9</v>
      </c>
      <c r="Y87" s="95"/>
      <c r="Z87" s="95"/>
      <c r="AA87" s="95"/>
    </row>
    <row r="88" spans="1:27" s="63" customFormat="1" ht="15.75" customHeight="1">
      <c r="A88" s="101"/>
      <c r="B88" s="104"/>
      <c r="C88" s="101"/>
      <c r="D88" s="101"/>
      <c r="E88" s="101"/>
      <c r="F88" s="297"/>
      <c r="G88" s="105"/>
      <c r="H88" s="300" t="s">
        <v>31</v>
      </c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58"/>
      <c r="T88" s="58">
        <v>36</v>
      </c>
      <c r="U88" s="58"/>
      <c r="V88" s="58">
        <v>108</v>
      </c>
      <c r="W88" s="58"/>
      <c r="X88" s="58">
        <v>108</v>
      </c>
      <c r="Y88" s="95"/>
      <c r="Z88" s="95"/>
      <c r="AA88" s="95"/>
    </row>
    <row r="89" spans="1:27" s="63" customFormat="1" ht="16.5" customHeight="1">
      <c r="A89" s="101"/>
      <c r="B89" s="104"/>
      <c r="C89" s="106"/>
      <c r="D89" s="106"/>
      <c r="E89" s="106"/>
      <c r="F89" s="297"/>
      <c r="G89" s="105"/>
      <c r="H89" s="295" t="s">
        <v>87</v>
      </c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58"/>
      <c r="T89" s="58"/>
      <c r="U89" s="58"/>
      <c r="V89" s="58">
        <v>108</v>
      </c>
      <c r="W89" s="58"/>
      <c r="X89" s="58">
        <v>108</v>
      </c>
      <c r="Y89" s="95"/>
      <c r="Z89" s="95"/>
      <c r="AA89" s="95"/>
    </row>
    <row r="90" spans="1:27" s="63" customFormat="1" ht="16.5" customHeight="1">
      <c r="A90" s="101"/>
      <c r="B90" s="104"/>
      <c r="C90" s="106"/>
      <c r="D90" s="106"/>
      <c r="E90" s="106"/>
      <c r="F90" s="297"/>
      <c r="G90" s="105"/>
      <c r="H90" s="295" t="s">
        <v>33</v>
      </c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58"/>
      <c r="T90" s="58"/>
      <c r="U90" s="58"/>
      <c r="V90" s="58">
        <v>0</v>
      </c>
      <c r="W90" s="58">
        <v>0</v>
      </c>
      <c r="X90" s="58">
        <v>144</v>
      </c>
      <c r="Y90" s="95"/>
      <c r="Z90" s="95"/>
      <c r="AA90" s="95"/>
    </row>
    <row r="91" spans="1:27" s="63" customFormat="1" ht="16.5" customHeight="1">
      <c r="A91" s="298"/>
      <c r="B91" s="104"/>
      <c r="C91" s="106"/>
      <c r="D91" s="106"/>
      <c r="E91" s="106"/>
      <c r="F91" s="297"/>
      <c r="G91" s="105"/>
      <c r="H91" s="295" t="s">
        <v>99</v>
      </c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58">
        <v>0</v>
      </c>
      <c r="T91" s="58">
        <v>2</v>
      </c>
      <c r="U91" s="58">
        <v>0</v>
      </c>
      <c r="V91" s="58">
        <v>4</v>
      </c>
      <c r="W91" s="58"/>
      <c r="X91" s="58">
        <v>3</v>
      </c>
      <c r="Y91" s="95"/>
      <c r="Z91" s="95"/>
      <c r="AA91" s="95"/>
    </row>
    <row r="92" spans="1:27" s="63" customFormat="1" ht="16.5" customHeight="1">
      <c r="A92" s="299"/>
      <c r="B92" s="104"/>
      <c r="C92" s="106"/>
      <c r="D92" s="106"/>
      <c r="E92" s="106"/>
      <c r="F92" s="297"/>
      <c r="G92" s="105"/>
      <c r="H92" s="295" t="s">
        <v>100</v>
      </c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58">
        <v>1</v>
      </c>
      <c r="T92" s="58">
        <v>4</v>
      </c>
      <c r="U92" s="58">
        <v>7</v>
      </c>
      <c r="V92" s="58">
        <v>4</v>
      </c>
      <c r="W92" s="58">
        <v>4</v>
      </c>
      <c r="X92" s="58">
        <v>7</v>
      </c>
      <c r="Y92" s="95"/>
      <c r="Z92" s="95"/>
      <c r="AA92" s="95"/>
    </row>
    <row r="93" spans="1:27" s="63" customFormat="1" ht="16.5" customHeight="1">
      <c r="A93" s="299"/>
      <c r="B93" s="104"/>
      <c r="C93" s="106"/>
      <c r="D93" s="106"/>
      <c r="E93" s="106"/>
      <c r="F93" s="297"/>
      <c r="G93" s="105"/>
      <c r="H93" s="295" t="s">
        <v>101</v>
      </c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58">
        <v>13</v>
      </c>
      <c r="T93" s="58">
        <v>4</v>
      </c>
      <c r="U93" s="58">
        <v>12</v>
      </c>
      <c r="V93" s="58">
        <v>8</v>
      </c>
      <c r="W93" s="58">
        <v>12</v>
      </c>
      <c r="X93" s="58">
        <v>8</v>
      </c>
      <c r="Y93" s="95"/>
      <c r="Z93" s="95"/>
      <c r="AA93" s="95"/>
    </row>
    <row r="94" spans="1:27" ht="14.2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3"/>
      <c r="Z94" s="32"/>
      <c r="AA94" s="32"/>
    </row>
    <row r="95" spans="1:27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"/>
      <c r="Z95" s="32"/>
      <c r="AA95" s="32"/>
    </row>
    <row r="96" spans="1:27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1"/>
      <c r="Z96" s="31"/>
      <c r="AA96" s="31"/>
    </row>
    <row r="97" spans="1:2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1"/>
      <c r="Z97" s="3"/>
      <c r="AA97" s="31"/>
    </row>
    <row r="98" spans="1:27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1"/>
      <c r="Z98" s="3"/>
      <c r="AA98" s="31"/>
    </row>
    <row r="99" spans="1:27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1"/>
      <c r="Z99" s="3"/>
      <c r="AA99" s="31"/>
    </row>
    <row r="100" spans="1:27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1"/>
      <c r="Z100" s="31"/>
      <c r="AA100" s="31"/>
    </row>
    <row r="101" spans="1:27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</sheetData>
  <mergeCells count="32">
    <mergeCell ref="A1:X2"/>
    <mergeCell ref="A3:A6"/>
    <mergeCell ref="B3:B6"/>
    <mergeCell ref="S3:X4"/>
    <mergeCell ref="O4:Q4"/>
    <mergeCell ref="S5:T5"/>
    <mergeCell ref="U5:V5"/>
    <mergeCell ref="W5:X5"/>
    <mergeCell ref="F3:F6"/>
    <mergeCell ref="L5:L6"/>
    <mergeCell ref="M5:M6"/>
    <mergeCell ref="P5:P6"/>
    <mergeCell ref="Q5:Q6"/>
    <mergeCell ref="O5:O6"/>
    <mergeCell ref="R3:R6"/>
    <mergeCell ref="L4:N4"/>
    <mergeCell ref="H92:R92"/>
    <mergeCell ref="H93:R93"/>
    <mergeCell ref="F87:F93"/>
    <mergeCell ref="A91:A93"/>
    <mergeCell ref="H87:R87"/>
    <mergeCell ref="H88:R88"/>
    <mergeCell ref="H89:R89"/>
    <mergeCell ref="H90:R90"/>
    <mergeCell ref="H91:R91"/>
    <mergeCell ref="C3:E5"/>
    <mergeCell ref="N5:N6"/>
    <mergeCell ref="H4:H6"/>
    <mergeCell ref="G3:G6"/>
    <mergeCell ref="H3:Q3"/>
    <mergeCell ref="I4:K4"/>
    <mergeCell ref="I5:K5"/>
  </mergeCells>
  <phoneticPr fontId="13" type="noConversion"/>
  <pageMargins left="0.39370078740157483" right="0.39370078740157483" top="0.39370078740157483" bottom="0.39370078740157483" header="0" footer="0"/>
  <pageSetup paperSize="9" scale="50" fitToHeight="0" orientation="landscape" r:id="rId1"/>
  <rowBreaks count="1" manualBreakCount="1">
    <brk id="54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График</vt:lpstr>
      <vt:lpstr>План</vt:lpstr>
      <vt:lpstr>Start</vt:lpstr>
      <vt:lpstr>План!_ftn1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Admin</cp:lastModifiedBy>
  <cp:lastPrinted>2023-06-11T14:47:55Z</cp:lastPrinted>
  <dcterms:created xsi:type="dcterms:W3CDTF">2011-05-05T04:03:53Z</dcterms:created>
  <dcterms:modified xsi:type="dcterms:W3CDTF">2026-01-13T09:14:40Z</dcterms:modified>
</cp:coreProperties>
</file>