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4240" windowHeight="13740" activeTab="1"/>
  </bookViews>
  <sheets>
    <sheet name="График" sheetId="1" r:id="rId1"/>
    <sheet name="План  " sheetId="6" r:id="rId2"/>
    <sheet name="Start" sheetId="3" state="hidden" r:id="rId3"/>
    <sheet name="Лист2" sheetId="5" r:id="rId4"/>
  </sheets>
  <definedNames>
    <definedName name="_xlnm.Print_Area" localSheetId="1">'План  '!$A$1:$X$91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6"/>
  <c r="F51"/>
  <c r="F73"/>
  <c r="F64"/>
  <c r="F58"/>
  <c r="F52"/>
  <c r="F45"/>
  <c r="F41"/>
  <c r="F36"/>
  <c r="F35" s="1"/>
  <c r="F33"/>
  <c r="F26"/>
  <c r="F9"/>
  <c r="G26" l="1"/>
  <c r="P9" l="1"/>
  <c r="O16"/>
  <c r="O20"/>
  <c r="O10"/>
  <c r="P51" l="1"/>
  <c r="P25" s="1"/>
  <c r="P8" s="1"/>
  <c r="Q9"/>
  <c r="O9"/>
  <c r="I9"/>
  <c r="I73"/>
  <c r="I64"/>
  <c r="I58"/>
  <c r="I52"/>
  <c r="I35"/>
  <c r="I33"/>
  <c r="I26"/>
  <c r="V9"/>
  <c r="U9"/>
  <c r="I51" l="1"/>
  <c r="I25" s="1"/>
  <c r="I8" s="1"/>
  <c r="T9"/>
  <c r="S9"/>
  <c r="K9"/>
  <c r="J9"/>
  <c r="J26"/>
  <c r="K26"/>
  <c r="L26"/>
  <c r="M26"/>
  <c r="N26"/>
  <c r="O26"/>
  <c r="P26"/>
  <c r="Q26"/>
  <c r="S26"/>
  <c r="T26"/>
  <c r="U26"/>
  <c r="V26"/>
  <c r="W26"/>
  <c r="X26"/>
  <c r="J33" l="1"/>
  <c r="K33"/>
  <c r="L33"/>
  <c r="M33"/>
  <c r="N33"/>
  <c r="O33"/>
  <c r="P33"/>
  <c r="Q33"/>
  <c r="S33"/>
  <c r="T33"/>
  <c r="U33"/>
  <c r="V33"/>
  <c r="W33"/>
  <c r="X33"/>
  <c r="G34"/>
  <c r="G33" s="1"/>
  <c r="G35"/>
  <c r="J35"/>
  <c r="K35"/>
  <c r="L35"/>
  <c r="M35"/>
  <c r="N35"/>
  <c r="O35"/>
  <c r="P35"/>
  <c r="Q35"/>
  <c r="S36"/>
  <c r="T36"/>
  <c r="U36"/>
  <c r="V36"/>
  <c r="W36"/>
  <c r="X36"/>
  <c r="S41"/>
  <c r="T41"/>
  <c r="U41"/>
  <c r="V41"/>
  <c r="W41"/>
  <c r="X41"/>
  <c r="S45"/>
  <c r="T45"/>
  <c r="U45"/>
  <c r="V45"/>
  <c r="W45"/>
  <c r="X45"/>
  <c r="O51"/>
  <c r="Q51"/>
  <c r="G52"/>
  <c r="J52"/>
  <c r="K52"/>
  <c r="L52"/>
  <c r="M52"/>
  <c r="N52"/>
  <c r="S52"/>
  <c r="T52"/>
  <c r="U52"/>
  <c r="V52"/>
  <c r="W52"/>
  <c r="X52"/>
  <c r="G58"/>
  <c r="J58"/>
  <c r="K58"/>
  <c r="L58"/>
  <c r="M58"/>
  <c r="N58"/>
  <c r="P58"/>
  <c r="S58"/>
  <c r="T58"/>
  <c r="U58"/>
  <c r="V58"/>
  <c r="W58"/>
  <c r="X58"/>
  <c r="G64"/>
  <c r="J64"/>
  <c r="K64"/>
  <c r="L64"/>
  <c r="M64"/>
  <c r="N64"/>
  <c r="P64"/>
  <c r="S64"/>
  <c r="T64"/>
  <c r="U64"/>
  <c r="V64"/>
  <c r="W64"/>
  <c r="X64"/>
  <c r="G73"/>
  <c r="J73"/>
  <c r="K73"/>
  <c r="L73"/>
  <c r="M73"/>
  <c r="N73"/>
  <c r="P73"/>
  <c r="S73"/>
  <c r="T73"/>
  <c r="U73"/>
  <c r="V73"/>
  <c r="W73"/>
  <c r="X73"/>
  <c r="Q25" l="1"/>
  <c r="Q8" s="1"/>
  <c r="O25"/>
  <c r="O8" s="1"/>
  <c r="T35"/>
  <c r="V51"/>
  <c r="V35"/>
  <c r="X35"/>
  <c r="U51"/>
  <c r="N51"/>
  <c r="K51"/>
  <c r="K25" s="1"/>
  <c r="K8" s="1"/>
  <c r="G51"/>
  <c r="G25" s="1"/>
  <c r="G8" s="1"/>
  <c r="U35"/>
  <c r="W35"/>
  <c r="M51"/>
  <c r="M25" s="1"/>
  <c r="M8" s="1"/>
  <c r="J51"/>
  <c r="X51"/>
  <c r="T51"/>
  <c r="W51"/>
  <c r="S51"/>
  <c r="L51"/>
  <c r="S35"/>
  <c r="BJ30" i="1"/>
  <c r="BI30"/>
  <c r="W25" i="6" l="1"/>
  <c r="W8" s="1"/>
  <c r="T25"/>
  <c r="T8" s="1"/>
  <c r="S25"/>
  <c r="S8" s="1"/>
  <c r="L25"/>
  <c r="L8" s="1"/>
  <c r="X25"/>
  <c r="X8" s="1"/>
  <c r="J25"/>
  <c r="J8" s="1"/>
  <c r="N25"/>
  <c r="N8" s="1"/>
  <c r="V25"/>
  <c r="V8" s="1"/>
  <c r="U25"/>
  <c r="U8" s="1"/>
  <c r="BE27" i="1"/>
  <c r="BE28"/>
  <c r="BE29"/>
  <c r="BL30" l="1"/>
  <c r="BG30"/>
  <c r="BF30"/>
  <c r="BD30"/>
  <c r="BE30" l="1"/>
  <c r="BE31" s="1"/>
</calcChain>
</file>

<file path=xl/sharedStrings.xml><?xml version="1.0" encoding="utf-8"?>
<sst xmlns="http://schemas.openxmlformats.org/spreadsheetml/2006/main" count="328" uniqueCount="251">
  <si>
    <t>"СОГЛАСОВАНО"</t>
  </si>
  <si>
    <t>"УТВЕРЖДАЮ"</t>
  </si>
  <si>
    <t xml:space="preserve">по специальности  среднего профессионального образования </t>
  </si>
  <si>
    <t xml:space="preserve">Форма обучения - очная  </t>
  </si>
  <si>
    <t>на базе основного общего образования</t>
  </si>
  <si>
    <t>1. Календарный  график учебного процесса</t>
  </si>
  <si>
    <t>2. Сводные данные по бюджету времени (в неделях)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</si>
  <si>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</si>
  <si>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</si>
  <si>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</si>
  <si>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</si>
  <si>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</si>
  <si>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</si>
  <si>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</si>
  <si>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</si>
  <si>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</si>
  <si>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</si>
  <si>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</si>
  <si>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</si>
  <si>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</si>
  <si>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</si>
  <si>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</si>
  <si>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</si>
  <si>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</si>
  <si>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</si>
  <si>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</si>
  <si>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</si>
  <si>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</si>
  <si>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</si>
  <si>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</si>
  <si>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</si>
  <si>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>Учебная практика</t>
  </si>
  <si>
    <t>Производственная практика</t>
  </si>
  <si>
    <t>Производственная практика (преддипломная)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</si>
  <si>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</si>
  <si>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</si>
  <si>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</si>
  <si>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Всего</t>
  </si>
  <si>
    <t>=</t>
  </si>
  <si>
    <t>::</t>
  </si>
  <si>
    <t>х</t>
  </si>
  <si>
    <t>III</t>
  </si>
  <si>
    <t>*</t>
  </si>
  <si>
    <t>Итого:</t>
  </si>
  <si>
    <t>Всего:</t>
  </si>
  <si>
    <t>Обозначения: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</si>
  <si>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</si>
  <si>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</si>
  <si>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</si>
  <si>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Промежуточная аттестация</t>
  </si>
  <si>
    <t>Государственная итоговая аттестация</t>
  </si>
  <si>
    <t>:  :</t>
  </si>
  <si>
    <t>═</t>
  </si>
  <si>
    <t>3. План учебного процесса</t>
  </si>
  <si>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</si>
  <si>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</si>
  <si>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(семестр)</t>
  </si>
  <si>
    <t>Объем образовательной программы (час.)</t>
  </si>
  <si>
    <t>Распределение часов по курсам и семестрам (час. в семестр)</t>
  </si>
  <si>
    <t>Практика</t>
  </si>
  <si>
    <t>Учебная</t>
  </si>
  <si>
    <t>в т.ч. консультации, час</t>
  </si>
  <si>
    <t>в т.ч. экзамены, час</t>
  </si>
  <si>
    <t>1 курс</t>
  </si>
  <si>
    <t>2 курс</t>
  </si>
  <si>
    <t>3 курс</t>
  </si>
  <si>
    <t xml:space="preserve">экзамен </t>
  </si>
  <si>
    <t>контрольная работа</t>
  </si>
  <si>
    <t>Лабораторные и практические занятия</t>
  </si>
  <si>
    <t>2        семестр   22    недель</t>
  </si>
  <si>
    <t>Обязательная часть циклов ППССЗ</t>
  </si>
  <si>
    <t>Русский язык</t>
  </si>
  <si>
    <t>Литература</t>
  </si>
  <si>
    <t>Иностранный язык</t>
  </si>
  <si>
    <t>Физическая культура</t>
  </si>
  <si>
    <t>Основы безопасности жизнедеятельности</t>
  </si>
  <si>
    <t>Основы философии</t>
  </si>
  <si>
    <t>Безопасность жизнедеятельности</t>
  </si>
  <si>
    <t>ПА.00</t>
  </si>
  <si>
    <t>ГИА.00</t>
  </si>
  <si>
    <t>ГИА.01</t>
  </si>
  <si>
    <t>Подготовка выпускной квалификационной работы</t>
  </si>
  <si>
    <t>Защита выпускной квалификационной работы</t>
  </si>
  <si>
    <t>Дисциплин и МДК</t>
  </si>
  <si>
    <t xml:space="preserve">Контрольные работы </t>
  </si>
  <si>
    <t>Подготовка к государственной итоговой аттестации</t>
  </si>
  <si>
    <t>∆</t>
  </si>
  <si>
    <t>Неделя отсутствует</t>
  </si>
  <si>
    <r>
      <t xml:space="preserve">Профиль получаемого профессионального образования </t>
    </r>
    <r>
      <rPr>
        <b/>
        <sz val="11"/>
        <color theme="1"/>
        <rFont val="Times New Roman"/>
        <family val="1"/>
        <charset val="204"/>
      </rPr>
      <t>технологический</t>
    </r>
  </si>
  <si>
    <t xml:space="preserve">Учебный план </t>
  </si>
  <si>
    <t>Государственного автономного профессионального образовательного учреждения  Московской области                                            "Подмосковный колледж "Энергия""</t>
  </si>
  <si>
    <t>Введение в специальность</t>
  </si>
  <si>
    <t>Учебные занятия</t>
  </si>
  <si>
    <t>ГИА</t>
  </si>
  <si>
    <t>Иностранный язык в профессиональной деятельности</t>
  </si>
  <si>
    <t>-</t>
  </si>
  <si>
    <t xml:space="preserve">09.02.07 Информационные системы и программирование </t>
  </si>
  <si>
    <t>Психология общения</t>
  </si>
  <si>
    <t>Дискретная математика с элементами математической логики</t>
  </si>
  <si>
    <t>Операционные системы и среды</t>
  </si>
  <si>
    <t>Архитектура аппаратных средств</t>
  </si>
  <si>
    <t>Основы алгоритмизации и программирования</t>
  </si>
  <si>
    <t>Основы проектирования баз данных</t>
  </si>
  <si>
    <t>ПМ.05</t>
  </si>
  <si>
    <t>МДК.05.01</t>
  </si>
  <si>
    <t>МДК.05.02</t>
  </si>
  <si>
    <t>Проектирование и дизайн информационных систем</t>
  </si>
  <si>
    <t>Разработка кода информационных систем</t>
  </si>
  <si>
    <t>Проектирование и разработка информационных систем</t>
  </si>
  <si>
    <t>МДМ.01</t>
  </si>
  <si>
    <t>МДМ.02</t>
  </si>
  <si>
    <t xml:space="preserve">Производственная практика </t>
  </si>
  <si>
    <t>ПМд.12</t>
  </si>
  <si>
    <t xml:space="preserve">              в  рамках реализации Федерального проекта "Профессионалитет" </t>
  </si>
  <si>
    <t>7</t>
  </si>
  <si>
    <t>Диффер. зачеты /зачетов</t>
  </si>
  <si>
    <t>Экзаменов</t>
  </si>
  <si>
    <t>Преддипломная практика</t>
  </si>
  <si>
    <t>ГИА.02</t>
  </si>
  <si>
    <t>Преддипломная практика  (производственная)</t>
  </si>
  <si>
    <t>ПДП.00</t>
  </si>
  <si>
    <t>ПП.09</t>
  </si>
  <si>
    <t>УП.12</t>
  </si>
  <si>
    <t>Профессиональная коммуникация</t>
  </si>
  <si>
    <t>МДК 12.02</t>
  </si>
  <si>
    <t>Техническая поддержка процессов сопровождения веб-приложений</t>
  </si>
  <si>
    <t>МДК 12.01</t>
  </si>
  <si>
    <t>Дополнительный профессиональный блок (работодатель)</t>
  </si>
  <si>
    <t>ДПБ 1*</t>
  </si>
  <si>
    <t>УП.09</t>
  </si>
  <si>
    <t>Обеспечение безопасности веб-приложений.</t>
  </si>
  <si>
    <t>МДК.09.04</t>
  </si>
  <si>
    <t>Тестирование веб-приложений</t>
  </si>
  <si>
    <t>МДК.09.03</t>
  </si>
  <si>
    <t>Оптимизация веб-приложений.</t>
  </si>
  <si>
    <t>МДК.09.02</t>
  </si>
  <si>
    <t>Проектирование и разработка веб-приложений</t>
  </si>
  <si>
    <t>МДК.09.01</t>
  </si>
  <si>
    <t>Проектирование, разработка и оптимизация веб-приложений</t>
  </si>
  <si>
    <t>ПМ.09</t>
  </si>
  <si>
    <t>ПП.08</t>
  </si>
  <si>
    <t>УП.08</t>
  </si>
  <si>
    <t>Графический дизайн и мультимедиа</t>
  </si>
  <si>
    <t>МДК.08.02</t>
  </si>
  <si>
    <t>Проектирование и разработка интерфейсов пользователя</t>
  </si>
  <si>
    <t>МДК.08.01</t>
  </si>
  <si>
    <t>Разработка дизайна веб-приложений</t>
  </si>
  <si>
    <t>ПМ.08</t>
  </si>
  <si>
    <t>ПП.05</t>
  </si>
  <si>
    <t>УП.05</t>
  </si>
  <si>
    <t>Профессиональный цикл</t>
  </si>
  <si>
    <t>П.00</t>
  </si>
  <si>
    <t>Цифровая экономика</t>
  </si>
  <si>
    <t>ОП 03.05</t>
  </si>
  <si>
    <t>Менеджмент в профессиональной деятельности</t>
  </si>
  <si>
    <t>ОП 03.04</t>
  </si>
  <si>
    <t>Правовое обеспечение профессиональной деятельности</t>
  </si>
  <si>
    <t>ОП 03.03</t>
  </si>
  <si>
    <t>ОП 03.02</t>
  </si>
  <si>
    <t>Стандартизация, сертификация и техническое документирование</t>
  </si>
  <si>
    <t>ОП 03.01</t>
  </si>
  <si>
    <t>Организация профессиональной деятельности</t>
  </si>
  <si>
    <t>МДМ.03</t>
  </si>
  <si>
    <t>Численные методы</t>
  </si>
  <si>
    <t>ОП 02.03</t>
  </si>
  <si>
    <t>ОП 02.02</t>
  </si>
  <si>
    <t>ОП 02.01</t>
  </si>
  <si>
    <t>Основы программирования</t>
  </si>
  <si>
    <t>Компьютерные сети</t>
  </si>
  <si>
    <t>ОП 01.04</t>
  </si>
  <si>
    <t xml:space="preserve">Информационные технологии </t>
  </si>
  <si>
    <t>ОП 01.03</t>
  </si>
  <si>
    <t>ОП 01.02</t>
  </si>
  <si>
    <t>ОП 01.01</t>
  </si>
  <si>
    <t>Информационные технологии в профессиональной деятельности</t>
  </si>
  <si>
    <t>ОП.00</t>
  </si>
  <si>
    <t>ЕН.01</t>
  </si>
  <si>
    <t>Математический и общий естественнонаучный  цикл</t>
  </si>
  <si>
    <t>ЕН.00</t>
  </si>
  <si>
    <t>Основы финансовой грамотности</t>
  </si>
  <si>
    <t>ОГСЭ.06</t>
  </si>
  <si>
    <t>ОГСЭ.05</t>
  </si>
  <si>
    <t>ОГСЭ.04</t>
  </si>
  <si>
    <t>ОГСЭ.03</t>
  </si>
  <si>
    <t xml:space="preserve">История </t>
  </si>
  <si>
    <t>ОГСЭ.02</t>
  </si>
  <si>
    <t>ОГСЭ.01</t>
  </si>
  <si>
    <t>4/3</t>
  </si>
  <si>
    <t>Общий гуманитарный и социально-экономический учебный цикл</t>
  </si>
  <si>
    <t>ОГСЭ</t>
  </si>
  <si>
    <t>Профессиональная подготовка</t>
  </si>
  <si>
    <t>ПП.00</t>
  </si>
  <si>
    <t>6      семестр  9 недель</t>
  </si>
  <si>
    <t>5      семестр  12  недель</t>
  </si>
  <si>
    <t>1     семестр 17   недель</t>
  </si>
  <si>
    <t xml:space="preserve">Курсовая работа </t>
  </si>
  <si>
    <t>в т.ч. практическая подготовка</t>
  </si>
  <si>
    <t>Производственная</t>
  </si>
  <si>
    <t>Дифференцированный зачет/зачет</t>
  </si>
  <si>
    <t>Объем образовательной программы в академических часах, в том числе</t>
  </si>
  <si>
    <r>
      <t xml:space="preserve">Квалификация      -     </t>
    </r>
    <r>
      <rPr>
        <b/>
        <sz val="11"/>
        <color theme="1"/>
        <rFont val="Times New Roman"/>
        <family val="1"/>
        <charset val="204"/>
      </rPr>
      <t xml:space="preserve"> Разработчик веб и мультимедийных приложений, </t>
    </r>
  </si>
  <si>
    <t>Обществознание</t>
  </si>
  <si>
    <t>География</t>
  </si>
  <si>
    <t>Математика</t>
  </si>
  <si>
    <t xml:space="preserve">Информатика </t>
  </si>
  <si>
    <t>1/2</t>
  </si>
  <si>
    <t>Физика</t>
  </si>
  <si>
    <t xml:space="preserve">Химия </t>
  </si>
  <si>
    <t>Биология</t>
  </si>
  <si>
    <t>ИП</t>
  </si>
  <si>
    <t>345</t>
  </si>
  <si>
    <t>345/6</t>
  </si>
  <si>
    <t>23</t>
  </si>
  <si>
    <t>36*</t>
  </si>
  <si>
    <t>72*</t>
  </si>
  <si>
    <t>108*</t>
  </si>
  <si>
    <t>144*</t>
  </si>
  <si>
    <t>3       семестр  13  недель</t>
  </si>
  <si>
    <t>4        семестр 19 
недель</t>
  </si>
  <si>
    <t xml:space="preserve"> "______"_________________2023г.</t>
  </si>
  <si>
    <t>Нормативный срок обучения - 2 года  10 месяцев.        Год начала подготовки 2023</t>
  </si>
  <si>
    <t>Приказ об  утверждении ФГОС 09.12.2016 № 1547</t>
  </si>
  <si>
    <t>Самостоятельная работа</t>
  </si>
  <si>
    <t>Индивидуальный проект (математика)</t>
  </si>
  <si>
    <t>Общеобразовательные дисциплины</t>
  </si>
  <si>
    <t>ООД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</si>
  <si>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</si>
  <si>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</si>
  <si>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</si>
  <si>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</si>
  <si>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</si>
  <si>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</si>
  <si>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</si>
  <si>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</si>
  <si>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</si>
  <si>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</si>
  <si>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</si>
  <si>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</si>
  <si>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</si>
  <si>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ООД.14</t>
  </si>
  <si>
    <t>Обязательный профессиональный блок</t>
  </si>
  <si>
    <t>11</t>
  </si>
  <si>
    <t>5</t>
  </si>
  <si>
    <t>4</t>
  </si>
  <si>
    <t>Э(компл) 4*</t>
  </si>
  <si>
    <t>Э(компл) 5*</t>
  </si>
  <si>
    <t>Э(компл) 3*</t>
  </si>
  <si>
    <t>____________________________Ф.В. Бубич</t>
  </si>
  <si>
    <t>Квалификационный экзамен (компл)6*</t>
  </si>
  <si>
    <t>Всего учебных занятий</t>
  </si>
  <si>
    <t>Экзамен по модулю (компл)</t>
  </si>
</sst>
</file>

<file path=xl/styles.xml><?xml version="1.0" encoding="utf-8"?>
<styleSheet xmlns="http://schemas.openxmlformats.org/spreadsheetml/2006/main">
  <fonts count="60">
    <font>
      <sz val="8"/>
      <color rgb="FF000000"/>
      <name val="Tahoma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ahoma"/>
      <family val="2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Arimo"/>
    </font>
    <font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Algerian"/>
      <family val="5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ahoma"/>
      <family val="2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lgerian"/>
      <family val="5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16" fillId="0" borderId="31"/>
    <xf numFmtId="0" fontId="18" fillId="0" borderId="31"/>
    <xf numFmtId="0" fontId="19" fillId="0" borderId="31"/>
    <xf numFmtId="0" fontId="17" fillId="0" borderId="31"/>
    <xf numFmtId="0" fontId="19" fillId="0" borderId="31"/>
    <xf numFmtId="0" fontId="33" fillId="0" borderId="31"/>
  </cellStyleXfs>
  <cellXfs count="405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1" fillId="0" borderId="1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3" fillId="0" borderId="31" xfId="0" applyFont="1" applyBorder="1" applyAlignment="1">
      <alignment vertical="top"/>
    </xf>
    <xf numFmtId="0" fontId="13" fillId="0" borderId="31" xfId="0" applyFont="1" applyBorder="1" applyAlignment="1">
      <alignment horizontal="left" vertical="top"/>
    </xf>
    <xf numFmtId="0" fontId="1" fillId="0" borderId="31" xfId="0" applyFont="1" applyBorder="1" applyAlignment="1">
      <alignment vertical="top"/>
    </xf>
    <xf numFmtId="0" fontId="14" fillId="0" borderId="31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11" fillId="0" borderId="32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31" fillId="2" borderId="41" xfId="0" applyFont="1" applyFill="1" applyBorder="1" applyAlignment="1"/>
    <xf numFmtId="0" fontId="26" fillId="0" borderId="0" xfId="0" applyFont="1" applyAlignment="1">
      <alignment vertical="top"/>
    </xf>
    <xf numFmtId="0" fontId="12" fillId="0" borderId="31" xfId="0" applyFont="1" applyBorder="1"/>
    <xf numFmtId="0" fontId="0" fillId="0" borderId="31" xfId="0" applyFont="1" applyBorder="1" applyAlignment="1"/>
    <xf numFmtId="0" fontId="0" fillId="0" borderId="0" xfId="0" applyFont="1" applyAlignment="1"/>
    <xf numFmtId="0" fontId="33" fillId="0" borderId="31" xfId="6" applyFont="1" applyAlignment="1"/>
    <xf numFmtId="0" fontId="33" fillId="0" borderId="31" xfId="6" applyFont="1" applyFill="1" applyAlignment="1"/>
    <xf numFmtId="0" fontId="28" fillId="0" borderId="31" xfId="6" applyFont="1"/>
    <xf numFmtId="0" fontId="28" fillId="0" borderId="31" xfId="6" applyFont="1" applyFill="1" applyBorder="1"/>
    <xf numFmtId="0" fontId="30" fillId="0" borderId="31" xfId="6" applyFont="1" applyAlignment="1">
      <alignment horizontal="center" vertical="center" wrapText="1"/>
    </xf>
    <xf numFmtId="0" fontId="30" fillId="0" borderId="31" xfId="6" applyFont="1"/>
    <xf numFmtId="0" fontId="35" fillId="0" borderId="31" xfId="6" applyFont="1" applyAlignment="1">
      <alignment horizontal="center" vertical="top"/>
    </xf>
    <xf numFmtId="0" fontId="34" fillId="0" borderId="31" xfId="6" applyFont="1" applyAlignment="1">
      <alignment vertical="top"/>
    </xf>
    <xf numFmtId="0" fontId="36" fillId="0" borderId="27" xfId="6" applyFont="1" applyBorder="1" applyAlignment="1">
      <alignment horizontal="center" vertical="center" textRotation="90" wrapText="1"/>
    </xf>
    <xf numFmtId="0" fontId="36" fillId="0" borderId="60" xfId="6" applyFont="1" applyBorder="1" applyAlignment="1">
      <alignment horizontal="center" vertical="center" wrapText="1"/>
    </xf>
    <xf numFmtId="0" fontId="36" fillId="0" borderId="58" xfId="6" applyFont="1" applyBorder="1" applyAlignment="1">
      <alignment horizontal="center" vertical="center" wrapText="1"/>
    </xf>
    <xf numFmtId="0" fontId="36" fillId="0" borderId="57" xfId="6" applyFont="1" applyBorder="1" applyAlignment="1">
      <alignment horizontal="center" vertical="center" wrapText="1"/>
    </xf>
    <xf numFmtId="0" fontId="36" fillId="0" borderId="54" xfId="6" applyFont="1" applyBorder="1" applyAlignment="1">
      <alignment horizontal="center" vertical="center" wrapText="1"/>
    </xf>
    <xf numFmtId="0" fontId="39" fillId="0" borderId="56" xfId="6" applyFont="1" applyBorder="1" applyAlignment="1">
      <alignment horizontal="center" vertical="center"/>
    </xf>
    <xf numFmtId="0" fontId="39" fillId="0" borderId="28" xfId="6" applyFont="1" applyBorder="1" applyAlignment="1">
      <alignment horizontal="center" vertical="center"/>
    </xf>
    <xf numFmtId="0" fontId="39" fillId="0" borderId="38" xfId="6" applyFont="1" applyBorder="1" applyAlignment="1">
      <alignment horizontal="center" vertical="center"/>
    </xf>
    <xf numFmtId="0" fontId="39" fillId="0" borderId="55" xfId="6" applyFont="1" applyBorder="1" applyAlignment="1">
      <alignment horizontal="center" vertical="center"/>
    </xf>
    <xf numFmtId="0" fontId="40" fillId="0" borderId="77" xfId="6" applyFont="1" applyBorder="1" applyAlignment="1">
      <alignment horizontal="center" vertical="center"/>
    </xf>
    <xf numFmtId="0" fontId="40" fillId="0" borderId="7" xfId="6" applyFont="1" applyBorder="1" applyAlignment="1">
      <alignment horizontal="left" vertical="center" wrapText="1"/>
    </xf>
    <xf numFmtId="0" fontId="40" fillId="0" borderId="7" xfId="6" applyFont="1" applyBorder="1" applyAlignment="1">
      <alignment horizontal="center" vertical="center"/>
    </xf>
    <xf numFmtId="1" fontId="40" fillId="0" borderId="7" xfId="6" applyNumberFormat="1" applyFont="1" applyBorder="1" applyAlignment="1">
      <alignment horizontal="center" vertical="center"/>
    </xf>
    <xf numFmtId="0" fontId="36" fillId="0" borderId="7" xfId="6" applyFont="1" applyBorder="1" applyAlignment="1">
      <alignment horizontal="center" vertical="center"/>
    </xf>
    <xf numFmtId="0" fontId="36" fillId="0" borderId="78" xfId="6" applyFont="1" applyBorder="1" applyAlignment="1">
      <alignment horizontal="center" vertical="center"/>
    </xf>
    <xf numFmtId="0" fontId="36" fillId="2" borderId="7" xfId="6" applyFont="1" applyFill="1" applyBorder="1" applyAlignment="1">
      <alignment horizontal="center" vertical="center"/>
    </xf>
    <xf numFmtId="0" fontId="36" fillId="2" borderId="59" xfId="6" applyFont="1" applyFill="1" applyBorder="1" applyAlignment="1">
      <alignment horizontal="center" vertical="center" wrapText="1"/>
    </xf>
    <xf numFmtId="0" fontId="36" fillId="2" borderId="58" xfId="6" applyFont="1" applyFill="1" applyBorder="1" applyAlignment="1">
      <alignment horizontal="center" vertical="center" wrapText="1"/>
    </xf>
    <xf numFmtId="0" fontId="39" fillId="2" borderId="38" xfId="6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3" fillId="0" borderId="0" xfId="0" applyFont="1" applyAlignment="1">
      <alignment vertical="center"/>
    </xf>
    <xf numFmtId="0" fontId="43" fillId="2" borderId="41" xfId="0" applyFont="1" applyFill="1" applyBorder="1" applyAlignment="1">
      <alignment horizontal="center" vertical="center"/>
    </xf>
    <xf numFmtId="0" fontId="44" fillId="2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45" fillId="2" borderId="4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2" fillId="2" borderId="4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center" vertical="center"/>
    </xf>
    <xf numFmtId="0" fontId="46" fillId="0" borderId="41" xfId="6" applyFont="1" applyBorder="1" applyAlignment="1">
      <alignment horizontal="center" vertical="center"/>
    </xf>
    <xf numFmtId="0" fontId="46" fillId="0" borderId="41" xfId="6" applyFont="1" applyBorder="1" applyAlignment="1">
      <alignment horizontal="left" vertical="center" wrapText="1"/>
    </xf>
    <xf numFmtId="1" fontId="46" fillId="0" borderId="41" xfId="6" applyNumberFormat="1" applyFont="1" applyBorder="1" applyAlignment="1">
      <alignment horizontal="center" vertical="center"/>
    </xf>
    <xf numFmtId="0" fontId="46" fillId="0" borderId="41" xfId="6" applyFont="1" applyFill="1" applyBorder="1" applyAlignment="1">
      <alignment horizontal="center" vertical="center"/>
    </xf>
    <xf numFmtId="0" fontId="46" fillId="0" borderId="31" xfId="6" applyFont="1"/>
    <xf numFmtId="0" fontId="47" fillId="0" borderId="31" xfId="6" applyFont="1" applyAlignment="1"/>
    <xf numFmtId="0" fontId="10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wrapText="1"/>
    </xf>
    <xf numFmtId="0" fontId="10" fillId="2" borderId="41" xfId="0" applyFont="1" applyFill="1" applyBorder="1" applyAlignment="1">
      <alignment horizontal="center" vertical="center"/>
    </xf>
    <xf numFmtId="0" fontId="48" fillId="0" borderId="41" xfId="6" applyFont="1" applyFill="1" applyBorder="1" applyAlignment="1">
      <alignment horizontal="center" vertical="center"/>
    </xf>
    <xf numFmtId="0" fontId="48" fillId="0" borderId="41" xfId="6" applyFont="1" applyBorder="1" applyAlignment="1">
      <alignment horizontal="center" vertical="center"/>
    </xf>
    <xf numFmtId="0" fontId="48" fillId="0" borderId="31" xfId="6" applyFont="1"/>
    <xf numFmtId="0" fontId="48" fillId="2" borderId="41" xfId="6" applyFont="1" applyFill="1" applyBorder="1" applyAlignment="1">
      <alignment horizontal="center" vertical="center"/>
    </xf>
    <xf numFmtId="0" fontId="48" fillId="2" borderId="41" xfId="0" applyFont="1" applyFill="1" applyBorder="1" applyAlignment="1">
      <alignment horizontal="center" vertical="center"/>
    </xf>
    <xf numFmtId="1" fontId="48" fillId="2" borderId="41" xfId="0" applyNumberFormat="1" applyFont="1" applyFill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1" fontId="48" fillId="0" borderId="41" xfId="0" applyNumberFormat="1" applyFont="1" applyBorder="1" applyAlignment="1">
      <alignment horizontal="center" vertical="center"/>
    </xf>
    <xf numFmtId="49" fontId="10" fillId="2" borderId="41" xfId="0" applyNumberFormat="1" applyFont="1" applyFill="1" applyBorder="1" applyAlignment="1">
      <alignment horizontal="center" vertical="center"/>
    </xf>
    <xf numFmtId="0" fontId="48" fillId="0" borderId="41" xfId="0" applyFont="1" applyBorder="1" applyAlignment="1">
      <alignment vertical="center" wrapText="1"/>
    </xf>
    <xf numFmtId="0" fontId="10" fillId="2" borderId="76" xfId="0" applyFont="1" applyFill="1" applyBorder="1" applyAlignment="1">
      <alignment horizontal="center" vertical="center"/>
    </xf>
    <xf numFmtId="0" fontId="10" fillId="0" borderId="79" xfId="0" applyFont="1" applyBorder="1" applyAlignment="1">
      <alignment horizontal="left" vertical="center" wrapText="1"/>
    </xf>
    <xf numFmtId="0" fontId="10" fillId="2" borderId="80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48" fillId="0" borderId="81" xfId="6" applyFont="1" applyFill="1" applyBorder="1" applyAlignment="1">
      <alignment horizontal="center" vertical="center"/>
    </xf>
    <xf numFmtId="0" fontId="48" fillId="0" borderId="81" xfId="6" applyFont="1" applyBorder="1" applyAlignment="1">
      <alignment horizontal="center" vertical="center"/>
    </xf>
    <xf numFmtId="0" fontId="46" fillId="0" borderId="82" xfId="6" applyFont="1" applyBorder="1" applyAlignment="1">
      <alignment horizontal="left" vertical="center" wrapText="1"/>
    </xf>
    <xf numFmtId="0" fontId="46" fillId="2" borderId="83" xfId="6" applyFont="1" applyFill="1" applyBorder="1" applyAlignment="1">
      <alignment horizontal="center" vertical="center"/>
    </xf>
    <xf numFmtId="0" fontId="46" fillId="0" borderId="83" xfId="6" applyFont="1" applyFill="1" applyBorder="1" applyAlignment="1">
      <alignment horizontal="center" vertical="center"/>
    </xf>
    <xf numFmtId="0" fontId="46" fillId="0" borderId="83" xfId="6" applyFont="1" applyBorder="1" applyAlignment="1">
      <alignment horizontal="center" vertical="center"/>
    </xf>
    <xf numFmtId="0" fontId="46" fillId="0" borderId="84" xfId="6" applyFont="1" applyBorder="1" applyAlignment="1">
      <alignment horizontal="center" vertical="center"/>
    </xf>
    <xf numFmtId="0" fontId="46" fillId="0" borderId="40" xfId="6" applyFont="1" applyBorder="1" applyAlignment="1">
      <alignment horizontal="left" vertical="center" wrapText="1"/>
    </xf>
    <xf numFmtId="0" fontId="46" fillId="2" borderId="40" xfId="6" applyFont="1" applyFill="1" applyBorder="1" applyAlignment="1">
      <alignment horizontal="center" vertical="center"/>
    </xf>
    <xf numFmtId="49" fontId="46" fillId="2" borderId="40" xfId="6" applyNumberFormat="1" applyFont="1" applyFill="1" applyBorder="1" applyAlignment="1">
      <alignment horizontal="center" vertical="center"/>
    </xf>
    <xf numFmtId="0" fontId="46" fillId="0" borderId="40" xfId="6" applyFont="1" applyFill="1" applyBorder="1" applyAlignment="1">
      <alignment horizontal="center" vertical="center"/>
    </xf>
    <xf numFmtId="0" fontId="46" fillId="0" borderId="40" xfId="6" applyFont="1" applyBorder="1" applyAlignment="1">
      <alignment horizontal="center" vertical="center"/>
    </xf>
    <xf numFmtId="0" fontId="48" fillId="0" borderId="27" xfId="6" applyFont="1" applyBorder="1" applyAlignment="1">
      <alignment horizontal="center" vertical="center"/>
    </xf>
    <xf numFmtId="0" fontId="48" fillId="0" borderId="27" xfId="6" applyFont="1" applyBorder="1" applyAlignment="1">
      <alignment vertical="center" wrapText="1"/>
    </xf>
    <xf numFmtId="0" fontId="48" fillId="2" borderId="27" xfId="6" applyFont="1" applyFill="1" applyBorder="1" applyAlignment="1">
      <alignment horizontal="center" vertical="center"/>
    </xf>
    <xf numFmtId="0" fontId="48" fillId="2" borderId="27" xfId="6" applyFont="1" applyFill="1" applyBorder="1" applyAlignment="1">
      <alignment horizontal="center" vertical="center" wrapText="1"/>
    </xf>
    <xf numFmtId="0" fontId="48" fillId="2" borderId="27" xfId="6" applyFont="1" applyFill="1" applyBorder="1" applyAlignment="1">
      <alignment horizontal="center" wrapText="1"/>
    </xf>
    <xf numFmtId="0" fontId="49" fillId="2" borderId="27" xfId="6" applyFont="1" applyFill="1" applyBorder="1" applyAlignment="1">
      <alignment horizontal="center" wrapText="1"/>
    </xf>
    <xf numFmtId="0" fontId="48" fillId="2" borderId="27" xfId="6" applyFont="1" applyFill="1" applyBorder="1"/>
    <xf numFmtId="0" fontId="48" fillId="0" borderId="27" xfId="6" applyFont="1" applyFill="1" applyBorder="1"/>
    <xf numFmtId="0" fontId="49" fillId="0" borderId="27" xfId="6" applyFont="1" applyFill="1" applyBorder="1" applyAlignment="1">
      <alignment wrapText="1"/>
    </xf>
    <xf numFmtId="0" fontId="49" fillId="0" borderId="27" xfId="6" applyFont="1" applyFill="1" applyBorder="1" applyAlignment="1">
      <alignment horizontal="center" vertical="center" wrapText="1"/>
    </xf>
    <xf numFmtId="0" fontId="49" fillId="0" borderId="27" xfId="6" applyFont="1" applyBorder="1" applyAlignment="1">
      <alignment horizontal="center" vertical="center" wrapText="1"/>
    </xf>
    <xf numFmtId="0" fontId="48" fillId="0" borderId="27" xfId="6" applyFont="1" applyBorder="1" applyAlignment="1">
      <alignment horizontal="center" vertical="center" wrapText="1"/>
    </xf>
    <xf numFmtId="0" fontId="48" fillId="0" borderId="27" xfId="6" applyFont="1" applyFill="1" applyBorder="1" applyAlignment="1">
      <alignment horizontal="center" vertical="center"/>
    </xf>
    <xf numFmtId="0" fontId="48" fillId="0" borderId="27" xfId="6" applyFont="1" applyFill="1" applyBorder="1" applyAlignment="1">
      <alignment horizontal="center" vertical="center" wrapText="1"/>
    </xf>
    <xf numFmtId="0" fontId="48" fillId="0" borderId="37" xfId="6" applyFont="1" applyBorder="1" applyAlignment="1">
      <alignment horizontal="center" vertical="center"/>
    </xf>
    <xf numFmtId="0" fontId="48" fillId="2" borderId="37" xfId="6" applyFont="1" applyFill="1" applyBorder="1" applyAlignment="1">
      <alignment horizontal="center" vertical="center"/>
    </xf>
    <xf numFmtId="49" fontId="48" fillId="2" borderId="27" xfId="6" applyNumberFormat="1" applyFont="1" applyFill="1" applyBorder="1" applyAlignment="1">
      <alignment horizontal="center" vertical="center"/>
    </xf>
    <xf numFmtId="0" fontId="48" fillId="2" borderId="27" xfId="6" applyFont="1" applyFill="1" applyBorder="1" applyAlignment="1">
      <alignment horizontal="center"/>
    </xf>
    <xf numFmtId="0" fontId="48" fillId="0" borderId="37" xfId="6" applyFont="1" applyBorder="1" applyAlignment="1">
      <alignment vertical="center" wrapText="1"/>
    </xf>
    <xf numFmtId="0" fontId="50" fillId="2" borderId="27" xfId="6" applyFont="1" applyFill="1" applyBorder="1" applyAlignment="1">
      <alignment vertical="center" wrapText="1"/>
    </xf>
    <xf numFmtId="0" fontId="50" fillId="0" borderId="27" xfId="6" applyFont="1" applyFill="1" applyBorder="1" applyAlignment="1">
      <alignment vertical="center" wrapText="1"/>
    </xf>
    <xf numFmtId="0" fontId="50" fillId="0" borderId="27" xfId="6" applyFont="1" applyBorder="1" applyAlignment="1">
      <alignment vertical="center" wrapText="1"/>
    </xf>
    <xf numFmtId="0" fontId="46" fillId="0" borderId="50" xfId="6" applyFont="1" applyBorder="1" applyAlignment="1">
      <alignment horizontal="left" vertical="center" wrapText="1"/>
    </xf>
    <xf numFmtId="0" fontId="46" fillId="2" borderId="49" xfId="6" applyFont="1" applyFill="1" applyBorder="1" applyAlignment="1">
      <alignment horizontal="center" vertical="center"/>
    </xf>
    <xf numFmtId="0" fontId="46" fillId="0" borderId="49" xfId="6" applyFont="1" applyFill="1" applyBorder="1" applyAlignment="1">
      <alignment horizontal="center" vertical="center"/>
    </xf>
    <xf numFmtId="0" fontId="46" fillId="0" borderId="49" xfId="6" applyFont="1" applyBorder="1" applyAlignment="1">
      <alignment horizontal="center" vertical="center"/>
    </xf>
    <xf numFmtId="0" fontId="48" fillId="2" borderId="21" xfId="6" applyFont="1" applyFill="1" applyBorder="1" applyAlignment="1">
      <alignment horizontal="center" vertical="center" wrapText="1"/>
    </xf>
    <xf numFmtId="0" fontId="48" fillId="2" borderId="21" xfId="6" applyFont="1" applyFill="1" applyBorder="1" applyAlignment="1">
      <alignment horizontal="center" vertical="center"/>
    </xf>
    <xf numFmtId="0" fontId="48" fillId="0" borderId="21" xfId="6" applyFont="1" applyFill="1" applyBorder="1" applyAlignment="1">
      <alignment horizontal="center" vertical="center" wrapText="1"/>
    </xf>
    <xf numFmtId="0" fontId="48" fillId="0" borderId="21" xfId="6" applyFont="1" applyFill="1" applyBorder="1" applyAlignment="1">
      <alignment horizontal="center" vertical="center"/>
    </xf>
    <xf numFmtId="0" fontId="48" fillId="0" borderId="21" xfId="6" applyFont="1" applyBorder="1"/>
    <xf numFmtId="0" fontId="48" fillId="0" borderId="21" xfId="6" applyFont="1" applyBorder="1" applyAlignment="1">
      <alignment horizontal="center" vertical="center"/>
    </xf>
    <xf numFmtId="0" fontId="46" fillId="0" borderId="49" xfId="6" applyFont="1" applyBorder="1" applyAlignment="1">
      <alignment horizontal="left" vertical="center" wrapText="1"/>
    </xf>
    <xf numFmtId="0" fontId="46" fillId="2" borderId="52" xfId="6" applyFont="1" applyFill="1" applyBorder="1" applyAlignment="1">
      <alignment horizontal="center" vertical="center"/>
    </xf>
    <xf numFmtId="0" fontId="46" fillId="2" borderId="50" xfId="6" applyFont="1" applyFill="1" applyBorder="1" applyAlignment="1">
      <alignment horizontal="center" vertical="center"/>
    </xf>
    <xf numFmtId="0" fontId="48" fillId="0" borderId="31" xfId="6" applyFont="1" applyAlignment="1">
      <alignment horizontal="center" vertical="center" wrapText="1"/>
    </xf>
    <xf numFmtId="0" fontId="46" fillId="0" borderId="40" xfId="6" applyFont="1" applyBorder="1" applyAlignment="1">
      <alignment vertical="center" wrapText="1"/>
    </xf>
    <xf numFmtId="0" fontId="46" fillId="2" borderId="29" xfId="6" applyFont="1" applyFill="1" applyBorder="1" applyAlignment="1">
      <alignment horizontal="center" vertical="center" wrapText="1"/>
    </xf>
    <xf numFmtId="0" fontId="46" fillId="2" borderId="39" xfId="6" applyFont="1" applyFill="1" applyBorder="1" applyAlignment="1">
      <alignment horizontal="center" vertical="center" wrapText="1"/>
    </xf>
    <xf numFmtId="0" fontId="46" fillId="2" borderId="40" xfId="6" applyFont="1" applyFill="1" applyBorder="1" applyAlignment="1">
      <alignment horizontal="center" vertical="center" wrapText="1"/>
    </xf>
    <xf numFmtId="0" fontId="46" fillId="0" borderId="31" xfId="6" applyFont="1" applyAlignment="1">
      <alignment horizontal="center" vertical="center" wrapText="1"/>
    </xf>
    <xf numFmtId="0" fontId="51" fillId="0" borderId="31" xfId="6" applyFont="1" applyAlignment="1"/>
    <xf numFmtId="0" fontId="48" fillId="0" borderId="21" xfId="6" applyFont="1" applyBorder="1" applyAlignment="1">
      <alignment vertical="center" wrapText="1"/>
    </xf>
    <xf numFmtId="0" fontId="48" fillId="0" borderId="21" xfId="6" applyFont="1" applyBorder="1" applyAlignment="1">
      <alignment horizontal="center" vertical="center" wrapText="1"/>
    </xf>
    <xf numFmtId="0" fontId="48" fillId="2" borderId="37" xfId="6" applyFont="1" applyFill="1" applyBorder="1" applyAlignment="1">
      <alignment horizontal="center" vertical="center" wrapText="1"/>
    </xf>
    <xf numFmtId="0" fontId="48" fillId="0" borderId="37" xfId="6" applyFont="1" applyFill="1" applyBorder="1" applyAlignment="1">
      <alignment horizontal="center" vertical="center"/>
    </xf>
    <xf numFmtId="0" fontId="48" fillId="0" borderId="37" xfId="6" applyFont="1" applyFill="1" applyBorder="1" applyAlignment="1">
      <alignment horizontal="center" vertical="center" wrapText="1"/>
    </xf>
    <xf numFmtId="0" fontId="48" fillId="0" borderId="37" xfId="6" applyFont="1" applyBorder="1" applyAlignment="1">
      <alignment horizontal="center" vertical="center" wrapText="1"/>
    </xf>
    <xf numFmtId="0" fontId="46" fillId="0" borderId="49" xfId="6" applyFont="1" applyBorder="1" applyAlignment="1">
      <alignment vertical="center" wrapText="1"/>
    </xf>
    <xf numFmtId="0" fontId="52" fillId="2" borderId="49" xfId="6" applyFont="1" applyFill="1" applyBorder="1"/>
    <xf numFmtId="0" fontId="53" fillId="2" borderId="49" xfId="6" applyFont="1" applyFill="1" applyBorder="1" applyAlignment="1">
      <alignment horizontal="center"/>
    </xf>
    <xf numFmtId="0" fontId="52" fillId="0" borderId="49" xfId="6" applyFont="1" applyFill="1" applyBorder="1" applyAlignment="1">
      <alignment horizontal="center"/>
    </xf>
    <xf numFmtId="0" fontId="52" fillId="0" borderId="49" xfId="6" applyFont="1" applyBorder="1"/>
    <xf numFmtId="0" fontId="54" fillId="2" borderId="21" xfId="6" applyFont="1" applyFill="1" applyBorder="1" applyAlignment="1">
      <alignment horizontal="center"/>
    </xf>
    <xf numFmtId="0" fontId="55" fillId="2" borderId="21" xfId="6" applyFont="1" applyFill="1" applyBorder="1"/>
    <xf numFmtId="0" fontId="55" fillId="0" borderId="21" xfId="6" applyFont="1" applyFill="1" applyBorder="1"/>
    <xf numFmtId="0" fontId="55" fillId="0" borderId="21" xfId="6" applyFont="1" applyBorder="1"/>
    <xf numFmtId="0" fontId="55" fillId="2" borderId="37" xfId="6" applyFont="1" applyFill="1" applyBorder="1"/>
    <xf numFmtId="0" fontId="54" fillId="2" borderId="37" xfId="6" applyFont="1" applyFill="1" applyBorder="1" applyAlignment="1">
      <alignment horizontal="center"/>
    </xf>
    <xf numFmtId="0" fontId="55" fillId="0" borderId="37" xfId="6" applyFont="1" applyFill="1" applyBorder="1"/>
    <xf numFmtId="0" fontId="55" fillId="0" borderId="37" xfId="6" applyFont="1" applyBorder="1"/>
    <xf numFmtId="0" fontId="46" fillId="2" borderId="49" xfId="6" applyFont="1" applyFill="1" applyBorder="1" applyAlignment="1">
      <alignment horizontal="center" vertical="center" wrapText="1"/>
    </xf>
    <xf numFmtId="0" fontId="55" fillId="2" borderId="27" xfId="6" applyFont="1" applyFill="1" applyBorder="1"/>
    <xf numFmtId="0" fontId="54" fillId="2" borderId="27" xfId="6" applyFont="1" applyFill="1" applyBorder="1" applyAlignment="1">
      <alignment horizontal="center"/>
    </xf>
    <xf numFmtId="0" fontId="55" fillId="0" borderId="27" xfId="6" applyFont="1" applyFill="1" applyBorder="1"/>
    <xf numFmtId="0" fontId="54" fillId="0" borderId="27" xfId="6" applyFont="1" applyBorder="1" applyAlignment="1">
      <alignment horizontal="center"/>
    </xf>
    <xf numFmtId="0" fontId="55" fillId="0" borderId="27" xfId="6" applyFont="1" applyBorder="1"/>
    <xf numFmtId="0" fontId="48" fillId="0" borderId="27" xfId="6" applyFont="1" applyBorder="1" applyAlignment="1">
      <alignment horizontal="left" vertical="center" wrapText="1"/>
    </xf>
    <xf numFmtId="0" fontId="48" fillId="0" borderId="27" xfId="6" applyFont="1" applyFill="1" applyBorder="1" applyAlignment="1">
      <alignment horizontal="right" vertical="center" wrapText="1"/>
    </xf>
    <xf numFmtId="0" fontId="49" fillId="0" borderId="27" xfId="6" applyFont="1" applyBorder="1" applyAlignment="1">
      <alignment vertical="center" wrapText="1"/>
    </xf>
    <xf numFmtId="0" fontId="50" fillId="0" borderId="85" xfId="6" applyFont="1" applyBorder="1" applyAlignment="1">
      <alignment horizontal="left" vertical="center" wrapText="1"/>
    </xf>
    <xf numFmtId="0" fontId="49" fillId="0" borderId="27" xfId="6" applyFont="1" applyFill="1" applyBorder="1" applyAlignment="1">
      <alignment vertical="center" wrapText="1"/>
    </xf>
    <xf numFmtId="0" fontId="46" fillId="0" borderId="87" xfId="6" applyFont="1" applyBorder="1" applyAlignment="1">
      <alignment horizontal="left" vertical="center" wrapText="1"/>
    </xf>
    <xf numFmtId="0" fontId="46" fillId="2" borderId="86" xfId="6" applyFont="1" applyFill="1" applyBorder="1" applyAlignment="1">
      <alignment horizontal="center" vertical="center"/>
    </xf>
    <xf numFmtId="0" fontId="49" fillId="2" borderId="37" xfId="6" applyFont="1" applyFill="1" applyBorder="1" applyAlignment="1">
      <alignment vertical="center" wrapText="1"/>
    </xf>
    <xf numFmtId="0" fontId="49" fillId="0" borderId="21" xfId="6" applyFont="1" applyBorder="1" applyAlignment="1">
      <alignment vertical="center" wrapText="1"/>
    </xf>
    <xf numFmtId="0" fontId="49" fillId="0" borderId="37" xfId="6" applyFont="1" applyBorder="1" applyAlignment="1">
      <alignment vertical="center" wrapText="1"/>
    </xf>
    <xf numFmtId="0" fontId="50" fillId="0" borderId="31" xfId="6" applyFont="1" applyAlignment="1">
      <alignment horizontal="center" vertical="center" wrapText="1"/>
    </xf>
    <xf numFmtId="0" fontId="46" fillId="0" borderId="49" xfId="6" applyFont="1" applyBorder="1" applyAlignment="1">
      <alignment horizontal="left" wrapText="1"/>
    </xf>
    <xf numFmtId="0" fontId="56" fillId="2" borderId="49" xfId="6" applyFont="1" applyFill="1" applyBorder="1" applyAlignment="1">
      <alignment vertical="center" wrapText="1"/>
    </xf>
    <xf numFmtId="0" fontId="46" fillId="0" borderId="49" xfId="6" applyFont="1" applyFill="1" applyBorder="1" applyAlignment="1">
      <alignment horizontal="center" vertical="center" wrapText="1"/>
    </xf>
    <xf numFmtId="0" fontId="46" fillId="0" borderId="49" xfId="6" applyFont="1" applyBorder="1" applyAlignment="1">
      <alignment horizontal="center" vertical="center" wrapText="1"/>
    </xf>
    <xf numFmtId="0" fontId="46" fillId="0" borderId="51" xfId="6" applyFont="1" applyBorder="1" applyAlignment="1">
      <alignment horizontal="center" vertical="center" wrapText="1"/>
    </xf>
    <xf numFmtId="0" fontId="48" fillId="0" borderId="21" xfId="6" applyFont="1" applyBorder="1" applyAlignment="1">
      <alignment horizontal="left" vertical="top" wrapText="1"/>
    </xf>
    <xf numFmtId="0" fontId="48" fillId="2" borderId="21" xfId="6" applyFont="1" applyFill="1" applyBorder="1" applyAlignment="1">
      <alignment horizontal="center" vertical="top" wrapText="1"/>
    </xf>
    <xf numFmtId="0" fontId="48" fillId="0" borderId="27" xfId="6" applyFont="1" applyBorder="1" applyAlignment="1">
      <alignment horizontal="left" wrapText="1"/>
    </xf>
    <xf numFmtId="0" fontId="46" fillId="0" borderId="27" xfId="6" applyFont="1" applyBorder="1" applyAlignment="1">
      <alignment horizontal="center" vertical="center"/>
    </xf>
    <xf numFmtId="0" fontId="46" fillId="0" borderId="27" xfId="6" applyFont="1" applyBorder="1" applyAlignment="1">
      <alignment horizontal="left" vertical="center" wrapText="1"/>
    </xf>
    <xf numFmtId="0" fontId="46" fillId="0" borderId="21" xfId="6" applyFont="1" applyBorder="1" applyAlignment="1">
      <alignment horizontal="center" vertical="center"/>
    </xf>
    <xf numFmtId="0" fontId="46" fillId="0" borderId="21" xfId="6" applyFont="1" applyFill="1" applyBorder="1" applyAlignment="1">
      <alignment horizontal="center" vertical="center"/>
    </xf>
    <xf numFmtId="0" fontId="46" fillId="0" borderId="27" xfId="6" applyFont="1" applyFill="1" applyBorder="1" applyAlignment="1">
      <alignment horizontal="center" vertical="center"/>
    </xf>
    <xf numFmtId="0" fontId="46" fillId="0" borderId="37" xfId="6" applyFont="1" applyBorder="1" applyAlignment="1">
      <alignment horizontal="center" vertical="center"/>
    </xf>
    <xf numFmtId="0" fontId="46" fillId="0" borderId="88" xfId="6" applyFont="1" applyBorder="1" applyAlignment="1">
      <alignment horizontal="center" vertical="center"/>
    </xf>
    <xf numFmtId="0" fontId="46" fillId="0" borderId="37" xfId="6" applyFont="1" applyFill="1" applyBorder="1" applyAlignment="1">
      <alignment horizontal="center" vertical="center"/>
    </xf>
    <xf numFmtId="0" fontId="46" fillId="0" borderId="31" xfId="6" applyFont="1" applyAlignment="1">
      <alignment horizontal="center" vertical="center"/>
    </xf>
    <xf numFmtId="0" fontId="46" fillId="0" borderId="24" xfId="6" applyFont="1" applyBorder="1" applyAlignment="1">
      <alignment vertical="center"/>
    </xf>
    <xf numFmtId="0" fontId="46" fillId="0" borderId="23" xfId="6" applyFont="1" applyFill="1" applyBorder="1" applyAlignment="1">
      <alignment horizontal="center" vertical="center"/>
    </xf>
    <xf numFmtId="0" fontId="46" fillId="0" borderId="23" xfId="6" applyFont="1" applyBorder="1" applyAlignment="1">
      <alignment horizontal="center" vertical="center"/>
    </xf>
    <xf numFmtId="0" fontId="46" fillId="0" borderId="31" xfId="6" applyFont="1" applyAlignment="1">
      <alignment horizontal="right" vertical="center"/>
    </xf>
    <xf numFmtId="0" fontId="46" fillId="0" borderId="33" xfId="6" applyFont="1" applyBorder="1" applyAlignment="1">
      <alignment vertical="center" wrapText="1"/>
    </xf>
    <xf numFmtId="0" fontId="46" fillId="0" borderId="33" xfId="6" applyFont="1" applyBorder="1"/>
    <xf numFmtId="0" fontId="46" fillId="0" borderId="31" xfId="6" applyFont="1" applyAlignment="1">
      <alignment vertical="center" wrapText="1"/>
    </xf>
    <xf numFmtId="49" fontId="46" fillId="0" borderId="21" xfId="6" applyNumberFormat="1" applyFont="1" applyBorder="1" applyAlignment="1">
      <alignment horizontal="center" vertical="center"/>
    </xf>
    <xf numFmtId="49" fontId="46" fillId="0" borderId="21" xfId="6" applyNumberFormat="1" applyFont="1" applyFill="1" applyBorder="1" applyAlignment="1">
      <alignment horizontal="center" vertical="center"/>
    </xf>
    <xf numFmtId="0" fontId="46" fillId="0" borderId="1" xfId="6" applyFont="1" applyBorder="1" applyAlignment="1">
      <alignment vertical="center" wrapText="1"/>
    </xf>
    <xf numFmtId="0" fontId="46" fillId="0" borderId="41" xfId="6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2" borderId="75" xfId="0" applyFont="1" applyFill="1" applyBorder="1" applyAlignment="1">
      <alignment horizontal="left" vertical="center"/>
    </xf>
    <xf numFmtId="0" fontId="46" fillId="0" borderId="38" xfId="6" applyFont="1" applyBorder="1" applyAlignment="1">
      <alignment horizontal="left" vertical="center"/>
    </xf>
    <xf numFmtId="0" fontId="46" fillId="0" borderId="50" xfId="6" applyFont="1" applyBorder="1" applyAlignment="1">
      <alignment horizontal="left" vertical="center"/>
    </xf>
    <xf numFmtId="0" fontId="48" fillId="0" borderId="27" xfId="6" applyFont="1" applyBorder="1" applyAlignment="1">
      <alignment horizontal="left" vertical="center"/>
    </xf>
    <xf numFmtId="0" fontId="48" fillId="0" borderId="37" xfId="6" applyFont="1" applyBorder="1" applyAlignment="1">
      <alignment horizontal="left" vertical="center"/>
    </xf>
    <xf numFmtId="0" fontId="46" fillId="0" borderId="28" xfId="6" applyFont="1" applyBorder="1" applyAlignment="1">
      <alignment horizontal="left" vertical="center"/>
    </xf>
    <xf numFmtId="0" fontId="48" fillId="0" borderId="53" xfId="6" applyFont="1" applyBorder="1" applyAlignment="1">
      <alignment horizontal="left" vertical="center"/>
    </xf>
    <xf numFmtId="0" fontId="46" fillId="0" borderId="39" xfId="6" applyFont="1" applyBorder="1" applyAlignment="1">
      <alignment horizontal="left" vertical="center"/>
    </xf>
    <xf numFmtId="0" fontId="48" fillId="0" borderId="21" xfId="6" applyFont="1" applyBorder="1" applyAlignment="1">
      <alignment horizontal="left" vertical="center"/>
    </xf>
    <xf numFmtId="0" fontId="46" fillId="0" borderId="49" xfId="6" applyFont="1" applyBorder="1" applyAlignment="1">
      <alignment horizontal="left" vertical="center"/>
    </xf>
    <xf numFmtId="0" fontId="46" fillId="0" borderId="50" xfId="6" applyFont="1" applyBorder="1" applyAlignment="1">
      <alignment horizontal="left" wrapText="1"/>
    </xf>
    <xf numFmtId="0" fontId="46" fillId="0" borderId="27" xfId="6" applyFont="1" applyBorder="1" applyAlignment="1">
      <alignment horizontal="left" vertical="center"/>
    </xf>
    <xf numFmtId="0" fontId="46" fillId="0" borderId="31" xfId="6" applyFont="1" applyAlignment="1">
      <alignment horizontal="right" vertical="center"/>
    </xf>
    <xf numFmtId="0" fontId="51" fillId="0" borderId="31" xfId="6" applyFont="1" applyAlignment="1"/>
    <xf numFmtId="1" fontId="57" fillId="0" borderId="41" xfId="6" applyNumberFormat="1" applyFont="1" applyBorder="1" applyAlignment="1">
      <alignment horizontal="center" vertical="center"/>
    </xf>
    <xf numFmtId="0" fontId="57" fillId="2" borderId="40" xfId="6" applyFont="1" applyFill="1" applyBorder="1" applyAlignment="1">
      <alignment horizontal="center" vertical="center"/>
    </xf>
    <xf numFmtId="0" fontId="57" fillId="2" borderId="49" xfId="6" applyFont="1" applyFill="1" applyBorder="1" applyAlignment="1">
      <alignment horizontal="center" vertical="center"/>
    </xf>
    <xf numFmtId="0" fontId="58" fillId="0" borderId="27" xfId="6" applyFont="1" applyBorder="1" applyAlignment="1">
      <alignment horizontal="center" vertical="center"/>
    </xf>
    <xf numFmtId="0" fontId="57" fillId="0" borderId="27" xfId="6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5" fillId="2" borderId="1" xfId="0" applyFont="1" applyFill="1" applyBorder="1"/>
    <xf numFmtId="0" fontId="25" fillId="2" borderId="12" xfId="0" applyFont="1" applyFill="1" applyBorder="1"/>
    <xf numFmtId="0" fontId="42" fillId="0" borderId="7" xfId="6" applyFont="1" applyBorder="1" applyAlignment="1">
      <alignment horizontal="center" textRotation="90" shrinkToFit="1"/>
    </xf>
    <xf numFmtId="0" fontId="41" fillId="0" borderId="15" xfId="6" applyFont="1" applyBorder="1"/>
    <xf numFmtId="0" fontId="23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3" xfId="0" applyFont="1" applyBorder="1"/>
    <xf numFmtId="0" fontId="12" fillId="0" borderId="11" xfId="0" applyFont="1" applyBorder="1"/>
    <xf numFmtId="0" fontId="12" fillId="0" borderId="1" xfId="0" applyFont="1" applyBorder="1"/>
    <xf numFmtId="0" fontId="12" fillId="0" borderId="12" xfId="0" applyFont="1" applyBorder="1"/>
    <xf numFmtId="0" fontId="11" fillId="0" borderId="5" xfId="0" applyFont="1" applyBorder="1" applyAlignment="1">
      <alignment horizontal="center" vertical="center" textRotation="90"/>
    </xf>
    <xf numFmtId="0" fontId="12" fillId="0" borderId="13" xfId="0" applyFont="1" applyBorder="1"/>
    <xf numFmtId="0" fontId="14" fillId="0" borderId="0" xfId="0" applyFont="1" applyAlignment="1">
      <alignment horizontal="center" vertical="top" wrapText="1"/>
    </xf>
    <xf numFmtId="0" fontId="0" fillId="0" borderId="0" xfId="0" applyFont="1" applyAlignment="1"/>
    <xf numFmtId="0" fontId="2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2" fillId="0" borderId="9" xfId="0" applyFont="1" applyBorder="1"/>
    <xf numFmtId="0" fontId="12" fillId="0" borderId="10" xfId="0" applyFont="1" applyBorder="1"/>
    <xf numFmtId="0" fontId="11" fillId="0" borderId="5" xfId="0" applyFont="1" applyBorder="1" applyAlignment="1">
      <alignment horizontal="center" textRotation="90"/>
    </xf>
    <xf numFmtId="0" fontId="2" fillId="2" borderId="38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/>
    </xf>
    <xf numFmtId="0" fontId="21" fillId="0" borderId="31" xfId="0" applyFont="1" applyBorder="1" applyAlignment="1">
      <alignment horizontal="center" vertical="top" wrapText="1"/>
    </xf>
    <xf numFmtId="0" fontId="0" fillId="0" borderId="31" xfId="0" applyFont="1" applyBorder="1" applyAlignment="1"/>
    <xf numFmtId="0" fontId="22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2" fillId="0" borderId="31" xfId="0" applyFont="1" applyBorder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2" fillId="0" borderId="0" xfId="0" applyFont="1"/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20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9" fillId="2" borderId="22" xfId="0" applyFont="1" applyFill="1" applyBorder="1" applyAlignment="1">
      <alignment horizontal="center" vertical="center"/>
    </xf>
    <xf numFmtId="0" fontId="27" fillId="2" borderId="24" xfId="0" applyFont="1" applyFill="1" applyBorder="1"/>
    <xf numFmtId="0" fontId="29" fillId="2" borderId="25" xfId="0" applyFont="1" applyFill="1" applyBorder="1" applyAlignment="1">
      <alignment horizontal="center" vertical="center"/>
    </xf>
    <xf numFmtId="0" fontId="27" fillId="2" borderId="26" xfId="0" applyFont="1" applyFill="1" applyBorder="1"/>
    <xf numFmtId="0" fontId="20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textRotation="90" wrapText="1"/>
    </xf>
    <xf numFmtId="0" fontId="12" fillId="0" borderId="14" xfId="0" applyFont="1" applyBorder="1"/>
    <xf numFmtId="0" fontId="12" fillId="0" borderId="32" xfId="0" applyFont="1" applyBorder="1"/>
    <xf numFmtId="0" fontId="11" fillId="0" borderId="7" xfId="0" applyFont="1" applyBorder="1" applyAlignment="1">
      <alignment horizontal="center" textRotation="90"/>
    </xf>
    <xf numFmtId="0" fontId="12" fillId="0" borderId="15" xfId="0" applyFont="1" applyBorder="1"/>
    <xf numFmtId="0" fontId="11" fillId="0" borderId="6" xfId="0" applyFont="1" applyBorder="1" applyAlignment="1">
      <alignment horizontal="center" textRotation="90" shrinkToFit="1"/>
    </xf>
    <xf numFmtId="0" fontId="10" fillId="0" borderId="3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textRotation="90"/>
    </xf>
    <xf numFmtId="0" fontId="11" fillId="0" borderId="8" xfId="0" applyFont="1" applyBorder="1" applyAlignment="1">
      <alignment horizontal="center" textRotation="90"/>
    </xf>
    <xf numFmtId="0" fontId="12" fillId="0" borderId="16" xfId="0" applyFont="1" applyBorder="1"/>
    <xf numFmtId="0" fontId="11" fillId="0" borderId="4" xfId="0" applyFont="1" applyBorder="1" applyAlignment="1">
      <alignment horizontal="center" textRotation="90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32" fillId="0" borderId="0" xfId="0" applyFont="1" applyAlignment="1"/>
    <xf numFmtId="0" fontId="46" fillId="0" borderId="31" xfId="6" applyFont="1" applyAlignment="1">
      <alignment horizontal="right" vertical="center"/>
    </xf>
    <xf numFmtId="0" fontId="51" fillId="0" borderId="31" xfId="6" applyFont="1" applyAlignment="1"/>
    <xf numFmtId="0" fontId="36" fillId="0" borderId="71" xfId="6" applyFont="1" applyBorder="1" applyAlignment="1">
      <alignment horizontal="center" vertical="center" wrapText="1"/>
    </xf>
    <xf numFmtId="0" fontId="38" fillId="0" borderId="69" xfId="6" applyFont="1" applyBorder="1"/>
    <xf numFmtId="0" fontId="46" fillId="0" borderId="31" xfId="6" applyFont="1" applyAlignment="1">
      <alignment horizontal="center" vertical="center"/>
    </xf>
    <xf numFmtId="0" fontId="46" fillId="0" borderId="90" xfId="6" applyFont="1" applyBorder="1" applyAlignment="1">
      <alignment vertical="center" wrapText="1"/>
    </xf>
    <xf numFmtId="0" fontId="52" fillId="0" borderId="26" xfId="6" applyFont="1" applyBorder="1"/>
    <xf numFmtId="0" fontId="46" fillId="0" borderId="91" xfId="6" applyFont="1" applyBorder="1" applyAlignment="1">
      <alignment vertical="center" wrapText="1"/>
    </xf>
    <xf numFmtId="0" fontId="52" fillId="0" borderId="30" xfId="6" applyFont="1" applyBorder="1"/>
    <xf numFmtId="0" fontId="36" fillId="0" borderId="37" xfId="6" applyFont="1" applyBorder="1" applyAlignment="1">
      <alignment horizontal="center" textRotation="90" wrapText="1"/>
    </xf>
    <xf numFmtId="0" fontId="36" fillId="0" borderId="15" xfId="6" applyFont="1" applyBorder="1" applyAlignment="1">
      <alignment horizontal="center" textRotation="90" wrapText="1"/>
    </xf>
    <xf numFmtId="0" fontId="36" fillId="0" borderId="21" xfId="6" applyFont="1" applyBorder="1" applyAlignment="1">
      <alignment horizontal="center" textRotation="90" wrapText="1"/>
    </xf>
    <xf numFmtId="0" fontId="46" fillId="0" borderId="89" xfId="6" applyFont="1" applyBorder="1" applyAlignment="1">
      <alignment vertical="center"/>
    </xf>
    <xf numFmtId="0" fontId="52" fillId="0" borderId="24" xfId="6" applyFont="1" applyBorder="1"/>
    <xf numFmtId="0" fontId="36" fillId="0" borderId="95" xfId="6" applyFont="1" applyBorder="1" applyAlignment="1">
      <alignment horizontal="center" textRotation="90" wrapText="1"/>
    </xf>
    <xf numFmtId="0" fontId="36" fillId="0" borderId="96" xfId="6" applyFont="1" applyBorder="1" applyAlignment="1">
      <alignment horizontal="center" textRotation="90" wrapText="1"/>
    </xf>
    <xf numFmtId="0" fontId="36" fillId="0" borderId="97" xfId="6" applyFont="1" applyBorder="1" applyAlignment="1">
      <alignment horizontal="center" textRotation="90" wrapText="1"/>
    </xf>
    <xf numFmtId="0" fontId="36" fillId="0" borderId="36" xfId="6" applyFont="1" applyBorder="1" applyAlignment="1">
      <alignment horizontal="center" vertical="center" wrapText="1"/>
    </xf>
    <xf numFmtId="0" fontId="36" fillId="0" borderId="26" xfId="6" applyFont="1" applyBorder="1" applyAlignment="1">
      <alignment horizontal="center" vertical="center" wrapText="1"/>
    </xf>
    <xf numFmtId="0" fontId="36" fillId="0" borderId="35" xfId="6" applyFont="1" applyBorder="1" applyAlignment="1">
      <alignment horizontal="center" vertical="center" wrapText="1"/>
    </xf>
    <xf numFmtId="0" fontId="38" fillId="0" borderId="36" xfId="6" applyFont="1" applyBorder="1"/>
    <xf numFmtId="0" fontId="38" fillId="0" borderId="26" xfId="6" applyFont="1" applyBorder="1"/>
    <xf numFmtId="0" fontId="38" fillId="0" borderId="35" xfId="6" applyFont="1" applyBorder="1"/>
    <xf numFmtId="0" fontId="36" fillId="0" borderId="81" xfId="6" applyFont="1" applyBorder="1" applyAlignment="1">
      <alignment horizontal="center" textRotation="90" wrapText="1"/>
    </xf>
    <xf numFmtId="0" fontId="36" fillId="0" borderId="79" xfId="6" applyFont="1" applyBorder="1" applyAlignment="1">
      <alignment horizontal="center" textRotation="90" wrapText="1"/>
    </xf>
    <xf numFmtId="0" fontId="36" fillId="0" borderId="48" xfId="6" applyFont="1" applyBorder="1" applyAlignment="1">
      <alignment horizontal="center" textRotation="90" wrapText="1"/>
    </xf>
    <xf numFmtId="0" fontId="36" fillId="0" borderId="72" xfId="6" applyFont="1" applyBorder="1" applyAlignment="1">
      <alignment horizontal="center" textRotation="90" wrapText="1"/>
    </xf>
    <xf numFmtId="0" fontId="46" fillId="0" borderId="90" xfId="6" applyFont="1" applyBorder="1"/>
    <xf numFmtId="0" fontId="36" fillId="0" borderId="92" xfId="6" applyFont="1" applyBorder="1" applyAlignment="1">
      <alignment horizontal="center" vertical="center"/>
    </xf>
    <xf numFmtId="0" fontId="36" fillId="0" borderId="62" xfId="6" applyFont="1" applyBorder="1" applyAlignment="1">
      <alignment horizontal="center" vertical="center"/>
    </xf>
    <xf numFmtId="0" fontId="36" fillId="0" borderId="92" xfId="6" applyFont="1" applyFill="1" applyBorder="1" applyAlignment="1">
      <alignment horizontal="center" vertical="center"/>
    </xf>
    <xf numFmtId="0" fontId="36" fillId="0" borderId="63" xfId="6" applyFont="1" applyFill="1" applyBorder="1" applyAlignment="1">
      <alignment horizontal="center" vertical="center"/>
    </xf>
    <xf numFmtId="0" fontId="36" fillId="0" borderId="64" xfId="6" applyFont="1" applyBorder="1" applyAlignment="1">
      <alignment horizontal="center" vertical="center"/>
    </xf>
    <xf numFmtId="0" fontId="36" fillId="0" borderId="63" xfId="6" applyFont="1" applyBorder="1" applyAlignment="1">
      <alignment horizontal="center" vertical="center"/>
    </xf>
    <xf numFmtId="0" fontId="36" fillId="0" borderId="98" xfId="6" applyFont="1" applyBorder="1" applyAlignment="1">
      <alignment horizontal="center" vertical="center" wrapText="1"/>
    </xf>
    <xf numFmtId="0" fontId="36" fillId="0" borderId="70" xfId="6" applyFont="1" applyBorder="1" applyAlignment="1">
      <alignment horizontal="center" vertical="center" wrapText="1"/>
    </xf>
    <xf numFmtId="0" fontId="36" fillId="0" borderId="69" xfId="6" applyFont="1" applyBorder="1" applyAlignment="1">
      <alignment horizontal="center" vertical="center" wrapText="1"/>
    </xf>
    <xf numFmtId="0" fontId="36" fillId="0" borderId="31" xfId="6" applyFont="1" applyAlignment="1">
      <alignment horizontal="center" vertical="top"/>
    </xf>
    <xf numFmtId="0" fontId="37" fillId="0" borderId="31" xfId="6" applyFont="1" applyAlignment="1"/>
    <xf numFmtId="0" fontId="38" fillId="0" borderId="31" xfId="6" applyFont="1" applyBorder="1"/>
    <xf numFmtId="0" fontId="38" fillId="0" borderId="70" xfId="6" applyFont="1" applyBorder="1"/>
    <xf numFmtId="0" fontId="36" fillId="0" borderId="68" xfId="6" applyFont="1" applyBorder="1" applyAlignment="1">
      <alignment horizontal="center" vertical="center" wrapText="1"/>
    </xf>
    <xf numFmtId="0" fontId="36" fillId="0" borderId="32" xfId="6" applyFont="1" applyBorder="1" applyAlignment="1">
      <alignment horizontal="center" vertical="center" wrapText="1"/>
    </xf>
    <xf numFmtId="0" fontId="36" fillId="0" borderId="34" xfId="6" applyFont="1" applyBorder="1" applyAlignment="1">
      <alignment horizontal="center" vertical="center" wrapText="1"/>
    </xf>
    <xf numFmtId="0" fontId="36" fillId="0" borderId="67" xfId="6" applyFont="1" applyBorder="1" applyAlignment="1">
      <alignment horizontal="center" vertical="center" wrapText="1"/>
    </xf>
    <xf numFmtId="0" fontId="38" fillId="0" borderId="43" xfId="6" applyFont="1" applyBorder="1"/>
    <xf numFmtId="0" fontId="38" fillId="0" borderId="44" xfId="6" applyFont="1" applyBorder="1"/>
    <xf numFmtId="0" fontId="38" fillId="0" borderId="9" xfId="6" applyFont="1" applyBorder="1"/>
    <xf numFmtId="0" fontId="38" fillId="0" borderId="66" xfId="6" applyFont="1" applyBorder="1"/>
    <xf numFmtId="0" fontId="36" fillId="0" borderId="74" xfId="6" applyFont="1" applyBorder="1" applyAlignment="1">
      <alignment horizontal="center" vertical="center" textRotation="90"/>
    </xf>
    <xf numFmtId="0" fontId="36" fillId="0" borderId="65" xfId="6" applyFont="1" applyBorder="1" applyAlignment="1">
      <alignment horizontal="center" vertical="center" textRotation="90"/>
    </xf>
    <xf numFmtId="0" fontId="36" fillId="0" borderId="61" xfId="6" applyFont="1" applyBorder="1" applyAlignment="1">
      <alignment horizontal="center" vertical="center" textRotation="90"/>
    </xf>
    <xf numFmtId="0" fontId="36" fillId="0" borderId="73" xfId="6" applyFont="1" applyBorder="1" applyAlignment="1">
      <alignment horizontal="center" vertical="center" wrapText="1"/>
    </xf>
    <xf numFmtId="0" fontId="36" fillId="0" borderId="13" xfId="6" applyFont="1" applyBorder="1" applyAlignment="1">
      <alignment horizontal="center" vertical="center" wrapText="1"/>
    </xf>
    <xf numFmtId="0" fontId="36" fillId="0" borderId="20" xfId="6" applyFont="1" applyBorder="1" applyAlignment="1">
      <alignment horizontal="center" vertical="center" wrapText="1"/>
    </xf>
    <xf numFmtId="0" fontId="36" fillId="0" borderId="93" xfId="6" applyFont="1" applyBorder="1" applyAlignment="1">
      <alignment horizontal="center" textRotation="90" wrapText="1"/>
    </xf>
    <xf numFmtId="0" fontId="36" fillId="0" borderId="19" xfId="6" applyFont="1" applyBorder="1" applyAlignment="1">
      <alignment horizontal="center" textRotation="90" wrapText="1"/>
    </xf>
    <xf numFmtId="0" fontId="36" fillId="0" borderId="94" xfId="6" applyFont="1" applyBorder="1" applyAlignment="1">
      <alignment horizontal="center" textRotation="90" wrapText="1"/>
    </xf>
    <xf numFmtId="0" fontId="0" fillId="0" borderId="15" xfId="0" applyFont="1" applyBorder="1" applyAlignment="1">
      <alignment horizontal="center" textRotation="90" wrapText="1"/>
    </xf>
    <xf numFmtId="0" fontId="26" fillId="2" borderId="21" xfId="6" applyFont="1" applyFill="1" applyBorder="1" applyAlignment="1">
      <alignment horizontal="center"/>
    </xf>
    <xf numFmtId="0" fontId="43" fillId="2" borderId="27" xfId="6" applyFont="1" applyFill="1" applyBorder="1" applyAlignment="1">
      <alignment horizontal="center" vertical="center"/>
    </xf>
    <xf numFmtId="0" fontId="26" fillId="2" borderId="37" xfId="6" applyFont="1" applyFill="1" applyBorder="1" applyAlignment="1">
      <alignment horizontal="center"/>
    </xf>
    <xf numFmtId="0" fontId="59" fillId="2" borderId="49" xfId="6" applyFont="1" applyFill="1" applyBorder="1" applyAlignment="1">
      <alignment horizontal="center"/>
    </xf>
    <xf numFmtId="0" fontId="53" fillId="2" borderId="49" xfId="6" applyFont="1" applyFill="1" applyBorder="1" applyAlignment="1">
      <alignment horizontal="center" vertical="center"/>
    </xf>
    <xf numFmtId="0" fontId="53" fillId="2" borderId="40" xfId="6" applyFont="1" applyFill="1" applyBorder="1" applyAlignment="1">
      <alignment horizontal="center" vertical="center"/>
    </xf>
    <xf numFmtId="0" fontId="48" fillId="0" borderId="29" xfId="6" applyFont="1" applyBorder="1" applyAlignment="1">
      <alignment horizontal="left" vertical="center"/>
    </xf>
    <xf numFmtId="0" fontId="48" fillId="2" borderId="29" xfId="6" applyFont="1" applyFill="1" applyBorder="1" applyAlignment="1">
      <alignment horizontal="center" vertical="center"/>
    </xf>
    <xf numFmtId="0" fontId="48" fillId="2" borderId="29" xfId="6" applyFont="1" applyFill="1" applyBorder="1" applyAlignment="1">
      <alignment horizontal="center" vertical="center" wrapText="1"/>
    </xf>
    <xf numFmtId="0" fontId="49" fillId="2" borderId="29" xfId="6" applyFont="1" applyFill="1" applyBorder="1" applyAlignment="1">
      <alignment vertical="center" wrapText="1"/>
    </xf>
    <xf numFmtId="0" fontId="48" fillId="0" borderId="29" xfId="6" applyFont="1" applyFill="1" applyBorder="1" applyAlignment="1">
      <alignment horizontal="center" vertical="center"/>
    </xf>
    <xf numFmtId="0" fontId="48" fillId="0" borderId="29" xfId="6" applyFont="1" applyBorder="1" applyAlignment="1">
      <alignment horizontal="center" vertical="center"/>
    </xf>
    <xf numFmtId="0" fontId="48" fillId="0" borderId="29" xfId="6" applyFont="1" applyBorder="1" applyAlignment="1">
      <alignment horizontal="center" vertical="center" wrapText="1"/>
    </xf>
    <xf numFmtId="0" fontId="48" fillId="0" borderId="29" xfId="6" applyFont="1" applyFill="1" applyBorder="1" applyAlignment="1">
      <alignment horizontal="center" vertical="center" wrapText="1"/>
    </xf>
    <xf numFmtId="0" fontId="49" fillId="0" borderId="29" xfId="6" applyFont="1" applyBorder="1" applyAlignment="1">
      <alignment vertical="center" wrapText="1"/>
    </xf>
    <xf numFmtId="0" fontId="53" fillId="0" borderId="29" xfId="6" applyFont="1" applyBorder="1" applyAlignment="1">
      <alignment horizontal="center" vertical="center" wrapText="1"/>
    </xf>
    <xf numFmtId="0" fontId="46" fillId="0" borderId="29" xfId="6" applyFont="1" applyBorder="1" applyAlignment="1">
      <alignment horizontal="center" vertical="center" wrapText="1"/>
    </xf>
    <xf numFmtId="0" fontId="46" fillId="0" borderId="27" xfId="6" applyFont="1" applyBorder="1" applyAlignment="1">
      <alignment horizontal="center" wrapText="1"/>
    </xf>
  </cellXfs>
  <cellStyles count="7">
    <cellStyle name="Обычный" xfId="0" builtinId="0"/>
    <cellStyle name="Обычный 2" xfId="2"/>
    <cellStyle name="Обычный 2 2" xfId="5"/>
    <cellStyle name="Обычный 3" xfId="3"/>
    <cellStyle name="Обычный 4" xfId="4"/>
    <cellStyle name="Обычный 5" xfId="1"/>
    <cellStyle name="Обычный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S1000"/>
  <sheetViews>
    <sheetView showGridLines="0" topLeftCell="A43" zoomScale="73" zoomScaleNormal="73" workbookViewId="0">
      <selection activeCell="BS29" sqref="BS29"/>
    </sheetView>
  </sheetViews>
  <sheetFormatPr defaultColWidth="16.83203125" defaultRowHeight="15" customHeight="1"/>
  <cols>
    <col min="1" max="1" width="2.6640625" customWidth="1"/>
    <col min="2" max="2" width="1.5" customWidth="1"/>
    <col min="3" max="6" width="3.5" customWidth="1"/>
    <col min="7" max="7" width="3.6640625" customWidth="1"/>
    <col min="8" max="10" width="3.5" customWidth="1"/>
    <col min="11" max="11" width="3.6640625" customWidth="1"/>
    <col min="12" max="23" width="3.5" customWidth="1"/>
    <col min="24" max="24" width="3.6640625" customWidth="1"/>
    <col min="25" max="27" width="3.5" customWidth="1"/>
    <col min="28" max="28" width="3.6640625" customWidth="1"/>
    <col min="29" max="32" width="3.5" customWidth="1"/>
    <col min="33" max="33" width="3.6640625" customWidth="1"/>
    <col min="34" max="36" width="3.5" customWidth="1"/>
    <col min="37" max="37" width="3.6640625" customWidth="1"/>
    <col min="38" max="39" width="3.5" customWidth="1"/>
    <col min="40" max="40" width="4" customWidth="1"/>
    <col min="41" max="47" width="3.5" customWidth="1"/>
    <col min="48" max="48" width="3.6640625" customWidth="1"/>
    <col min="49" max="49" width="3.33203125" customWidth="1"/>
    <col min="50" max="54" width="3.5" customWidth="1"/>
    <col min="55" max="55" width="4.33203125" customWidth="1"/>
    <col min="56" max="56" width="8.5" customWidth="1"/>
    <col min="57" max="57" width="8.33203125" customWidth="1"/>
    <col min="58" max="58" width="6" customWidth="1"/>
    <col min="59" max="59" width="6.1640625" customWidth="1"/>
    <col min="60" max="60" width="6.1640625" style="45" customWidth="1"/>
    <col min="61" max="61" width="5.83203125" customWidth="1"/>
    <col min="62" max="62" width="6.6640625" customWidth="1"/>
    <col min="63" max="63" width="5" customWidth="1"/>
    <col min="64" max="64" width="5.1640625" customWidth="1"/>
    <col min="65" max="66" width="2.6640625" customWidth="1"/>
    <col min="67" max="67" width="9" customWidth="1"/>
    <col min="68" max="68" width="2.6640625" customWidth="1"/>
    <col min="69" max="71" width="10.83203125" customWidth="1"/>
  </cols>
  <sheetData>
    <row r="1" spans="1:71" ht="12.75" customHeight="1">
      <c r="A1" s="1"/>
      <c r="B1" s="1"/>
      <c r="C1" s="1"/>
      <c r="D1" s="285" t="s">
        <v>0</v>
      </c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1"/>
      <c r="Y1" s="1"/>
      <c r="Z1" s="1"/>
      <c r="AA1" s="1"/>
      <c r="AB1" s="1"/>
      <c r="AC1" s="285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1"/>
      <c r="AX1" s="1"/>
      <c r="AY1" s="285" t="s">
        <v>1</v>
      </c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"/>
      <c r="BN1" s="2"/>
      <c r="BO1" s="2"/>
      <c r="BP1" s="2"/>
      <c r="BQ1" s="2"/>
      <c r="BR1" s="2"/>
      <c r="BS1" s="2"/>
    </row>
    <row r="2" spans="1:71" ht="23.25" customHeight="1">
      <c r="A2" s="1"/>
      <c r="B2" s="1"/>
      <c r="C2" s="1"/>
      <c r="D2" s="286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1"/>
      <c r="Y2" s="1"/>
      <c r="Z2" s="1"/>
      <c r="AA2" s="1"/>
      <c r="AB2" s="1"/>
      <c r="AC2" s="287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1"/>
      <c r="AX2" s="1"/>
      <c r="AY2" s="291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3"/>
      <c r="BN2" s="3"/>
      <c r="BO2" s="3"/>
      <c r="BP2" s="3"/>
      <c r="BQ2" s="3"/>
      <c r="BR2" s="3"/>
      <c r="BS2" s="3"/>
    </row>
    <row r="3" spans="1:71" ht="15.75" customHeight="1">
      <c r="A3" s="1"/>
      <c r="B3" s="1"/>
      <c r="C3" s="1"/>
      <c r="D3" s="292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1"/>
      <c r="Y3" s="1"/>
      <c r="Z3" s="1"/>
      <c r="AA3" s="1"/>
      <c r="AB3" s="1"/>
      <c r="AC3" s="293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1"/>
      <c r="AX3" s="1"/>
      <c r="AY3" s="292" t="s">
        <v>247</v>
      </c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4"/>
      <c r="BN3" s="4"/>
      <c r="BO3" s="4"/>
      <c r="BP3" s="4"/>
      <c r="BQ3" s="4"/>
      <c r="BR3" s="4"/>
      <c r="BS3" s="4"/>
    </row>
    <row r="4" spans="1:7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22.5" customHeight="1">
      <c r="A5" s="1"/>
      <c r="B5" s="1"/>
      <c r="C5" s="1"/>
      <c r="D5" s="294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1"/>
      <c r="Y5" s="1"/>
      <c r="Z5" s="1"/>
      <c r="AA5" s="1"/>
      <c r="AB5" s="1"/>
      <c r="AC5" s="294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1"/>
      <c r="AX5" s="1"/>
      <c r="AY5" s="294" t="s">
        <v>219</v>
      </c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1"/>
      <c r="BN5" s="1"/>
      <c r="BO5" s="1"/>
      <c r="BP5" s="1"/>
      <c r="BQ5" s="1"/>
      <c r="BR5" s="1"/>
      <c r="BS5" s="1"/>
    </row>
    <row r="6" spans="1:71" ht="24.75" customHeight="1">
      <c r="A6" s="1"/>
      <c r="B6" s="5"/>
      <c r="C6" s="1"/>
      <c r="D6" s="1"/>
      <c r="E6" s="1"/>
      <c r="F6" s="295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6"/>
      <c r="T6" s="6"/>
      <c r="U6" s="6"/>
      <c r="V6" s="297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7"/>
      <c r="BB6" s="6"/>
      <c r="BC6" s="6"/>
      <c r="BD6" s="6"/>
      <c r="BE6" s="289"/>
      <c r="BF6" s="269"/>
      <c r="BG6" s="290"/>
      <c r="BH6" s="290"/>
      <c r="BI6" s="269"/>
      <c r="BJ6" s="269"/>
      <c r="BK6" s="269"/>
      <c r="BL6" s="1"/>
      <c r="BM6" s="1"/>
      <c r="BN6" s="1"/>
      <c r="BO6" s="1"/>
      <c r="BP6" s="1"/>
      <c r="BQ6" s="1"/>
      <c r="BR6" s="1"/>
      <c r="BS6" s="1"/>
    </row>
    <row r="7" spans="1:71" ht="18" customHeight="1">
      <c r="A7" s="1"/>
      <c r="B7" s="5"/>
      <c r="C7" s="1"/>
      <c r="D7" s="1"/>
      <c r="E7" s="1"/>
      <c r="F7" s="35"/>
      <c r="G7" s="35"/>
      <c r="H7" s="320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290" t="s">
        <v>89</v>
      </c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7"/>
      <c r="BB7" s="6"/>
      <c r="BC7" s="6"/>
      <c r="BD7" s="6"/>
      <c r="BE7" s="289"/>
      <c r="BF7" s="269"/>
      <c r="BG7" s="290"/>
      <c r="BH7" s="290"/>
      <c r="BI7" s="269"/>
      <c r="BJ7" s="269"/>
      <c r="BK7" s="269"/>
      <c r="BL7" s="1"/>
      <c r="BM7" s="1"/>
      <c r="BN7" s="1"/>
      <c r="BO7" s="1"/>
      <c r="BP7" s="1"/>
      <c r="BQ7" s="1"/>
      <c r="BR7" s="1"/>
      <c r="BS7" s="1"/>
    </row>
    <row r="8" spans="1:71" ht="19.5" customHeight="1">
      <c r="A8" s="1"/>
      <c r="B8" s="5"/>
      <c r="C8" s="1"/>
      <c r="D8" s="1"/>
      <c r="E8" s="1"/>
      <c r="F8" s="36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38"/>
      <c r="T8" s="38"/>
      <c r="U8" s="38"/>
      <c r="V8" s="322" t="s">
        <v>90</v>
      </c>
      <c r="W8" s="323"/>
      <c r="X8" s="323"/>
      <c r="Y8" s="323"/>
      <c r="Z8" s="323"/>
      <c r="AA8" s="323"/>
      <c r="AB8" s="323"/>
      <c r="AC8" s="323"/>
      <c r="AD8" s="323"/>
      <c r="AE8" s="323"/>
      <c r="AF8" s="323"/>
      <c r="AG8" s="323"/>
      <c r="AH8" s="323"/>
      <c r="AI8" s="323"/>
      <c r="AJ8" s="323"/>
      <c r="AK8" s="323"/>
      <c r="AL8" s="323"/>
      <c r="AM8" s="323"/>
      <c r="AN8" s="323"/>
      <c r="AO8" s="323"/>
      <c r="AP8" s="323"/>
      <c r="AQ8" s="323"/>
      <c r="AR8" s="323"/>
      <c r="AS8" s="323"/>
      <c r="AT8" s="323"/>
      <c r="AU8" s="323"/>
      <c r="AV8" s="323"/>
      <c r="AW8" s="323"/>
      <c r="AX8" s="323"/>
      <c r="AY8" s="323"/>
      <c r="AZ8" s="323"/>
      <c r="BA8" s="323"/>
      <c r="BB8" s="323"/>
      <c r="BC8" s="323"/>
      <c r="BD8" s="323"/>
      <c r="BE8" s="323"/>
      <c r="BF8" s="38"/>
      <c r="BG8" s="38"/>
      <c r="BH8" s="38"/>
      <c r="BI8" s="8"/>
      <c r="BJ8" s="8"/>
      <c r="BK8" s="8"/>
      <c r="BL8" s="1"/>
      <c r="BM8" s="1"/>
      <c r="BN8" s="1"/>
      <c r="BO8" s="1"/>
      <c r="BP8" s="1"/>
      <c r="BQ8" s="1"/>
      <c r="BR8" s="1"/>
      <c r="BS8" s="1"/>
    </row>
    <row r="9" spans="1:71" ht="19.5" customHeight="1">
      <c r="A9" s="1"/>
      <c r="B9" s="5"/>
      <c r="C9" s="1"/>
      <c r="D9" s="1"/>
      <c r="E9" s="1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6"/>
      <c r="S9" s="6"/>
      <c r="T9" s="6"/>
      <c r="U9" s="6"/>
      <c r="V9" s="294" t="s">
        <v>2</v>
      </c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1"/>
      <c r="BB9" s="6"/>
      <c r="BC9" s="6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ht="14.25" customHeight="1">
      <c r="A10" s="1"/>
      <c r="B10" s="1"/>
      <c r="C10" s="1"/>
      <c r="D10" s="1"/>
      <c r="E10" s="5"/>
      <c r="F10" s="1"/>
      <c r="H10" s="1"/>
      <c r="I10" s="1"/>
      <c r="J10" s="1"/>
      <c r="K10" s="1"/>
      <c r="L10" s="1"/>
      <c r="M10" s="1"/>
      <c r="N10" s="1"/>
      <c r="O10" s="6"/>
      <c r="P10" s="6"/>
      <c r="Q10" s="6"/>
      <c r="R10" s="6"/>
      <c r="S10" s="6"/>
      <c r="T10" s="6"/>
      <c r="U10" s="324" t="s">
        <v>96</v>
      </c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  <c r="AU10" s="325"/>
      <c r="AV10" s="325"/>
      <c r="AW10" s="325"/>
      <c r="AX10" s="325"/>
      <c r="AY10" s="325"/>
      <c r="AZ10" s="325"/>
      <c r="BA10" s="325"/>
      <c r="BB10" s="269"/>
      <c r="BC10" s="6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ht="6.75" customHeight="1">
      <c r="A11" s="1"/>
      <c r="B11" s="5"/>
      <c r="C11" s="1"/>
      <c r="D11" s="3"/>
      <c r="E11" s="1"/>
      <c r="F11" s="1"/>
      <c r="G11" s="1"/>
      <c r="H11" s="1"/>
      <c r="I11" s="320"/>
      <c r="J11" s="269"/>
      <c r="K11" s="269"/>
      <c r="L11" s="269"/>
      <c r="M11" s="269"/>
      <c r="N11" s="269"/>
      <c r="O11" s="269"/>
      <c r="P11" s="269"/>
      <c r="Q11" s="269"/>
      <c r="R11" s="9"/>
      <c r="S11" s="9"/>
      <c r="T11" s="9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5"/>
      <c r="AT11" s="325"/>
      <c r="AU11" s="325"/>
      <c r="AV11" s="325"/>
      <c r="AW11" s="325"/>
      <c r="AX11" s="325"/>
      <c r="AY11" s="325"/>
      <c r="AZ11" s="325"/>
      <c r="BA11" s="325"/>
      <c r="BB11" s="269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35" customFormat="1" ht="15" customHeight="1">
      <c r="A12" s="1"/>
      <c r="B12" s="37"/>
      <c r="C12" s="1"/>
      <c r="D12" s="3"/>
      <c r="E12" s="1"/>
      <c r="F12" s="1"/>
      <c r="G12" s="1"/>
      <c r="H12" s="1"/>
      <c r="I12" s="39"/>
      <c r="R12" s="9"/>
      <c r="S12" s="9"/>
      <c r="T12" s="9"/>
      <c r="U12" s="40"/>
      <c r="V12" s="40"/>
      <c r="W12" s="40"/>
      <c r="X12" s="40"/>
      <c r="Y12" s="40"/>
      <c r="Z12" s="40"/>
      <c r="AA12" s="326" t="s">
        <v>113</v>
      </c>
      <c r="AB12" s="327"/>
      <c r="AC12" s="327"/>
      <c r="AD12" s="327"/>
      <c r="AE12" s="327"/>
      <c r="AF12" s="327"/>
      <c r="AG12" s="327"/>
      <c r="AH12" s="327"/>
      <c r="AI12" s="327"/>
      <c r="AJ12" s="327"/>
      <c r="AK12" s="327"/>
      <c r="AL12" s="327"/>
      <c r="AM12" s="327"/>
      <c r="AN12" s="327"/>
      <c r="AO12" s="327"/>
      <c r="AP12" s="327"/>
      <c r="AQ12" s="327"/>
      <c r="AR12" s="327"/>
      <c r="AS12" s="327"/>
      <c r="AT12" s="327"/>
      <c r="AU12" s="327"/>
      <c r="AV12" s="327"/>
      <c r="AW12" s="327"/>
      <c r="AX12" s="327"/>
      <c r="AY12" s="327"/>
      <c r="AZ12" s="40"/>
      <c r="BA12" s="40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ht="17.25" customHeight="1">
      <c r="A13" s="285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1"/>
      <c r="T13" s="1"/>
      <c r="U13" s="1"/>
      <c r="V13" s="299" t="s">
        <v>200</v>
      </c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ht="15" customHeight="1">
      <c r="A14" s="292"/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1"/>
      <c r="T14" s="1"/>
      <c r="U14" s="1"/>
      <c r="V14" s="299" t="s">
        <v>3</v>
      </c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313" t="s">
        <v>220</v>
      </c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44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8" customHeight="1">
      <c r="A16" s="294"/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1"/>
      <c r="T16" s="1"/>
      <c r="U16" s="1"/>
      <c r="V16" s="299" t="s">
        <v>4</v>
      </c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7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8" customHeight="1">
      <c r="A17" s="294"/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1"/>
      <c r="T17" s="1"/>
      <c r="U17" s="1"/>
      <c r="V17" s="299" t="s">
        <v>88</v>
      </c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7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73" customFormat="1" ht="18" customHeight="1">
      <c r="A18" s="74"/>
      <c r="S18" s="1"/>
      <c r="T18" s="1"/>
      <c r="U18" s="1"/>
      <c r="V18" s="75"/>
      <c r="AA18" s="76" t="s">
        <v>221</v>
      </c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BA18" s="7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ht="25.5" customHeight="1" thickBot="1">
      <c r="A19" s="300" t="s">
        <v>5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14" t="s">
        <v>6</v>
      </c>
      <c r="BD19" s="301"/>
      <c r="BE19" s="301"/>
      <c r="BF19" s="301"/>
      <c r="BG19" s="301"/>
      <c r="BH19" s="301"/>
      <c r="BI19" s="301"/>
      <c r="BJ19" s="301"/>
      <c r="BK19" s="301"/>
      <c r="BL19" s="301"/>
      <c r="BM19" s="1"/>
      <c r="BN19" s="1"/>
      <c r="BO19" s="1"/>
      <c r="BP19" s="1"/>
      <c r="BQ19" s="1"/>
      <c r="BR19" s="1"/>
      <c r="BS19" s="1"/>
    </row>
    <row r="20" spans="1:71" ht="12.75" customHeight="1">
      <c r="A20" s="276" t="s">
        <v>7</v>
      </c>
      <c r="B20" s="262"/>
      <c r="C20" s="260" t="s">
        <v>8</v>
      </c>
      <c r="D20" s="261"/>
      <c r="E20" s="261"/>
      <c r="F20" s="262"/>
      <c r="G20" s="266" t="s">
        <v>9</v>
      </c>
      <c r="H20" s="260" t="s">
        <v>10</v>
      </c>
      <c r="I20" s="261"/>
      <c r="J20" s="262"/>
      <c r="K20" s="266" t="s">
        <v>11</v>
      </c>
      <c r="L20" s="260" t="s">
        <v>12</v>
      </c>
      <c r="M20" s="261"/>
      <c r="N20" s="261"/>
      <c r="O20" s="262"/>
      <c r="P20" s="260" t="s">
        <v>13</v>
      </c>
      <c r="Q20" s="261"/>
      <c r="R20" s="261"/>
      <c r="S20" s="262"/>
      <c r="T20" s="266" t="s">
        <v>14</v>
      </c>
      <c r="U20" s="260" t="s">
        <v>15</v>
      </c>
      <c r="V20" s="261"/>
      <c r="W20" s="262"/>
      <c r="X20" s="266" t="s">
        <v>16</v>
      </c>
      <c r="Y20" s="260" t="s">
        <v>17</v>
      </c>
      <c r="Z20" s="261"/>
      <c r="AA20" s="262"/>
      <c r="AB20" s="266" t="s">
        <v>18</v>
      </c>
      <c r="AC20" s="260" t="s">
        <v>19</v>
      </c>
      <c r="AD20" s="261"/>
      <c r="AE20" s="261"/>
      <c r="AF20" s="262"/>
      <c r="AG20" s="266" t="s">
        <v>20</v>
      </c>
      <c r="AH20" s="260" t="s">
        <v>21</v>
      </c>
      <c r="AI20" s="261"/>
      <c r="AJ20" s="262"/>
      <c r="AK20" s="266" t="s">
        <v>22</v>
      </c>
      <c r="AL20" s="260" t="s">
        <v>23</v>
      </c>
      <c r="AM20" s="261"/>
      <c r="AN20" s="261"/>
      <c r="AO20" s="262"/>
      <c r="AP20" s="260" t="s">
        <v>24</v>
      </c>
      <c r="AQ20" s="261"/>
      <c r="AR20" s="261"/>
      <c r="AS20" s="262"/>
      <c r="AT20" s="266" t="s">
        <v>25</v>
      </c>
      <c r="AU20" s="260" t="s">
        <v>26</v>
      </c>
      <c r="AV20" s="261"/>
      <c r="AW20" s="262"/>
      <c r="AX20" s="266" t="s">
        <v>27</v>
      </c>
      <c r="AY20" s="260" t="s">
        <v>28</v>
      </c>
      <c r="AZ20" s="261"/>
      <c r="BA20" s="261"/>
      <c r="BB20" s="262"/>
      <c r="BC20" s="274" t="s">
        <v>7</v>
      </c>
      <c r="BD20" s="319" t="s">
        <v>29</v>
      </c>
      <c r="BE20" s="307" t="s">
        <v>30</v>
      </c>
      <c r="BF20" s="310" t="s">
        <v>31</v>
      </c>
      <c r="BG20" s="312" t="s">
        <v>32</v>
      </c>
      <c r="BH20" s="252" t="s">
        <v>33</v>
      </c>
      <c r="BI20" s="310" t="s">
        <v>34</v>
      </c>
      <c r="BJ20" s="315" t="s">
        <v>35</v>
      </c>
      <c r="BK20" s="316" t="s">
        <v>36</v>
      </c>
      <c r="BL20" s="317" t="s">
        <v>37</v>
      </c>
      <c r="BM20" s="1"/>
      <c r="BN20" s="1"/>
      <c r="BO20" s="1"/>
      <c r="BP20" s="1"/>
      <c r="BQ20" s="1"/>
      <c r="BR20" s="1"/>
      <c r="BS20" s="1"/>
    </row>
    <row r="21" spans="1:71" ht="33.75" customHeight="1" thickBot="1">
      <c r="A21" s="272"/>
      <c r="B21" s="273"/>
      <c r="C21" s="263"/>
      <c r="D21" s="264"/>
      <c r="E21" s="264"/>
      <c r="F21" s="265"/>
      <c r="G21" s="267"/>
      <c r="H21" s="263"/>
      <c r="I21" s="264"/>
      <c r="J21" s="265"/>
      <c r="K21" s="267"/>
      <c r="L21" s="263"/>
      <c r="M21" s="264"/>
      <c r="N21" s="264"/>
      <c r="O21" s="265"/>
      <c r="P21" s="263"/>
      <c r="Q21" s="264"/>
      <c r="R21" s="264"/>
      <c r="S21" s="265"/>
      <c r="T21" s="267"/>
      <c r="U21" s="263"/>
      <c r="V21" s="264"/>
      <c r="W21" s="265"/>
      <c r="X21" s="267"/>
      <c r="Y21" s="263"/>
      <c r="Z21" s="264"/>
      <c r="AA21" s="265"/>
      <c r="AB21" s="267"/>
      <c r="AC21" s="263"/>
      <c r="AD21" s="264"/>
      <c r="AE21" s="264"/>
      <c r="AF21" s="265"/>
      <c r="AG21" s="267"/>
      <c r="AH21" s="263"/>
      <c r="AI21" s="264"/>
      <c r="AJ21" s="265"/>
      <c r="AK21" s="267"/>
      <c r="AL21" s="263"/>
      <c r="AM21" s="264"/>
      <c r="AN21" s="264"/>
      <c r="AO21" s="265"/>
      <c r="AP21" s="263"/>
      <c r="AQ21" s="264"/>
      <c r="AR21" s="264"/>
      <c r="AS21" s="265"/>
      <c r="AT21" s="267"/>
      <c r="AU21" s="263"/>
      <c r="AV21" s="264"/>
      <c r="AW21" s="265"/>
      <c r="AX21" s="267"/>
      <c r="AY21" s="263"/>
      <c r="AZ21" s="264"/>
      <c r="BA21" s="264"/>
      <c r="BB21" s="265"/>
      <c r="BC21" s="267"/>
      <c r="BD21" s="269"/>
      <c r="BE21" s="308"/>
      <c r="BF21" s="311"/>
      <c r="BG21" s="308"/>
      <c r="BH21" s="253"/>
      <c r="BI21" s="311"/>
      <c r="BJ21" s="311"/>
      <c r="BK21" s="308"/>
      <c r="BL21" s="318"/>
      <c r="BM21" s="1"/>
      <c r="BN21" s="1"/>
      <c r="BO21" s="1"/>
      <c r="BP21" s="1"/>
      <c r="BQ21" s="1"/>
      <c r="BR21" s="1"/>
      <c r="BS21" s="1"/>
    </row>
    <row r="22" spans="1:71" ht="12" customHeight="1">
      <c r="A22" s="272"/>
      <c r="B22" s="273"/>
      <c r="C22" s="10"/>
      <c r="D22" s="11"/>
      <c r="E22" s="11"/>
      <c r="F22" s="12"/>
      <c r="G22" s="267"/>
      <c r="H22" s="13"/>
      <c r="I22" s="14"/>
      <c r="J22" s="15"/>
      <c r="K22" s="267"/>
      <c r="L22" s="10"/>
      <c r="M22" s="11"/>
      <c r="N22" s="11"/>
      <c r="O22" s="12"/>
      <c r="P22" s="13"/>
      <c r="Q22" s="14"/>
      <c r="R22" s="14"/>
      <c r="S22" s="15"/>
      <c r="T22" s="267"/>
      <c r="U22" s="13"/>
      <c r="V22" s="14"/>
      <c r="W22" s="15"/>
      <c r="X22" s="267"/>
      <c r="Y22" s="13"/>
      <c r="Z22" s="14"/>
      <c r="AA22" s="15"/>
      <c r="AB22" s="267"/>
      <c r="AC22" s="13"/>
      <c r="AD22" s="14"/>
      <c r="AE22" s="14"/>
      <c r="AF22" s="15"/>
      <c r="AG22" s="267"/>
      <c r="AH22" s="13"/>
      <c r="AI22" s="14"/>
      <c r="AJ22" s="15"/>
      <c r="AK22" s="267"/>
      <c r="AL22" s="10"/>
      <c r="AM22" s="11"/>
      <c r="AN22" s="11"/>
      <c r="AO22" s="12"/>
      <c r="AP22" s="13"/>
      <c r="AQ22" s="14"/>
      <c r="AR22" s="14"/>
      <c r="AS22" s="15"/>
      <c r="AT22" s="267"/>
      <c r="AU22" s="13"/>
      <c r="AV22" s="14"/>
      <c r="AW22" s="15"/>
      <c r="AX22" s="267"/>
      <c r="AY22" s="13"/>
      <c r="AZ22" s="14"/>
      <c r="BA22" s="14"/>
      <c r="BB22" s="16"/>
      <c r="BC22" s="267"/>
      <c r="BD22" s="269"/>
      <c r="BE22" s="308"/>
      <c r="BF22" s="311"/>
      <c r="BG22" s="308"/>
      <c r="BH22" s="253"/>
      <c r="BI22" s="311"/>
      <c r="BJ22" s="311"/>
      <c r="BK22" s="308"/>
      <c r="BL22" s="318"/>
      <c r="BM22" s="1"/>
      <c r="BN22" s="1"/>
      <c r="BO22" s="1"/>
      <c r="BP22" s="1"/>
      <c r="BQ22" s="1"/>
      <c r="BR22" s="1"/>
      <c r="BS22" s="1"/>
    </row>
    <row r="23" spans="1:71" ht="12.75" customHeight="1">
      <c r="A23" s="272"/>
      <c r="B23" s="273"/>
      <c r="C23" s="17"/>
      <c r="D23" s="14"/>
      <c r="E23" s="14"/>
      <c r="F23" s="16"/>
      <c r="G23" s="267"/>
      <c r="H23" s="13"/>
      <c r="I23" s="14"/>
      <c r="J23" s="15"/>
      <c r="K23" s="267"/>
      <c r="L23" s="17"/>
      <c r="M23" s="14"/>
      <c r="N23" s="14"/>
      <c r="O23" s="16"/>
      <c r="P23" s="13"/>
      <c r="Q23" s="14"/>
      <c r="R23" s="14"/>
      <c r="S23" s="15"/>
      <c r="T23" s="267"/>
      <c r="U23" s="13"/>
      <c r="V23" s="14"/>
      <c r="W23" s="15"/>
      <c r="X23" s="267"/>
      <c r="Y23" s="13"/>
      <c r="Z23" s="14"/>
      <c r="AA23" s="15"/>
      <c r="AB23" s="267"/>
      <c r="AC23" s="13"/>
      <c r="AD23" s="14"/>
      <c r="AE23" s="14"/>
      <c r="AF23" s="15"/>
      <c r="AG23" s="267"/>
      <c r="AH23" s="13"/>
      <c r="AI23" s="14"/>
      <c r="AJ23" s="15"/>
      <c r="AK23" s="267"/>
      <c r="AL23" s="17"/>
      <c r="AM23" s="14"/>
      <c r="AN23" s="14"/>
      <c r="AO23" s="16"/>
      <c r="AP23" s="13"/>
      <c r="AQ23" s="14"/>
      <c r="AR23" s="14"/>
      <c r="AS23" s="15"/>
      <c r="AT23" s="267"/>
      <c r="AU23" s="13"/>
      <c r="AV23" s="14"/>
      <c r="AW23" s="15"/>
      <c r="AX23" s="267"/>
      <c r="AY23" s="13"/>
      <c r="AZ23" s="14"/>
      <c r="BA23" s="14"/>
      <c r="BB23" s="16"/>
      <c r="BC23" s="267"/>
      <c r="BD23" s="269"/>
      <c r="BE23" s="308"/>
      <c r="BF23" s="311"/>
      <c r="BG23" s="308"/>
      <c r="BH23" s="253"/>
      <c r="BI23" s="311"/>
      <c r="BJ23" s="311"/>
      <c r="BK23" s="308"/>
      <c r="BL23" s="318"/>
      <c r="BM23" s="1"/>
      <c r="BN23" s="1"/>
      <c r="BO23" s="1"/>
      <c r="BP23" s="1"/>
      <c r="BQ23" s="1"/>
      <c r="BR23" s="1"/>
      <c r="BS23" s="1"/>
    </row>
    <row r="24" spans="1:71" ht="12.75" customHeight="1">
      <c r="A24" s="272"/>
      <c r="B24" s="273"/>
      <c r="C24" s="17">
        <v>1</v>
      </c>
      <c r="D24" s="14">
        <v>8</v>
      </c>
      <c r="E24" s="14">
        <v>15</v>
      </c>
      <c r="F24" s="16">
        <v>22</v>
      </c>
      <c r="G24" s="267"/>
      <c r="H24" s="13">
        <v>6</v>
      </c>
      <c r="I24" s="14">
        <v>13</v>
      </c>
      <c r="J24" s="15">
        <v>20</v>
      </c>
      <c r="K24" s="267"/>
      <c r="L24" s="17">
        <v>3</v>
      </c>
      <c r="M24" s="14">
        <v>10</v>
      </c>
      <c r="N24" s="14">
        <v>17</v>
      </c>
      <c r="O24" s="16">
        <v>24</v>
      </c>
      <c r="P24" s="13">
        <v>1</v>
      </c>
      <c r="Q24" s="14">
        <v>8</v>
      </c>
      <c r="R24" s="14">
        <v>15</v>
      </c>
      <c r="S24" s="15">
        <v>22</v>
      </c>
      <c r="T24" s="267"/>
      <c r="U24" s="13">
        <v>5</v>
      </c>
      <c r="V24" s="14">
        <v>12</v>
      </c>
      <c r="W24" s="15">
        <v>19</v>
      </c>
      <c r="X24" s="267"/>
      <c r="Y24" s="13">
        <v>2</v>
      </c>
      <c r="Z24" s="14">
        <v>9</v>
      </c>
      <c r="AA24" s="15">
        <v>16</v>
      </c>
      <c r="AB24" s="267"/>
      <c r="AC24" s="13">
        <v>2</v>
      </c>
      <c r="AD24" s="14">
        <v>9</v>
      </c>
      <c r="AE24" s="14">
        <v>16</v>
      </c>
      <c r="AF24" s="15">
        <v>23</v>
      </c>
      <c r="AG24" s="267"/>
      <c r="AH24" s="13">
        <v>6</v>
      </c>
      <c r="AI24" s="14">
        <v>13</v>
      </c>
      <c r="AJ24" s="15">
        <v>20</v>
      </c>
      <c r="AK24" s="267"/>
      <c r="AL24" s="17">
        <v>4</v>
      </c>
      <c r="AM24" s="14">
        <v>11</v>
      </c>
      <c r="AN24" s="14">
        <v>18</v>
      </c>
      <c r="AO24" s="16">
        <v>25</v>
      </c>
      <c r="AP24" s="13">
        <v>1</v>
      </c>
      <c r="AQ24" s="14">
        <v>8</v>
      </c>
      <c r="AR24" s="14">
        <v>15</v>
      </c>
      <c r="AS24" s="15">
        <v>22</v>
      </c>
      <c r="AT24" s="267"/>
      <c r="AU24" s="13">
        <v>6</v>
      </c>
      <c r="AV24" s="14">
        <v>13</v>
      </c>
      <c r="AW24" s="15">
        <v>20</v>
      </c>
      <c r="AX24" s="267"/>
      <c r="AY24" s="13">
        <v>3</v>
      </c>
      <c r="AZ24" s="14">
        <v>10</v>
      </c>
      <c r="BA24" s="14">
        <v>17</v>
      </c>
      <c r="BB24" s="16">
        <v>24</v>
      </c>
      <c r="BC24" s="267"/>
      <c r="BD24" s="269"/>
      <c r="BE24" s="308"/>
      <c r="BF24" s="311"/>
      <c r="BG24" s="308"/>
      <c r="BH24" s="253"/>
      <c r="BI24" s="311"/>
      <c r="BJ24" s="311"/>
      <c r="BK24" s="308"/>
      <c r="BL24" s="318"/>
      <c r="BM24" s="1"/>
      <c r="BN24" s="1"/>
      <c r="BO24" s="1"/>
      <c r="BP24" s="1"/>
      <c r="BQ24" s="1"/>
      <c r="BR24" s="1"/>
      <c r="BS24" s="1"/>
    </row>
    <row r="25" spans="1:71" ht="12" customHeight="1">
      <c r="A25" s="272"/>
      <c r="B25" s="273"/>
      <c r="C25" s="17">
        <v>7</v>
      </c>
      <c r="D25" s="14">
        <v>14</v>
      </c>
      <c r="E25" s="14">
        <v>21</v>
      </c>
      <c r="F25" s="16">
        <v>28</v>
      </c>
      <c r="G25" s="267"/>
      <c r="H25" s="13">
        <v>12</v>
      </c>
      <c r="I25" s="14">
        <v>19</v>
      </c>
      <c r="J25" s="15">
        <v>26</v>
      </c>
      <c r="K25" s="267"/>
      <c r="L25" s="17">
        <v>9</v>
      </c>
      <c r="M25" s="14">
        <v>16</v>
      </c>
      <c r="N25" s="14">
        <v>23</v>
      </c>
      <c r="O25" s="16">
        <v>30</v>
      </c>
      <c r="P25" s="13">
        <v>7</v>
      </c>
      <c r="Q25" s="14">
        <v>14</v>
      </c>
      <c r="R25" s="14">
        <v>21</v>
      </c>
      <c r="S25" s="15">
        <v>28</v>
      </c>
      <c r="T25" s="267"/>
      <c r="U25" s="13">
        <v>11</v>
      </c>
      <c r="V25" s="14">
        <v>18</v>
      </c>
      <c r="W25" s="15">
        <v>25</v>
      </c>
      <c r="X25" s="267"/>
      <c r="Y25" s="13">
        <v>8</v>
      </c>
      <c r="Z25" s="14">
        <v>15</v>
      </c>
      <c r="AA25" s="15">
        <v>22</v>
      </c>
      <c r="AB25" s="267"/>
      <c r="AC25" s="13">
        <v>8</v>
      </c>
      <c r="AD25" s="14">
        <v>15</v>
      </c>
      <c r="AE25" s="14">
        <v>22</v>
      </c>
      <c r="AF25" s="15">
        <v>29</v>
      </c>
      <c r="AG25" s="267"/>
      <c r="AH25" s="13">
        <v>12</v>
      </c>
      <c r="AI25" s="14">
        <v>19</v>
      </c>
      <c r="AJ25" s="15">
        <v>26</v>
      </c>
      <c r="AK25" s="267"/>
      <c r="AL25" s="17">
        <v>10</v>
      </c>
      <c r="AM25" s="14">
        <v>17</v>
      </c>
      <c r="AN25" s="14">
        <v>24</v>
      </c>
      <c r="AO25" s="16">
        <v>31</v>
      </c>
      <c r="AP25" s="13">
        <v>7</v>
      </c>
      <c r="AQ25" s="14">
        <v>14</v>
      </c>
      <c r="AR25" s="14">
        <v>21</v>
      </c>
      <c r="AS25" s="15">
        <v>28</v>
      </c>
      <c r="AT25" s="267"/>
      <c r="AU25" s="13">
        <v>12</v>
      </c>
      <c r="AV25" s="14">
        <v>19</v>
      </c>
      <c r="AW25" s="15">
        <v>26</v>
      </c>
      <c r="AX25" s="267"/>
      <c r="AY25" s="13">
        <v>9</v>
      </c>
      <c r="AZ25" s="14">
        <v>16</v>
      </c>
      <c r="BA25" s="14">
        <v>23</v>
      </c>
      <c r="BB25" s="16">
        <v>31</v>
      </c>
      <c r="BC25" s="267"/>
      <c r="BD25" s="269"/>
      <c r="BE25" s="308"/>
      <c r="BF25" s="311"/>
      <c r="BG25" s="308"/>
      <c r="BH25" s="253"/>
      <c r="BI25" s="311"/>
      <c r="BJ25" s="311"/>
      <c r="BK25" s="308"/>
      <c r="BL25" s="318"/>
      <c r="BM25" s="1"/>
      <c r="BN25" s="1"/>
      <c r="BO25" s="1"/>
      <c r="BP25" s="1"/>
      <c r="BQ25" s="1"/>
      <c r="BR25" s="1"/>
      <c r="BS25" s="1"/>
    </row>
    <row r="26" spans="1:71" ht="60" customHeight="1" thickBot="1">
      <c r="A26" s="263"/>
      <c r="B26" s="265"/>
      <c r="C26" s="17"/>
      <c r="D26" s="14"/>
      <c r="E26" s="14"/>
      <c r="F26" s="16"/>
      <c r="G26" s="267"/>
      <c r="H26" s="13"/>
      <c r="I26" s="14"/>
      <c r="J26" s="34"/>
      <c r="K26" s="267"/>
      <c r="L26" s="17"/>
      <c r="M26" s="14"/>
      <c r="N26" s="14"/>
      <c r="O26" s="16"/>
      <c r="P26" s="13"/>
      <c r="Q26" s="14"/>
      <c r="R26" s="14"/>
      <c r="S26" s="34"/>
      <c r="T26" s="267"/>
      <c r="U26" s="13"/>
      <c r="V26" s="14"/>
      <c r="W26" s="34"/>
      <c r="X26" s="267"/>
      <c r="Y26" s="13"/>
      <c r="Z26" s="14"/>
      <c r="AA26" s="34"/>
      <c r="AB26" s="267"/>
      <c r="AC26" s="13"/>
      <c r="AD26" s="14"/>
      <c r="AE26" s="14"/>
      <c r="AF26" s="34"/>
      <c r="AG26" s="267"/>
      <c r="AH26" s="13"/>
      <c r="AI26" s="14"/>
      <c r="AJ26" s="34"/>
      <c r="AK26" s="267"/>
      <c r="AL26" s="17"/>
      <c r="AM26" s="14"/>
      <c r="AN26" s="14"/>
      <c r="AO26" s="16"/>
      <c r="AP26" s="13"/>
      <c r="AQ26" s="14"/>
      <c r="AR26" s="14"/>
      <c r="AS26" s="34"/>
      <c r="AT26" s="267"/>
      <c r="AU26" s="13"/>
      <c r="AV26" s="14"/>
      <c r="AW26" s="34"/>
      <c r="AX26" s="267"/>
      <c r="AY26" s="13"/>
      <c r="AZ26" s="14"/>
      <c r="BA26" s="14"/>
      <c r="BB26" s="16"/>
      <c r="BC26" s="267"/>
      <c r="BD26" s="284"/>
      <c r="BE26" s="309"/>
      <c r="BF26" s="311"/>
      <c r="BG26" s="309"/>
      <c r="BH26" s="253"/>
      <c r="BI26" s="311"/>
      <c r="BJ26" s="311"/>
      <c r="BK26" s="309"/>
      <c r="BL26" s="318"/>
      <c r="BM26" s="1"/>
      <c r="BN26" s="1"/>
      <c r="BO26" s="1"/>
      <c r="BP26" s="1"/>
      <c r="BQ26" s="1"/>
      <c r="BR26" s="1"/>
      <c r="BS26" s="1"/>
    </row>
    <row r="27" spans="1:71" ht="12.75" customHeight="1">
      <c r="A27" s="302">
        <v>1</v>
      </c>
      <c r="B27" s="303"/>
      <c r="C27" s="77"/>
      <c r="D27" s="77"/>
      <c r="E27" s="77"/>
      <c r="F27" s="77"/>
      <c r="G27" s="77"/>
      <c r="H27" s="78"/>
      <c r="I27" s="77"/>
      <c r="J27" s="78">
        <v>17</v>
      </c>
      <c r="K27" s="78"/>
      <c r="L27" s="77"/>
      <c r="M27" s="77"/>
      <c r="N27" s="77"/>
      <c r="O27" s="77"/>
      <c r="P27" s="77"/>
      <c r="Q27" s="77"/>
      <c r="R27" s="77"/>
      <c r="S27" s="77"/>
      <c r="T27" s="77" t="s">
        <v>38</v>
      </c>
      <c r="U27" s="77" t="s">
        <v>38</v>
      </c>
      <c r="V27" s="77"/>
      <c r="W27" s="77"/>
      <c r="X27" s="77"/>
      <c r="Y27" s="77"/>
      <c r="Z27" s="78"/>
      <c r="AA27" s="77"/>
      <c r="AB27" s="78">
        <v>22</v>
      </c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>
        <v>0</v>
      </c>
      <c r="AS27" s="77" t="s">
        <v>39</v>
      </c>
      <c r="AT27" s="77" t="s">
        <v>38</v>
      </c>
      <c r="AU27" s="77" t="s">
        <v>38</v>
      </c>
      <c r="AV27" s="77" t="s">
        <v>38</v>
      </c>
      <c r="AW27" s="77" t="s">
        <v>38</v>
      </c>
      <c r="AX27" s="77" t="s">
        <v>38</v>
      </c>
      <c r="AY27" s="77" t="s">
        <v>38</v>
      </c>
      <c r="AZ27" s="77" t="s">
        <v>38</v>
      </c>
      <c r="BA27" s="77" t="s">
        <v>38</v>
      </c>
      <c r="BB27" s="77" t="s">
        <v>38</v>
      </c>
      <c r="BC27" s="79">
        <v>1</v>
      </c>
      <c r="BD27" s="80">
        <v>39</v>
      </c>
      <c r="BE27" s="80">
        <f t="shared" ref="BE27:BE29" si="0">BD27*36</f>
        <v>1404</v>
      </c>
      <c r="BF27" s="80">
        <v>36</v>
      </c>
      <c r="BG27" s="80" t="s">
        <v>95</v>
      </c>
      <c r="BH27" s="80" t="s">
        <v>95</v>
      </c>
      <c r="BI27" s="80">
        <v>36</v>
      </c>
      <c r="BJ27" s="41"/>
      <c r="BK27" s="80">
        <v>11</v>
      </c>
      <c r="BL27" s="80">
        <v>52</v>
      </c>
      <c r="BM27" s="1"/>
      <c r="BN27" s="1"/>
      <c r="BO27" s="1"/>
      <c r="BP27" s="1"/>
      <c r="BQ27" s="1"/>
      <c r="BR27" s="1"/>
      <c r="BS27" s="1"/>
    </row>
    <row r="28" spans="1:71" ht="12.75" customHeight="1">
      <c r="A28" s="304">
        <v>2</v>
      </c>
      <c r="B28" s="305"/>
      <c r="C28" s="77"/>
      <c r="D28" s="77"/>
      <c r="E28" s="77"/>
      <c r="F28" s="77"/>
      <c r="G28" s="77"/>
      <c r="H28" s="78"/>
      <c r="I28" s="77"/>
      <c r="J28" s="78">
        <v>13</v>
      </c>
      <c r="K28" s="78"/>
      <c r="L28" s="77"/>
      <c r="M28" s="77"/>
      <c r="N28" s="77"/>
      <c r="O28" s="77"/>
      <c r="P28" s="77">
        <v>0</v>
      </c>
      <c r="Q28" s="77">
        <v>8</v>
      </c>
      <c r="R28" s="77">
        <v>8</v>
      </c>
      <c r="S28" s="77" t="s">
        <v>39</v>
      </c>
      <c r="T28" s="77" t="s">
        <v>38</v>
      </c>
      <c r="U28" s="77" t="s">
        <v>38</v>
      </c>
      <c r="V28" s="77"/>
      <c r="W28" s="77"/>
      <c r="X28" s="77"/>
      <c r="Y28" s="77"/>
      <c r="Z28" s="78"/>
      <c r="AA28" s="77"/>
      <c r="AB28" s="78">
        <v>19</v>
      </c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>
        <v>8</v>
      </c>
      <c r="AP28" s="77">
        <v>8</v>
      </c>
      <c r="AQ28" s="77">
        <v>8</v>
      </c>
      <c r="AR28" s="77">
        <v>8</v>
      </c>
      <c r="AS28" s="77" t="s">
        <v>39</v>
      </c>
      <c r="AT28" s="77" t="s">
        <v>39</v>
      </c>
      <c r="AU28" s="77" t="s">
        <v>38</v>
      </c>
      <c r="AV28" s="77" t="s">
        <v>38</v>
      </c>
      <c r="AW28" s="77" t="s">
        <v>38</v>
      </c>
      <c r="AX28" s="77" t="s">
        <v>38</v>
      </c>
      <c r="AY28" s="77" t="s">
        <v>38</v>
      </c>
      <c r="AZ28" s="77" t="s">
        <v>38</v>
      </c>
      <c r="BA28" s="77" t="s">
        <v>38</v>
      </c>
      <c r="BB28" s="77" t="s">
        <v>38</v>
      </c>
      <c r="BC28" s="79">
        <v>2</v>
      </c>
      <c r="BD28" s="80">
        <v>32</v>
      </c>
      <c r="BE28" s="80">
        <f t="shared" si="0"/>
        <v>1152</v>
      </c>
      <c r="BF28" s="80">
        <v>36</v>
      </c>
      <c r="BG28" s="80">
        <v>216</v>
      </c>
      <c r="BH28" s="80" t="s">
        <v>95</v>
      </c>
      <c r="BI28" s="80">
        <v>108</v>
      </c>
      <c r="BJ28" s="41"/>
      <c r="BK28" s="80">
        <v>10</v>
      </c>
      <c r="BL28" s="80">
        <v>52</v>
      </c>
      <c r="BM28" s="1"/>
      <c r="BN28" s="1"/>
      <c r="BO28" s="1"/>
      <c r="BP28" s="1"/>
      <c r="BQ28" s="1"/>
      <c r="BR28" s="1"/>
      <c r="BS28" s="1"/>
    </row>
    <row r="29" spans="1:71" ht="12.75" customHeight="1">
      <c r="A29" s="304">
        <v>3</v>
      </c>
      <c r="B29" s="305"/>
      <c r="C29" s="77"/>
      <c r="D29" s="77"/>
      <c r="E29" s="77"/>
      <c r="F29" s="77"/>
      <c r="G29" s="77"/>
      <c r="H29" s="78"/>
      <c r="I29" s="77"/>
      <c r="J29" s="78">
        <v>12</v>
      </c>
      <c r="K29" s="78"/>
      <c r="L29" s="77"/>
      <c r="M29" s="77"/>
      <c r="N29" s="77"/>
      <c r="O29" s="77">
        <v>0</v>
      </c>
      <c r="P29" s="77">
        <v>8</v>
      </c>
      <c r="Q29" s="77">
        <v>8</v>
      </c>
      <c r="R29" s="77">
        <v>8</v>
      </c>
      <c r="S29" s="41" t="s">
        <v>39</v>
      </c>
      <c r="T29" s="77" t="s">
        <v>38</v>
      </c>
      <c r="U29" s="77" t="s">
        <v>38</v>
      </c>
      <c r="V29" s="77"/>
      <c r="W29" s="77"/>
      <c r="X29" s="77"/>
      <c r="Y29" s="77"/>
      <c r="Z29" s="78"/>
      <c r="AA29" s="77"/>
      <c r="AB29" s="78">
        <v>9</v>
      </c>
      <c r="AC29" s="77"/>
      <c r="AD29" s="77"/>
      <c r="AE29" s="77">
        <v>0</v>
      </c>
      <c r="AF29" s="77">
        <v>8</v>
      </c>
      <c r="AG29" s="77">
        <v>8</v>
      </c>
      <c r="AH29" s="77">
        <v>8</v>
      </c>
      <c r="AI29" s="77" t="s">
        <v>39</v>
      </c>
      <c r="AJ29" s="81" t="s">
        <v>40</v>
      </c>
      <c r="AK29" s="81" t="s">
        <v>40</v>
      </c>
      <c r="AL29" s="81" t="s">
        <v>40</v>
      </c>
      <c r="AM29" s="81" t="s">
        <v>40</v>
      </c>
      <c r="AN29" s="81" t="s">
        <v>86</v>
      </c>
      <c r="AO29" s="81" t="s">
        <v>86</v>
      </c>
      <c r="AP29" s="81" t="s">
        <v>86</v>
      </c>
      <c r="AQ29" s="81" t="s">
        <v>86</v>
      </c>
      <c r="AR29" s="80" t="s">
        <v>41</v>
      </c>
      <c r="AS29" s="77" t="s">
        <v>41</v>
      </c>
      <c r="AT29" s="77" t="s">
        <v>42</v>
      </c>
      <c r="AU29" s="77" t="s">
        <v>42</v>
      </c>
      <c r="AV29" s="77" t="s">
        <v>42</v>
      </c>
      <c r="AW29" s="77" t="s">
        <v>42</v>
      </c>
      <c r="AX29" s="77" t="s">
        <v>42</v>
      </c>
      <c r="AY29" s="77" t="s">
        <v>42</v>
      </c>
      <c r="AZ29" s="77" t="s">
        <v>42</v>
      </c>
      <c r="BA29" s="77" t="s">
        <v>42</v>
      </c>
      <c r="BB29" s="77" t="s">
        <v>42</v>
      </c>
      <c r="BC29" s="79">
        <v>3</v>
      </c>
      <c r="BD29" s="80">
        <v>21</v>
      </c>
      <c r="BE29" s="80">
        <f t="shared" si="0"/>
        <v>756</v>
      </c>
      <c r="BF29" s="80">
        <v>72</v>
      </c>
      <c r="BG29" s="80">
        <v>216</v>
      </c>
      <c r="BH29" s="80">
        <v>144</v>
      </c>
      <c r="BI29" s="80">
        <v>72</v>
      </c>
      <c r="BJ29" s="80">
        <v>216</v>
      </c>
      <c r="BK29" s="80">
        <v>2</v>
      </c>
      <c r="BL29" s="80">
        <v>43</v>
      </c>
      <c r="BM29" s="1"/>
      <c r="BN29" s="1"/>
      <c r="BO29" s="1"/>
      <c r="BP29" s="1"/>
      <c r="BQ29" s="1"/>
      <c r="BR29" s="1"/>
      <c r="BS29" s="1"/>
    </row>
    <row r="30" spans="1:71" ht="14.25" customHeight="1" thickBo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75" t="s">
        <v>43</v>
      </c>
      <c r="BC30" s="250"/>
      <c r="BD30" s="82">
        <f>SUM(BD27:BD29)</f>
        <v>92</v>
      </c>
      <c r="BE30" s="82">
        <f>SUM(BE27:BE29)</f>
        <v>3312</v>
      </c>
      <c r="BF30" s="82">
        <f>SUM(BF27:BF29)</f>
        <v>144</v>
      </c>
      <c r="BG30" s="82">
        <f>SUM(BG27:BG29)</f>
        <v>432</v>
      </c>
      <c r="BH30" s="82">
        <v>144</v>
      </c>
      <c r="BI30" s="82">
        <f>+BI27+BI28+BI29</f>
        <v>216</v>
      </c>
      <c r="BJ30" s="82">
        <f>+BJ29</f>
        <v>216</v>
      </c>
      <c r="BK30" s="82">
        <v>23</v>
      </c>
      <c r="BL30" s="82">
        <f>SUM(BL27:BL29)</f>
        <v>147</v>
      </c>
      <c r="BM30" s="1"/>
      <c r="BN30" s="1"/>
      <c r="BO30" s="1"/>
      <c r="BP30" s="1"/>
      <c r="BQ30" s="1"/>
      <c r="BR30" s="1"/>
      <c r="BS30" s="1"/>
    </row>
    <row r="31" spans="1:71" ht="12.75" customHeight="1" thickBot="1">
      <c r="A31" s="18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83"/>
      <c r="BC31" s="84"/>
      <c r="BD31" s="85" t="s">
        <v>44</v>
      </c>
      <c r="BE31" s="249">
        <f>SUM(BE30:BJ30)</f>
        <v>4464</v>
      </c>
      <c r="BF31" s="250"/>
      <c r="BG31" s="250"/>
      <c r="BH31" s="250"/>
      <c r="BI31" s="250"/>
      <c r="BJ31" s="251"/>
      <c r="BK31" s="86"/>
      <c r="BL31" s="86"/>
      <c r="BM31" s="1"/>
      <c r="BN31" s="1"/>
      <c r="BO31" s="1"/>
      <c r="BP31" s="1"/>
      <c r="BQ31" s="1"/>
      <c r="BR31" s="1"/>
      <c r="BS31" s="1"/>
    </row>
    <row r="32" spans="1:71" ht="6" customHeight="1">
      <c r="A32" s="18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21"/>
      <c r="BD32" s="22"/>
      <c r="BE32" s="23"/>
      <c r="BF32" s="23"/>
      <c r="BG32" s="23"/>
      <c r="BH32" s="23"/>
      <c r="BI32" s="23"/>
      <c r="BJ32" s="23"/>
      <c r="BK32" s="20"/>
      <c r="BL32" s="20"/>
      <c r="BM32" s="1"/>
      <c r="BN32" s="1"/>
      <c r="BO32" s="1"/>
      <c r="BP32" s="1"/>
      <c r="BQ32" s="1"/>
      <c r="BR32" s="1"/>
      <c r="BS32" s="1"/>
    </row>
    <row r="33" spans="1:71" ht="12.75" customHeight="1">
      <c r="A33" s="268" t="s">
        <v>45</v>
      </c>
      <c r="B33" s="269"/>
      <c r="C33" s="269"/>
      <c r="D33" s="269"/>
      <c r="E33" s="269"/>
      <c r="F33" s="269"/>
      <c r="G33" s="6"/>
      <c r="H33" s="268" t="s">
        <v>46</v>
      </c>
      <c r="I33" s="269"/>
      <c r="J33" s="269"/>
      <c r="K33" s="269"/>
      <c r="L33" s="269"/>
      <c r="M33" s="269"/>
      <c r="N33" s="269"/>
      <c r="O33" s="24"/>
      <c r="P33" s="268" t="s">
        <v>31</v>
      </c>
      <c r="Q33" s="269"/>
      <c r="R33" s="269"/>
      <c r="S33" s="269"/>
      <c r="T33" s="269"/>
      <c r="U33" s="269"/>
      <c r="V33" s="269"/>
      <c r="W33" s="25"/>
      <c r="X33" s="268" t="s">
        <v>47</v>
      </c>
      <c r="Y33" s="269"/>
      <c r="Z33" s="269"/>
      <c r="AA33" s="269"/>
      <c r="AB33" s="269"/>
      <c r="AC33" s="269"/>
      <c r="AD33" s="269"/>
      <c r="AE33" s="24"/>
      <c r="AF33" s="268" t="s">
        <v>48</v>
      </c>
      <c r="AG33" s="269"/>
      <c r="AH33" s="269"/>
      <c r="AI33" s="269"/>
      <c r="AJ33" s="269"/>
      <c r="AK33" s="269"/>
      <c r="AL33" s="269"/>
      <c r="AM33" s="24"/>
      <c r="AN33" s="268" t="s">
        <v>49</v>
      </c>
      <c r="AO33" s="269"/>
      <c r="AP33" s="269"/>
      <c r="AQ33" s="269"/>
      <c r="AR33" s="269"/>
      <c r="AS33" s="269"/>
      <c r="AT33" s="269"/>
      <c r="AU33" s="24"/>
      <c r="AV33" s="268" t="s">
        <v>50</v>
      </c>
      <c r="AW33" s="269"/>
      <c r="AX33" s="269"/>
      <c r="AY33" s="269"/>
      <c r="AZ33" s="269"/>
      <c r="BA33" s="269"/>
      <c r="BB33" s="269"/>
      <c r="BC33" s="2"/>
      <c r="BD33" s="26"/>
      <c r="BE33" s="281"/>
      <c r="BF33" s="278"/>
      <c r="BG33" s="278"/>
      <c r="BH33" s="44"/>
      <c r="BI33" s="278"/>
      <c r="BJ33" s="278"/>
      <c r="BK33" s="278"/>
      <c r="BL33" s="277"/>
      <c r="BM33" s="278"/>
      <c r="BN33" s="278"/>
      <c r="BO33" s="278"/>
      <c r="BP33" s="31"/>
      <c r="BQ33" s="1"/>
      <c r="BR33" s="1"/>
      <c r="BS33" s="1"/>
    </row>
    <row r="34" spans="1:71" ht="12.75" customHeight="1">
      <c r="A34" s="269"/>
      <c r="B34" s="269"/>
      <c r="C34" s="269"/>
      <c r="D34" s="269"/>
      <c r="E34" s="269"/>
      <c r="F34" s="269"/>
      <c r="G34" s="6"/>
      <c r="H34" s="269"/>
      <c r="I34" s="269"/>
      <c r="J34" s="269"/>
      <c r="K34" s="269"/>
      <c r="L34" s="269"/>
      <c r="M34" s="269"/>
      <c r="N34" s="269"/>
      <c r="O34" s="24"/>
      <c r="P34" s="269"/>
      <c r="Q34" s="269"/>
      <c r="R34" s="269"/>
      <c r="S34" s="269"/>
      <c r="T34" s="269"/>
      <c r="U34" s="269"/>
      <c r="V34" s="269"/>
      <c r="W34" s="25"/>
      <c r="X34" s="269"/>
      <c r="Y34" s="269"/>
      <c r="Z34" s="269"/>
      <c r="AA34" s="269"/>
      <c r="AB34" s="269"/>
      <c r="AC34" s="269"/>
      <c r="AD34" s="269"/>
      <c r="AE34" s="24"/>
      <c r="AF34" s="269"/>
      <c r="AG34" s="269"/>
      <c r="AH34" s="269"/>
      <c r="AI34" s="269"/>
      <c r="AJ34" s="269"/>
      <c r="AK34" s="269"/>
      <c r="AL34" s="269"/>
      <c r="AM34" s="24"/>
      <c r="AN34" s="269"/>
      <c r="AO34" s="269"/>
      <c r="AP34" s="269"/>
      <c r="AQ34" s="269"/>
      <c r="AR34" s="269"/>
      <c r="AS34" s="269"/>
      <c r="AT34" s="269"/>
      <c r="AU34" s="24"/>
      <c r="AV34" s="269"/>
      <c r="AW34" s="269"/>
      <c r="AX34" s="269"/>
      <c r="AY34" s="269"/>
      <c r="AZ34" s="269"/>
      <c r="BA34" s="269"/>
      <c r="BB34" s="269"/>
      <c r="BC34" s="2"/>
      <c r="BD34" s="2"/>
      <c r="BE34" s="278"/>
      <c r="BF34" s="278"/>
      <c r="BG34" s="278"/>
      <c r="BH34" s="44"/>
      <c r="BI34" s="278"/>
      <c r="BJ34" s="278"/>
      <c r="BK34" s="278"/>
      <c r="BL34" s="278"/>
      <c r="BM34" s="278"/>
      <c r="BN34" s="278"/>
      <c r="BO34" s="278"/>
      <c r="BP34" s="31"/>
      <c r="BQ34" s="1"/>
      <c r="BR34" s="1"/>
      <c r="BS34" s="1"/>
    </row>
    <row r="35" spans="1:71" ht="12.75" customHeight="1">
      <c r="A35" s="269"/>
      <c r="B35" s="269"/>
      <c r="C35" s="269"/>
      <c r="D35" s="269"/>
      <c r="E35" s="269"/>
      <c r="F35" s="269"/>
      <c r="G35" s="6"/>
      <c r="H35" s="269"/>
      <c r="I35" s="269"/>
      <c r="J35" s="269"/>
      <c r="K35" s="269"/>
      <c r="L35" s="269"/>
      <c r="M35" s="269"/>
      <c r="N35" s="269"/>
      <c r="O35" s="24"/>
      <c r="P35" s="269"/>
      <c r="Q35" s="269"/>
      <c r="R35" s="269"/>
      <c r="S35" s="269"/>
      <c r="T35" s="269"/>
      <c r="U35" s="269"/>
      <c r="V35" s="269"/>
      <c r="W35" s="25"/>
      <c r="X35" s="269"/>
      <c r="Y35" s="269"/>
      <c r="Z35" s="269"/>
      <c r="AA35" s="269"/>
      <c r="AB35" s="269"/>
      <c r="AC35" s="269"/>
      <c r="AD35" s="269"/>
      <c r="AE35" s="24"/>
      <c r="AF35" s="269"/>
      <c r="AG35" s="269"/>
      <c r="AH35" s="269"/>
      <c r="AI35" s="269"/>
      <c r="AJ35" s="269"/>
      <c r="AK35" s="269"/>
      <c r="AL35" s="269"/>
      <c r="AM35" s="24"/>
      <c r="AN35" s="269"/>
      <c r="AO35" s="269"/>
      <c r="AP35" s="269"/>
      <c r="AQ35" s="269"/>
      <c r="AR35" s="269"/>
      <c r="AS35" s="269"/>
      <c r="AT35" s="269"/>
      <c r="AU35" s="24"/>
      <c r="AV35" s="269"/>
      <c r="AW35" s="269"/>
      <c r="AX35" s="269"/>
      <c r="AY35" s="269"/>
      <c r="AZ35" s="269"/>
      <c r="BA35" s="269"/>
      <c r="BB35" s="269"/>
      <c r="BC35" s="2"/>
      <c r="BD35" s="2"/>
      <c r="BE35" s="278"/>
      <c r="BF35" s="278"/>
      <c r="BG35" s="278"/>
      <c r="BH35" s="44"/>
      <c r="BI35" s="278"/>
      <c r="BJ35" s="278"/>
      <c r="BK35" s="278"/>
      <c r="BL35" s="278"/>
      <c r="BM35" s="278"/>
      <c r="BN35" s="278"/>
      <c r="BO35" s="278"/>
      <c r="BP35" s="31"/>
      <c r="BQ35" s="1"/>
      <c r="BR35" s="1"/>
      <c r="BS35" s="1"/>
    </row>
    <row r="36" spans="1:71" ht="15.75" customHeight="1">
      <c r="A36" s="269"/>
      <c r="B36" s="269"/>
      <c r="C36" s="269"/>
      <c r="D36" s="269"/>
      <c r="E36" s="269"/>
      <c r="F36" s="269"/>
      <c r="G36" s="6"/>
      <c r="H36" s="269"/>
      <c r="I36" s="269"/>
      <c r="J36" s="269"/>
      <c r="K36" s="269"/>
      <c r="L36" s="269"/>
      <c r="M36" s="269"/>
      <c r="N36" s="269"/>
      <c r="O36" s="24"/>
      <c r="P36" s="269"/>
      <c r="Q36" s="269"/>
      <c r="R36" s="269"/>
      <c r="S36" s="269"/>
      <c r="T36" s="269"/>
      <c r="U36" s="269"/>
      <c r="V36" s="269"/>
      <c r="W36" s="25"/>
      <c r="X36" s="269"/>
      <c r="Y36" s="269"/>
      <c r="Z36" s="269"/>
      <c r="AA36" s="269"/>
      <c r="AB36" s="269"/>
      <c r="AC36" s="269"/>
      <c r="AD36" s="269"/>
      <c r="AE36" s="24"/>
      <c r="AF36" s="269"/>
      <c r="AG36" s="269"/>
      <c r="AH36" s="269"/>
      <c r="AI36" s="269"/>
      <c r="AJ36" s="269"/>
      <c r="AK36" s="269"/>
      <c r="AL36" s="269"/>
      <c r="AM36" s="24"/>
      <c r="AN36" s="269"/>
      <c r="AO36" s="269"/>
      <c r="AP36" s="269"/>
      <c r="AQ36" s="269"/>
      <c r="AR36" s="269"/>
      <c r="AS36" s="269"/>
      <c r="AT36" s="269"/>
      <c r="AU36" s="24"/>
      <c r="AV36" s="269"/>
      <c r="AW36" s="269"/>
      <c r="AX36" s="269"/>
      <c r="AY36" s="269"/>
      <c r="AZ36" s="269"/>
      <c r="BA36" s="269"/>
      <c r="BB36" s="269"/>
      <c r="BC36" s="2"/>
      <c r="BD36" s="2"/>
      <c r="BE36" s="278"/>
      <c r="BF36" s="278"/>
      <c r="BG36" s="278"/>
      <c r="BH36" s="44"/>
      <c r="BI36" s="278"/>
      <c r="BJ36" s="278"/>
      <c r="BK36" s="278"/>
      <c r="BL36" s="278"/>
      <c r="BM36" s="278"/>
      <c r="BN36" s="278"/>
      <c r="BO36" s="278"/>
      <c r="BP36" s="31"/>
      <c r="BQ36" s="1"/>
      <c r="BR36" s="1"/>
      <c r="BS36" s="1"/>
    </row>
    <row r="37" spans="1:71" ht="5.25" customHeight="1" thickBot="1">
      <c r="A37" s="269"/>
      <c r="B37" s="269"/>
      <c r="C37" s="269"/>
      <c r="D37" s="269"/>
      <c r="E37" s="269"/>
      <c r="F37" s="269"/>
      <c r="G37" s="6"/>
      <c r="H37" s="269"/>
      <c r="I37" s="269"/>
      <c r="J37" s="269"/>
      <c r="K37" s="269"/>
      <c r="L37" s="269"/>
      <c r="M37" s="269"/>
      <c r="N37" s="269"/>
      <c r="O37" s="24"/>
      <c r="P37" s="269"/>
      <c r="Q37" s="269"/>
      <c r="R37" s="269"/>
      <c r="S37" s="269"/>
      <c r="T37" s="269"/>
      <c r="U37" s="269"/>
      <c r="V37" s="269"/>
      <c r="W37" s="25"/>
      <c r="X37" s="269"/>
      <c r="Y37" s="269"/>
      <c r="Z37" s="269"/>
      <c r="AA37" s="269"/>
      <c r="AB37" s="269"/>
      <c r="AC37" s="269"/>
      <c r="AD37" s="269"/>
      <c r="AE37" s="24"/>
      <c r="AF37" s="269"/>
      <c r="AG37" s="269"/>
      <c r="AH37" s="269"/>
      <c r="AI37" s="269"/>
      <c r="AJ37" s="269"/>
      <c r="AK37" s="269"/>
      <c r="AL37" s="269"/>
      <c r="AM37" s="24"/>
      <c r="AN37" s="269"/>
      <c r="AO37" s="269"/>
      <c r="AP37" s="269"/>
      <c r="AQ37" s="269"/>
      <c r="AR37" s="269"/>
      <c r="AS37" s="269"/>
      <c r="AT37" s="269"/>
      <c r="AU37" s="24"/>
      <c r="AV37" s="269"/>
      <c r="AW37" s="269"/>
      <c r="AX37" s="269"/>
      <c r="AY37" s="269"/>
      <c r="AZ37" s="269"/>
      <c r="BA37" s="269"/>
      <c r="BB37" s="269"/>
      <c r="BC37" s="2"/>
      <c r="BD37" s="2"/>
      <c r="BE37" s="278"/>
      <c r="BF37" s="278"/>
      <c r="BG37" s="278"/>
      <c r="BH37" s="44"/>
      <c r="BI37" s="278"/>
      <c r="BJ37" s="278"/>
      <c r="BK37" s="278"/>
      <c r="BL37" s="278"/>
      <c r="BM37" s="278"/>
      <c r="BN37" s="278"/>
      <c r="BO37" s="278"/>
      <c r="BP37" s="31"/>
      <c r="BQ37" s="1"/>
      <c r="BR37" s="1"/>
      <c r="BS37" s="1"/>
    </row>
    <row r="38" spans="1:71" ht="6" customHeight="1">
      <c r="A38" s="1"/>
      <c r="B38" s="5"/>
      <c r="C38" s="27"/>
      <c r="D38" s="27"/>
      <c r="E38" s="27"/>
      <c r="F38" s="27"/>
      <c r="G38" s="27"/>
      <c r="H38" s="27"/>
      <c r="I38" s="6"/>
      <c r="J38" s="271"/>
      <c r="K38" s="261"/>
      <c r="L38" s="262"/>
      <c r="M38" s="27"/>
      <c r="N38" s="27"/>
      <c r="O38" s="27"/>
      <c r="P38" s="27"/>
      <c r="Q38" s="28"/>
      <c r="R38" s="282">
        <v>0</v>
      </c>
      <c r="S38" s="261"/>
      <c r="T38" s="262"/>
      <c r="U38" s="27"/>
      <c r="V38" s="27"/>
      <c r="W38" s="27"/>
      <c r="X38" s="27"/>
      <c r="Y38" s="27"/>
      <c r="Z38" s="282">
        <v>8</v>
      </c>
      <c r="AA38" s="261"/>
      <c r="AB38" s="262"/>
      <c r="AC38" s="27"/>
      <c r="AD38" s="27"/>
      <c r="AE38" s="27"/>
      <c r="AF38" s="27"/>
      <c r="AG38" s="27"/>
      <c r="AH38" s="282" t="s">
        <v>40</v>
      </c>
      <c r="AI38" s="261"/>
      <c r="AJ38" s="262"/>
      <c r="AK38" s="6"/>
      <c r="AL38" s="27"/>
      <c r="AM38" s="27"/>
      <c r="AN38" s="27"/>
      <c r="AO38" s="27"/>
      <c r="AP38" s="282" t="s">
        <v>51</v>
      </c>
      <c r="AQ38" s="261"/>
      <c r="AR38" s="262"/>
      <c r="AS38" s="27"/>
      <c r="AT38" s="27"/>
      <c r="AU38" s="27"/>
      <c r="AV38" s="27"/>
      <c r="AW38" s="27"/>
      <c r="AX38" s="306" t="s">
        <v>41</v>
      </c>
      <c r="AY38" s="261"/>
      <c r="AZ38" s="262"/>
      <c r="BA38" s="27"/>
      <c r="BB38" s="27"/>
      <c r="BC38" s="27"/>
      <c r="BD38" s="24"/>
      <c r="BE38" s="32"/>
      <c r="BF38" s="283"/>
      <c r="BG38" s="284"/>
      <c r="BH38" s="43"/>
      <c r="BI38" s="283"/>
      <c r="BJ38" s="278"/>
      <c r="BK38" s="33"/>
      <c r="BL38" s="33"/>
      <c r="BM38" s="279"/>
      <c r="BN38" s="280"/>
      <c r="BO38" s="280"/>
      <c r="BP38" s="31"/>
      <c r="BQ38" s="1"/>
      <c r="BR38" s="1"/>
      <c r="BS38" s="1"/>
    </row>
    <row r="39" spans="1:71" ht="6" customHeight="1">
      <c r="A39" s="1"/>
      <c r="B39" s="1"/>
      <c r="C39" s="1"/>
      <c r="D39" s="1"/>
      <c r="E39" s="1"/>
      <c r="F39" s="1"/>
      <c r="G39" s="1"/>
      <c r="H39" s="1"/>
      <c r="I39" s="1"/>
      <c r="J39" s="272"/>
      <c r="K39" s="269"/>
      <c r="L39" s="273"/>
      <c r="M39" s="1"/>
      <c r="N39" s="1"/>
      <c r="O39" s="6"/>
      <c r="P39" s="6"/>
      <c r="Q39" s="1"/>
      <c r="R39" s="272"/>
      <c r="S39" s="269"/>
      <c r="T39" s="273"/>
      <c r="U39" s="1"/>
      <c r="V39" s="1"/>
      <c r="W39" s="1"/>
      <c r="X39" s="1"/>
      <c r="Y39" s="1"/>
      <c r="Z39" s="272"/>
      <c r="AA39" s="269"/>
      <c r="AB39" s="273"/>
      <c r="AC39" s="1"/>
      <c r="AD39" s="1"/>
      <c r="AE39" s="1"/>
      <c r="AF39" s="1"/>
      <c r="AG39" s="1"/>
      <c r="AH39" s="272"/>
      <c r="AI39" s="269"/>
      <c r="AJ39" s="273"/>
      <c r="AK39" s="1"/>
      <c r="AL39" s="1"/>
      <c r="AM39" s="1"/>
      <c r="AN39" s="1"/>
      <c r="AO39" s="1"/>
      <c r="AP39" s="272"/>
      <c r="AQ39" s="269"/>
      <c r="AR39" s="273"/>
      <c r="AS39" s="1"/>
      <c r="AT39" s="1"/>
      <c r="AU39" s="1"/>
      <c r="AV39" s="1"/>
      <c r="AW39" s="1"/>
      <c r="AX39" s="272"/>
      <c r="AY39" s="269"/>
      <c r="AZ39" s="273"/>
      <c r="BA39" s="1"/>
      <c r="BB39" s="1"/>
      <c r="BC39" s="1"/>
      <c r="BD39" s="1"/>
      <c r="BE39" s="31"/>
      <c r="BF39" s="284"/>
      <c r="BG39" s="284"/>
      <c r="BH39" s="43"/>
      <c r="BI39" s="278"/>
      <c r="BJ39" s="278"/>
      <c r="BK39" s="33"/>
      <c r="BL39" s="33"/>
      <c r="BM39" s="280"/>
      <c r="BN39" s="280"/>
      <c r="BO39" s="280"/>
      <c r="BP39" s="31"/>
      <c r="BQ39" s="1"/>
      <c r="BR39" s="1"/>
      <c r="BS39" s="1"/>
    </row>
    <row r="40" spans="1:71" ht="12" customHeight="1" thickBot="1">
      <c r="A40" s="1"/>
      <c r="B40" s="1"/>
      <c r="C40" s="1"/>
      <c r="D40" s="1"/>
      <c r="E40" s="1"/>
      <c r="F40" s="1"/>
      <c r="G40" s="1"/>
      <c r="H40" s="1"/>
      <c r="I40" s="1"/>
      <c r="J40" s="263"/>
      <c r="K40" s="264"/>
      <c r="L40" s="265"/>
      <c r="M40" s="1"/>
      <c r="N40" s="1"/>
      <c r="O40" s="6"/>
      <c r="P40" s="6"/>
      <c r="Q40" s="1"/>
      <c r="R40" s="263"/>
      <c r="S40" s="264"/>
      <c r="T40" s="265"/>
      <c r="U40" s="1"/>
      <c r="V40" s="1"/>
      <c r="W40" s="1"/>
      <c r="X40" s="1"/>
      <c r="Y40" s="1"/>
      <c r="Z40" s="263"/>
      <c r="AA40" s="264"/>
      <c r="AB40" s="265"/>
      <c r="AC40" s="1"/>
      <c r="AD40" s="1"/>
      <c r="AE40" s="1"/>
      <c r="AF40" s="1"/>
      <c r="AG40" s="1"/>
      <c r="AH40" s="263"/>
      <c r="AI40" s="264"/>
      <c r="AJ40" s="265"/>
      <c r="AK40" s="1"/>
      <c r="AL40" s="1"/>
      <c r="AM40" s="1"/>
      <c r="AN40" s="1"/>
      <c r="AO40" s="1"/>
      <c r="AP40" s="263"/>
      <c r="AQ40" s="264"/>
      <c r="AR40" s="265"/>
      <c r="AS40" s="1"/>
      <c r="AT40" s="1"/>
      <c r="AU40" s="1"/>
      <c r="AV40" s="1"/>
      <c r="AW40" s="1"/>
      <c r="AX40" s="263"/>
      <c r="AY40" s="264"/>
      <c r="AZ40" s="265"/>
      <c r="BA40" s="1"/>
      <c r="BB40" s="1"/>
      <c r="BC40" s="1"/>
      <c r="BD40" s="1"/>
      <c r="BE40" s="31"/>
      <c r="BF40" s="284"/>
      <c r="BG40" s="284"/>
      <c r="BH40" s="43"/>
      <c r="BI40" s="278"/>
      <c r="BJ40" s="278"/>
      <c r="BK40" s="33"/>
      <c r="BL40" s="33"/>
      <c r="BM40" s="280"/>
      <c r="BN40" s="280"/>
      <c r="BO40" s="280"/>
      <c r="BP40" s="31"/>
      <c r="BQ40" s="1"/>
      <c r="BR40" s="1"/>
      <c r="BS40" s="1"/>
    </row>
    <row r="41" spans="1:7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6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31"/>
      <c r="BF41" s="31"/>
      <c r="BG41" s="33"/>
      <c r="BH41" s="33"/>
      <c r="BI41" s="33"/>
      <c r="BJ41" s="33"/>
      <c r="BK41" s="33"/>
      <c r="BL41" s="33"/>
      <c r="BM41" s="31"/>
      <c r="BN41" s="31"/>
      <c r="BO41" s="31"/>
      <c r="BP41" s="31"/>
      <c r="BQ41" s="1"/>
      <c r="BR41" s="1"/>
      <c r="BS41" s="1"/>
    </row>
    <row r="42" spans="1:7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6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31"/>
      <c r="BF42" s="31"/>
      <c r="BG42" s="33"/>
      <c r="BH42" s="33"/>
      <c r="BI42" s="33"/>
      <c r="BJ42" s="33"/>
      <c r="BK42" s="33"/>
      <c r="BL42" s="33"/>
      <c r="BM42" s="31"/>
      <c r="BN42" s="31"/>
      <c r="BO42" s="31"/>
      <c r="BP42" s="31"/>
      <c r="BQ42" s="1"/>
      <c r="BR42" s="1"/>
      <c r="BS42" s="1"/>
    </row>
    <row r="43" spans="1:7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6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31"/>
      <c r="BF43" s="31"/>
      <c r="BG43" s="33"/>
      <c r="BH43" s="33"/>
      <c r="BI43" s="33"/>
      <c r="BJ43" s="33"/>
      <c r="BK43" s="33"/>
      <c r="BL43" s="33"/>
      <c r="BM43" s="31"/>
      <c r="BN43" s="31"/>
      <c r="BO43" s="31"/>
      <c r="BP43" s="31"/>
      <c r="BQ43" s="1"/>
      <c r="BR43" s="1"/>
      <c r="BS43" s="1"/>
    </row>
    <row r="44" spans="1:71" ht="12.75" customHeight="1">
      <c r="A44" s="1"/>
      <c r="B44" s="1"/>
      <c r="C44" s="6"/>
      <c r="D44" s="6"/>
      <c r="E44" s="6"/>
      <c r="F44" s="6"/>
      <c r="G44" s="6"/>
      <c r="H44" s="270" t="s">
        <v>87</v>
      </c>
      <c r="I44" s="270"/>
      <c r="J44" s="270"/>
      <c r="K44" s="270"/>
      <c r="L44" s="270"/>
      <c r="M44" s="270"/>
      <c r="N44" s="6"/>
      <c r="O44" s="6"/>
      <c r="P44" s="6"/>
      <c r="Q44" s="6"/>
      <c r="R44" s="268" t="s">
        <v>36</v>
      </c>
      <c r="S44" s="268"/>
      <c r="T44" s="268"/>
      <c r="U44" s="268"/>
      <c r="V44" s="268"/>
      <c r="W44" s="268"/>
      <c r="X44" s="268" t="s">
        <v>85</v>
      </c>
      <c r="Y44" s="268"/>
      <c r="Z44" s="268"/>
      <c r="AA44" s="268"/>
      <c r="AB44" s="268"/>
      <c r="AC44" s="268"/>
      <c r="AD44" s="298"/>
      <c r="AE44" s="298"/>
      <c r="AF44" s="298"/>
      <c r="AG44" s="298"/>
      <c r="AH44" s="298"/>
      <c r="AI44" s="298"/>
      <c r="AJ44" s="298"/>
      <c r="AK44" s="298"/>
      <c r="AL44" s="298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33"/>
      <c r="BF44" s="33"/>
      <c r="BG44" s="33"/>
      <c r="BH44" s="33"/>
      <c r="BI44" s="33"/>
      <c r="BJ44" s="33"/>
      <c r="BK44" s="33"/>
      <c r="BL44" s="33"/>
      <c r="BM44" s="31"/>
      <c r="BN44" s="31"/>
      <c r="BO44" s="31"/>
      <c r="BP44" s="31"/>
      <c r="BQ44" s="1"/>
      <c r="BR44" s="1"/>
      <c r="BS44" s="1"/>
    </row>
    <row r="45" spans="1:71" ht="12.75" customHeight="1" thickBot="1">
      <c r="A45" s="1"/>
      <c r="B45" s="1"/>
      <c r="C45" s="1"/>
      <c r="D45" s="1"/>
      <c r="E45" s="1"/>
      <c r="F45" s="1"/>
      <c r="G45" s="1"/>
      <c r="H45" s="270"/>
      <c r="I45" s="270"/>
      <c r="J45" s="270"/>
      <c r="K45" s="270"/>
      <c r="L45" s="270"/>
      <c r="M45" s="270"/>
      <c r="N45" s="1"/>
      <c r="O45" s="1"/>
      <c r="P45" s="1"/>
      <c r="Q45" s="1"/>
      <c r="R45" s="1"/>
      <c r="S45" s="1"/>
      <c r="T45" s="1"/>
      <c r="U45" s="1"/>
      <c r="V45" s="1"/>
      <c r="W45" s="6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1"/>
      <c r="BR45" s="1"/>
      <c r="BS45" s="1"/>
    </row>
    <row r="46" spans="1:71" ht="12.75" customHeight="1">
      <c r="A46" s="1"/>
      <c r="B46" s="1"/>
      <c r="C46" s="1"/>
      <c r="D46" s="1"/>
      <c r="E46" s="1"/>
      <c r="F46" s="1"/>
      <c r="G46" s="1"/>
      <c r="H46" s="1"/>
      <c r="I46" s="254" t="s">
        <v>42</v>
      </c>
      <c r="J46" s="255"/>
      <c r="K46" s="255"/>
      <c r="L46" s="256"/>
      <c r="M46" s="1"/>
      <c r="N46" s="1"/>
      <c r="O46" s="1"/>
      <c r="P46" s="1"/>
      <c r="Q46" s="6"/>
      <c r="R46" s="254" t="s">
        <v>52</v>
      </c>
      <c r="S46" s="255"/>
      <c r="T46" s="255"/>
      <c r="U46" s="256"/>
      <c r="V46" s="6"/>
      <c r="W46" s="1"/>
      <c r="X46" s="1"/>
      <c r="Y46" s="1"/>
      <c r="Z46" s="1"/>
      <c r="AA46" s="1"/>
      <c r="AB46" s="254" t="s">
        <v>86</v>
      </c>
      <c r="AC46" s="255"/>
      <c r="AD46" s="255"/>
      <c r="AE46" s="256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</row>
    <row r="47" spans="1:71" ht="12.75" customHeight="1" thickBot="1">
      <c r="A47" s="1"/>
      <c r="B47" s="1"/>
      <c r="C47" s="1"/>
      <c r="D47" s="1"/>
      <c r="E47" s="1"/>
      <c r="F47" s="1"/>
      <c r="G47" s="1"/>
      <c r="H47" s="1"/>
      <c r="I47" s="257"/>
      <c r="J47" s="258"/>
      <c r="K47" s="258"/>
      <c r="L47" s="259"/>
      <c r="M47" s="1"/>
      <c r="N47" s="1"/>
      <c r="O47" s="1"/>
      <c r="P47" s="1"/>
      <c r="Q47" s="6"/>
      <c r="R47" s="257"/>
      <c r="S47" s="258"/>
      <c r="T47" s="258"/>
      <c r="U47" s="259"/>
      <c r="V47" s="6"/>
      <c r="W47" s="6"/>
      <c r="X47" s="1"/>
      <c r="Y47" s="1"/>
      <c r="Z47" s="1"/>
      <c r="AA47" s="1"/>
      <c r="AB47" s="257"/>
      <c r="AC47" s="258"/>
      <c r="AD47" s="258"/>
      <c r="AE47" s="259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  <row r="48" spans="1:7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"/>
      <c r="R48" s="6"/>
      <c r="S48" s="6"/>
      <c r="T48" s="6"/>
      <c r="U48" s="6"/>
      <c r="V48" s="6"/>
      <c r="W48" s="6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</row>
    <row r="49" spans="1:7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6"/>
      <c r="R49" s="6"/>
      <c r="S49" s="6"/>
      <c r="T49" s="6"/>
      <c r="U49" s="6"/>
      <c r="V49" s="6"/>
      <c r="W49" s="6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0" spans="1:7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6"/>
      <c r="R50" s="6"/>
      <c r="S50" s="6"/>
      <c r="T50" s="6"/>
      <c r="U50" s="6"/>
      <c r="V50" s="6"/>
      <c r="W50" s="6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</row>
    <row r="51" spans="1:7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6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  <row r="53" spans="1:7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</row>
    <row r="54" spans="1:7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</row>
    <row r="55" spans="1:7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  <row r="59" spans="1:7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</row>
    <row r="61" spans="1:7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7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</row>
    <row r="63" spans="1:7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</row>
    <row r="64" spans="1:7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</row>
    <row r="65" spans="1:7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</row>
    <row r="66" spans="1:7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</row>
    <row r="67" spans="1:7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</row>
    <row r="68" spans="1:7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</row>
    <row r="69" spans="1:7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</row>
    <row r="70" spans="1:7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</row>
    <row r="73" spans="1:7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</row>
    <row r="74" spans="1:7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</row>
    <row r="75" spans="1:7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  <row r="76" spans="1:7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</row>
    <row r="77" spans="1:7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</row>
    <row r="78" spans="1:7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</row>
    <row r="79" spans="1:7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</row>
    <row r="80" spans="1:7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</row>
    <row r="81" spans="1:7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</row>
    <row r="82" spans="1:7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</row>
    <row r="83" spans="1:7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</row>
    <row r="84" spans="1:7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</row>
    <row r="85" spans="1:7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</row>
    <row r="86" spans="1:7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</row>
    <row r="87" spans="1:7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</row>
    <row r="88" spans="1:7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</row>
    <row r="89" spans="1:7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</row>
    <row r="90" spans="1:7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</row>
    <row r="91" spans="1:7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</row>
    <row r="92" spans="1:7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</row>
    <row r="93" spans="1:7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</row>
    <row r="94" spans="1:7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</row>
    <row r="95" spans="1:7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</row>
    <row r="96" spans="1:7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</row>
    <row r="97" spans="1:7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</row>
    <row r="98" spans="1:7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</row>
    <row r="99" spans="1:7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</row>
    <row r="100" spans="1:7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</row>
    <row r="101" spans="1:7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</row>
    <row r="102" spans="1:7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</row>
    <row r="103" spans="1:7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</row>
    <row r="104" spans="1:7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</row>
    <row r="105" spans="1:7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</row>
    <row r="106" spans="1:7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</row>
    <row r="107" spans="1:7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</row>
    <row r="108" spans="1:7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</row>
    <row r="109" spans="1:7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</row>
    <row r="110" spans="1:7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</row>
    <row r="111" spans="1:7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</row>
    <row r="112" spans="1:7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</row>
    <row r="113" spans="1:7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</row>
    <row r="114" spans="1:7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</row>
    <row r="115" spans="1:7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</row>
    <row r="116" spans="1:7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</row>
    <row r="117" spans="1:7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</row>
    <row r="118" spans="1:7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</row>
    <row r="119" spans="1:7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</row>
    <row r="120" spans="1:7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</row>
    <row r="121" spans="1:7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</row>
    <row r="122" spans="1:7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</row>
    <row r="123" spans="1:7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</row>
    <row r="124" spans="1:7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</row>
    <row r="125" spans="1:7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</row>
    <row r="126" spans="1:7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</row>
    <row r="127" spans="1:7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</row>
    <row r="128" spans="1:7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</row>
    <row r="129" spans="1:7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</row>
    <row r="130" spans="1:7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</row>
    <row r="131" spans="1:7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</row>
    <row r="132" spans="1:7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</row>
    <row r="133" spans="1:7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</row>
    <row r="134" spans="1:7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</row>
    <row r="135" spans="1:7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</row>
    <row r="136" spans="1:7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</row>
    <row r="137" spans="1:7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</row>
    <row r="138" spans="1:7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</row>
    <row r="139" spans="1:7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</row>
    <row r="140" spans="1:7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</row>
    <row r="141" spans="1:7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</row>
    <row r="142" spans="1:7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</row>
    <row r="143" spans="1:7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</row>
    <row r="144" spans="1:7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</row>
    <row r="145" spans="1:7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</row>
    <row r="146" spans="1:7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</row>
    <row r="147" spans="1:7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</row>
    <row r="148" spans="1:7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</row>
    <row r="149" spans="1:7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</row>
    <row r="150" spans="1:7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</row>
    <row r="151" spans="1:7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</row>
    <row r="152" spans="1:7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</row>
    <row r="153" spans="1:7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</row>
    <row r="154" spans="1:7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</row>
    <row r="155" spans="1:7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</row>
    <row r="156" spans="1:7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</row>
    <row r="157" spans="1:7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</row>
    <row r="158" spans="1:7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</row>
    <row r="159" spans="1:7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</row>
    <row r="160" spans="1:7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</row>
    <row r="161" spans="1:7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</row>
    <row r="162" spans="1:7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</row>
    <row r="163" spans="1:7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</row>
    <row r="164" spans="1:7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</row>
    <row r="165" spans="1:7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</row>
    <row r="166" spans="1:7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</row>
    <row r="167" spans="1:7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</row>
    <row r="168" spans="1:7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</row>
    <row r="169" spans="1:7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</row>
    <row r="170" spans="1:7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</row>
    <row r="171" spans="1: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</row>
    <row r="172" spans="1:7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</row>
    <row r="173" spans="1:7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</row>
    <row r="174" spans="1:7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</row>
    <row r="175" spans="1:7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</row>
    <row r="176" spans="1:7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</row>
    <row r="177" spans="1:7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</row>
    <row r="178" spans="1:7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</row>
    <row r="179" spans="1:7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</row>
    <row r="180" spans="1:7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</row>
    <row r="181" spans="1:7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</row>
    <row r="182" spans="1:7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</row>
    <row r="183" spans="1:7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</row>
    <row r="184" spans="1:7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</row>
    <row r="185" spans="1:7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</row>
    <row r="186" spans="1:7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</row>
    <row r="187" spans="1:7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</row>
    <row r="188" spans="1:7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</row>
    <row r="189" spans="1:7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</row>
    <row r="190" spans="1:7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</row>
    <row r="191" spans="1:7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</row>
    <row r="192" spans="1:7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</row>
    <row r="193" spans="1:7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</row>
    <row r="194" spans="1:7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</row>
    <row r="195" spans="1:7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</row>
    <row r="196" spans="1:7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</row>
    <row r="197" spans="1:7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</row>
    <row r="198" spans="1:7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</row>
    <row r="199" spans="1:7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</row>
    <row r="200" spans="1:7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</row>
    <row r="201" spans="1:7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</row>
    <row r="202" spans="1:7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</row>
    <row r="203" spans="1:7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</row>
    <row r="204" spans="1:7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</row>
    <row r="205" spans="1:7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</row>
    <row r="206" spans="1:7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</row>
    <row r="207" spans="1:7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</row>
    <row r="208" spans="1:7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</row>
    <row r="209" spans="1:7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</row>
    <row r="210" spans="1:7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</row>
    <row r="211" spans="1:7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</row>
    <row r="212" spans="1:7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</row>
    <row r="213" spans="1:7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</row>
    <row r="214" spans="1:7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</row>
    <row r="215" spans="1:7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</row>
    <row r="216" spans="1:7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</row>
    <row r="217" spans="1:7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</row>
    <row r="218" spans="1:7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</row>
    <row r="219" spans="1:7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</row>
    <row r="220" spans="1:7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</row>
    <row r="221" spans="1:7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</row>
    <row r="222" spans="1:7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</row>
    <row r="223" spans="1:7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</row>
    <row r="224" spans="1:7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</row>
    <row r="225" spans="1:7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</row>
    <row r="226" spans="1:7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</row>
    <row r="227" spans="1:7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</row>
    <row r="228" spans="1:7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</row>
    <row r="229" spans="1:7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</row>
    <row r="230" spans="1:7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</row>
    <row r="231" spans="1:7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</row>
    <row r="232" spans="1:7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</row>
    <row r="233" spans="1:7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</row>
    <row r="234" spans="1:7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</row>
    <row r="235" spans="1:7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</row>
    <row r="236" spans="1:7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</row>
    <row r="237" spans="1:7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</row>
    <row r="238" spans="1:7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</row>
    <row r="239" spans="1:7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</row>
    <row r="240" spans="1:7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</row>
    <row r="241" spans="1:7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</row>
    <row r="242" spans="1:7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</row>
    <row r="243" spans="1:7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</row>
    <row r="244" spans="1:7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</row>
    <row r="245" spans="1:7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</row>
    <row r="246" spans="1:7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</row>
    <row r="247" spans="1:7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</row>
    <row r="248" spans="1:7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</row>
    <row r="249" spans="1:7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</row>
    <row r="250" spans="1:7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</row>
    <row r="251" spans="1:7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</row>
    <row r="252" spans="1:7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</row>
    <row r="253" spans="1:7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</row>
    <row r="254" spans="1:7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</row>
    <row r="255" spans="1:7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</row>
    <row r="256" spans="1:7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</row>
    <row r="257" spans="1:7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</row>
    <row r="258" spans="1:7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</row>
    <row r="259" spans="1:7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</row>
    <row r="260" spans="1:7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</row>
    <row r="261" spans="1:7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</row>
    <row r="262" spans="1:7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</row>
    <row r="263" spans="1:7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</row>
    <row r="264" spans="1:7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</row>
    <row r="265" spans="1:7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</row>
    <row r="266" spans="1:7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</row>
    <row r="267" spans="1:7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</row>
    <row r="268" spans="1:7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</row>
    <row r="269" spans="1:7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</row>
    <row r="270" spans="1:7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</row>
    <row r="271" spans="1: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</row>
    <row r="272" spans="1:7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</row>
    <row r="273" spans="1:7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</row>
    <row r="274" spans="1:7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</row>
    <row r="275" spans="1:7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</row>
    <row r="276" spans="1:7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</row>
    <row r="277" spans="1:7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</row>
    <row r="278" spans="1:7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</row>
    <row r="279" spans="1:7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</row>
    <row r="280" spans="1:7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</row>
    <row r="281" spans="1:7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</row>
    <row r="282" spans="1:7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</row>
    <row r="283" spans="1:7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</row>
    <row r="284" spans="1:7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</row>
    <row r="285" spans="1:7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</row>
    <row r="286" spans="1:7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</row>
    <row r="287" spans="1:7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</row>
    <row r="288" spans="1:7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</row>
    <row r="289" spans="1:7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</row>
    <row r="290" spans="1:7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</row>
    <row r="291" spans="1:7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</row>
    <row r="292" spans="1:7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</row>
    <row r="293" spans="1:7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</row>
    <row r="294" spans="1:7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</row>
    <row r="295" spans="1:7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</row>
    <row r="296" spans="1:7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</row>
    <row r="297" spans="1:7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</row>
    <row r="298" spans="1:7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</row>
    <row r="299" spans="1:7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</row>
    <row r="300" spans="1:7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</row>
    <row r="301" spans="1:7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</row>
    <row r="302" spans="1:7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</row>
    <row r="303" spans="1:7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</row>
    <row r="304" spans="1:7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</row>
    <row r="305" spans="1:7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</row>
    <row r="306" spans="1:7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</row>
    <row r="307" spans="1:7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</row>
    <row r="308" spans="1:7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</row>
    <row r="309" spans="1:7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</row>
    <row r="310" spans="1:7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</row>
    <row r="311" spans="1:7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</row>
    <row r="312" spans="1:7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</row>
    <row r="313" spans="1:7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</row>
    <row r="314" spans="1:7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</row>
    <row r="315" spans="1:7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</row>
    <row r="316" spans="1:7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</row>
    <row r="317" spans="1:7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</row>
    <row r="318" spans="1:7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</row>
    <row r="319" spans="1:7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</row>
    <row r="320" spans="1:7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</row>
    <row r="321" spans="1:7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</row>
    <row r="322" spans="1:7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</row>
    <row r="323" spans="1:7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</row>
    <row r="324" spans="1:7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</row>
    <row r="325" spans="1:7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</row>
    <row r="326" spans="1:7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</row>
    <row r="327" spans="1:7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</row>
    <row r="328" spans="1:7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</row>
    <row r="329" spans="1:7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</row>
    <row r="330" spans="1:7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</row>
    <row r="331" spans="1:7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</row>
    <row r="332" spans="1:7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</row>
    <row r="333" spans="1:7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</row>
    <row r="334" spans="1:7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</row>
    <row r="335" spans="1:7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</row>
    <row r="336" spans="1:7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</row>
    <row r="337" spans="1:7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</row>
    <row r="338" spans="1:7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</row>
    <row r="339" spans="1:7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</row>
    <row r="340" spans="1:7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</row>
    <row r="341" spans="1:7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</row>
    <row r="342" spans="1:7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</row>
    <row r="343" spans="1:7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</row>
    <row r="344" spans="1:7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</row>
    <row r="345" spans="1:7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</row>
    <row r="346" spans="1:7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</row>
    <row r="347" spans="1:7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</row>
    <row r="348" spans="1:7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</row>
    <row r="349" spans="1:7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</row>
    <row r="350" spans="1:7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</row>
    <row r="351" spans="1:7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</row>
    <row r="352" spans="1:7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</row>
    <row r="353" spans="1:7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</row>
    <row r="354" spans="1:7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</row>
    <row r="355" spans="1:7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</row>
    <row r="356" spans="1:7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</row>
    <row r="357" spans="1:7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</row>
    <row r="358" spans="1:7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</row>
    <row r="359" spans="1:7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</row>
    <row r="360" spans="1:7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</row>
    <row r="361" spans="1:7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</row>
    <row r="362" spans="1:7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</row>
    <row r="363" spans="1:7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</row>
    <row r="364" spans="1:7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</row>
    <row r="365" spans="1:7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</row>
    <row r="366" spans="1:7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</row>
    <row r="367" spans="1:7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</row>
    <row r="368" spans="1:7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</row>
    <row r="369" spans="1:7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</row>
    <row r="370" spans="1:7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</row>
    <row r="371" spans="1: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</row>
    <row r="372" spans="1:7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</row>
    <row r="373" spans="1:7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</row>
    <row r="374" spans="1:7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</row>
    <row r="375" spans="1:7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</row>
    <row r="376" spans="1:7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</row>
    <row r="377" spans="1:7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</row>
    <row r="378" spans="1:7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</row>
    <row r="379" spans="1:7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</row>
    <row r="380" spans="1:7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</row>
    <row r="381" spans="1:7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</row>
    <row r="382" spans="1:7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</row>
    <row r="383" spans="1:7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</row>
    <row r="384" spans="1:7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</row>
    <row r="385" spans="1:7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</row>
    <row r="386" spans="1:7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</row>
    <row r="387" spans="1:7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</row>
    <row r="388" spans="1:7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</row>
    <row r="389" spans="1:7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</row>
    <row r="390" spans="1:7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</row>
    <row r="391" spans="1:7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</row>
    <row r="392" spans="1:7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</row>
    <row r="393" spans="1:7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</row>
    <row r="394" spans="1:7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</row>
    <row r="395" spans="1:7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</row>
    <row r="396" spans="1:7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</row>
    <row r="397" spans="1:7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</row>
    <row r="398" spans="1:7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</row>
    <row r="399" spans="1:7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</row>
    <row r="400" spans="1:7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</row>
    <row r="401" spans="1:7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</row>
    <row r="402" spans="1:7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</row>
    <row r="403" spans="1:7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</row>
    <row r="404" spans="1:7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</row>
    <row r="405" spans="1:7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</row>
    <row r="406" spans="1:7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</row>
    <row r="407" spans="1:7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</row>
    <row r="408" spans="1:7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</row>
    <row r="409" spans="1:7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</row>
    <row r="410" spans="1:7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</row>
    <row r="411" spans="1:7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</row>
    <row r="412" spans="1:7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</row>
    <row r="413" spans="1:7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</row>
    <row r="414" spans="1:7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</row>
    <row r="415" spans="1:7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</row>
    <row r="416" spans="1:7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</row>
    <row r="417" spans="1:7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</row>
    <row r="418" spans="1:7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</row>
    <row r="419" spans="1:7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</row>
    <row r="420" spans="1:7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</row>
    <row r="421" spans="1:7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</row>
    <row r="422" spans="1:7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</row>
    <row r="423" spans="1:7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</row>
    <row r="424" spans="1:7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</row>
    <row r="425" spans="1:7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</row>
    <row r="426" spans="1:7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</row>
    <row r="427" spans="1:7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</row>
    <row r="428" spans="1:7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</row>
    <row r="429" spans="1:7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</row>
    <row r="430" spans="1:7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</row>
    <row r="431" spans="1:7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</row>
    <row r="432" spans="1:7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</row>
    <row r="433" spans="1:7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</row>
    <row r="434" spans="1:7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</row>
    <row r="435" spans="1:7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</row>
    <row r="436" spans="1:7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</row>
    <row r="437" spans="1:7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</row>
    <row r="438" spans="1:7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</row>
    <row r="439" spans="1:7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</row>
    <row r="440" spans="1:7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</row>
    <row r="441" spans="1:7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</row>
    <row r="442" spans="1:7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</row>
    <row r="443" spans="1:7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</row>
    <row r="444" spans="1:7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</row>
    <row r="445" spans="1:7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</row>
    <row r="446" spans="1:7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</row>
    <row r="447" spans="1:7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</row>
    <row r="448" spans="1:7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</row>
    <row r="449" spans="1:7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</row>
    <row r="450" spans="1:7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</row>
    <row r="451" spans="1:7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</row>
    <row r="452" spans="1:7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</row>
    <row r="453" spans="1:7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</row>
    <row r="454" spans="1:7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</row>
    <row r="455" spans="1:7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</row>
    <row r="456" spans="1:7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</row>
    <row r="457" spans="1:7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</row>
    <row r="458" spans="1:7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</row>
    <row r="459" spans="1:7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</row>
    <row r="460" spans="1:7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</row>
    <row r="461" spans="1:7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</row>
    <row r="462" spans="1:7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</row>
    <row r="463" spans="1:7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</row>
    <row r="464" spans="1:7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</row>
    <row r="465" spans="1:7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</row>
    <row r="466" spans="1:7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</row>
    <row r="467" spans="1:7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</row>
    <row r="468" spans="1:7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</row>
    <row r="469" spans="1:7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</row>
    <row r="470" spans="1:7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</row>
    <row r="471" spans="1: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</row>
    <row r="472" spans="1:7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</row>
    <row r="473" spans="1:7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</row>
    <row r="474" spans="1:7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</row>
    <row r="475" spans="1:7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</row>
    <row r="476" spans="1:7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</row>
    <row r="477" spans="1:7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</row>
    <row r="478" spans="1:7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</row>
    <row r="479" spans="1:7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</row>
    <row r="480" spans="1:7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</row>
    <row r="481" spans="1:7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</row>
    <row r="482" spans="1:7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</row>
    <row r="483" spans="1:7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</row>
    <row r="484" spans="1:7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</row>
    <row r="485" spans="1:7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</row>
    <row r="486" spans="1:7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</row>
    <row r="487" spans="1:7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</row>
    <row r="488" spans="1:7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</row>
    <row r="489" spans="1:7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</row>
    <row r="490" spans="1:7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</row>
    <row r="491" spans="1:7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</row>
    <row r="492" spans="1:7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</row>
    <row r="493" spans="1:7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</row>
    <row r="494" spans="1:7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</row>
    <row r="495" spans="1:7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</row>
    <row r="496" spans="1:7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</row>
    <row r="497" spans="1:7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</row>
    <row r="498" spans="1:7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</row>
    <row r="499" spans="1:7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</row>
    <row r="500" spans="1:7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</row>
    <row r="501" spans="1:7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</row>
    <row r="502" spans="1:7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</row>
    <row r="503" spans="1:7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</row>
    <row r="504" spans="1:7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</row>
    <row r="505" spans="1:7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</row>
    <row r="506" spans="1:7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</row>
    <row r="507" spans="1:7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</row>
    <row r="508" spans="1:7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</row>
    <row r="509" spans="1:7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</row>
    <row r="510" spans="1:7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</row>
    <row r="511" spans="1:7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</row>
    <row r="512" spans="1:7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</row>
    <row r="513" spans="1:7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</row>
    <row r="514" spans="1:7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</row>
    <row r="515" spans="1:7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</row>
    <row r="516" spans="1:7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</row>
    <row r="517" spans="1:7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</row>
    <row r="518" spans="1:7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</row>
    <row r="519" spans="1:7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</row>
    <row r="520" spans="1:7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</row>
    <row r="521" spans="1:7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</row>
    <row r="522" spans="1:7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</row>
    <row r="523" spans="1:7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</row>
    <row r="524" spans="1:7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</row>
    <row r="525" spans="1:7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</row>
    <row r="526" spans="1:7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</row>
    <row r="527" spans="1:7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</row>
    <row r="528" spans="1:7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</row>
    <row r="529" spans="1:7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</row>
    <row r="530" spans="1:7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</row>
    <row r="531" spans="1:7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</row>
    <row r="532" spans="1:7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</row>
    <row r="533" spans="1:7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</row>
    <row r="534" spans="1:7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</row>
    <row r="535" spans="1:7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</row>
    <row r="536" spans="1:7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</row>
    <row r="537" spans="1:7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</row>
    <row r="538" spans="1:7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</row>
    <row r="539" spans="1:7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</row>
    <row r="540" spans="1:7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</row>
    <row r="541" spans="1:7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</row>
    <row r="542" spans="1:7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</row>
    <row r="543" spans="1:7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</row>
    <row r="544" spans="1:7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</row>
    <row r="545" spans="1:7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</row>
    <row r="546" spans="1:7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</row>
    <row r="547" spans="1:7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</row>
    <row r="548" spans="1:7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</row>
    <row r="549" spans="1:7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</row>
    <row r="550" spans="1:7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</row>
    <row r="551" spans="1:7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</row>
    <row r="552" spans="1:7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</row>
    <row r="553" spans="1:7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</row>
    <row r="554" spans="1:7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</row>
    <row r="555" spans="1:7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</row>
    <row r="556" spans="1:7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</row>
    <row r="557" spans="1:7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</row>
    <row r="558" spans="1:7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</row>
    <row r="559" spans="1:7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</row>
    <row r="560" spans="1:7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</row>
    <row r="561" spans="1:7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</row>
    <row r="562" spans="1:7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</row>
    <row r="563" spans="1:7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</row>
    <row r="564" spans="1:7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</row>
    <row r="565" spans="1:7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</row>
    <row r="566" spans="1:7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</row>
    <row r="567" spans="1:7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</row>
    <row r="568" spans="1:7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</row>
    <row r="569" spans="1:7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</row>
    <row r="570" spans="1:7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</row>
    <row r="571" spans="1: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</row>
    <row r="572" spans="1:7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</row>
    <row r="573" spans="1:7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</row>
    <row r="574" spans="1:7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</row>
    <row r="575" spans="1:7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</row>
    <row r="576" spans="1:7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</row>
    <row r="577" spans="1:7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</row>
    <row r="578" spans="1:7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</row>
    <row r="579" spans="1:7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</row>
    <row r="580" spans="1:7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</row>
    <row r="581" spans="1:7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</row>
    <row r="582" spans="1:7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</row>
    <row r="583" spans="1:7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</row>
    <row r="584" spans="1:7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</row>
    <row r="585" spans="1:7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</row>
    <row r="586" spans="1:7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</row>
    <row r="587" spans="1:7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</row>
    <row r="588" spans="1:7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</row>
    <row r="589" spans="1:7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</row>
    <row r="590" spans="1:7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</row>
    <row r="591" spans="1:7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</row>
    <row r="592" spans="1:71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</row>
    <row r="593" spans="1:71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</row>
    <row r="594" spans="1:71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</row>
    <row r="595" spans="1:71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</row>
    <row r="596" spans="1:71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</row>
    <row r="597" spans="1:71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</row>
    <row r="598" spans="1:71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</row>
    <row r="599" spans="1:71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</row>
    <row r="600" spans="1:71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</row>
    <row r="601" spans="1:7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</row>
    <row r="602" spans="1:71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</row>
    <row r="603" spans="1:71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</row>
    <row r="604" spans="1:71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</row>
    <row r="605" spans="1:71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</row>
    <row r="606" spans="1:71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</row>
    <row r="607" spans="1:71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</row>
    <row r="608" spans="1:71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</row>
    <row r="609" spans="1:71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</row>
    <row r="610" spans="1:71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</row>
    <row r="611" spans="1:7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</row>
    <row r="612" spans="1:71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</row>
    <row r="613" spans="1:71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</row>
    <row r="614" spans="1:71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</row>
    <row r="615" spans="1:71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</row>
    <row r="616" spans="1:71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</row>
    <row r="617" spans="1:71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</row>
    <row r="618" spans="1:71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</row>
    <row r="619" spans="1:71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</row>
    <row r="620" spans="1:71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</row>
    <row r="621" spans="1:7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</row>
    <row r="622" spans="1:71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</row>
    <row r="623" spans="1:71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</row>
    <row r="624" spans="1:71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</row>
    <row r="625" spans="1:71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</row>
    <row r="626" spans="1:71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</row>
    <row r="627" spans="1:71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</row>
    <row r="628" spans="1:71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</row>
    <row r="629" spans="1:71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</row>
    <row r="630" spans="1:71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</row>
    <row r="631" spans="1:7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</row>
    <row r="632" spans="1:71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</row>
    <row r="633" spans="1:71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</row>
    <row r="634" spans="1:71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</row>
    <row r="635" spans="1:71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</row>
    <row r="636" spans="1:71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</row>
    <row r="637" spans="1:71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</row>
    <row r="638" spans="1:71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</row>
    <row r="639" spans="1:71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</row>
    <row r="640" spans="1:71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</row>
    <row r="641" spans="1:7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</row>
    <row r="642" spans="1:71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</row>
    <row r="643" spans="1:71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</row>
    <row r="644" spans="1:71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</row>
    <row r="645" spans="1:71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</row>
    <row r="646" spans="1:71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</row>
    <row r="647" spans="1:71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</row>
    <row r="648" spans="1:71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</row>
    <row r="649" spans="1:71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</row>
    <row r="650" spans="1:71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</row>
    <row r="651" spans="1:7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</row>
    <row r="652" spans="1:71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</row>
    <row r="653" spans="1:71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</row>
    <row r="654" spans="1:71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</row>
    <row r="655" spans="1:71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</row>
    <row r="656" spans="1:71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</row>
    <row r="657" spans="1:71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</row>
    <row r="658" spans="1:71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</row>
    <row r="659" spans="1:71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</row>
    <row r="660" spans="1:71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</row>
    <row r="661" spans="1:7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</row>
    <row r="662" spans="1:71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</row>
    <row r="663" spans="1:71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</row>
    <row r="664" spans="1:71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</row>
    <row r="665" spans="1:71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</row>
    <row r="666" spans="1:71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</row>
    <row r="667" spans="1:71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</row>
    <row r="668" spans="1:71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</row>
    <row r="669" spans="1:71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</row>
    <row r="670" spans="1:71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</row>
    <row r="671" spans="1: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</row>
    <row r="672" spans="1:71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</row>
    <row r="673" spans="1:71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</row>
    <row r="674" spans="1:71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</row>
    <row r="675" spans="1:71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</row>
    <row r="676" spans="1:71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</row>
    <row r="677" spans="1:71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</row>
    <row r="678" spans="1:71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</row>
    <row r="679" spans="1:71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</row>
    <row r="680" spans="1:71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</row>
    <row r="681" spans="1:7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</row>
    <row r="682" spans="1:71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</row>
    <row r="683" spans="1:71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</row>
    <row r="684" spans="1:71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</row>
    <row r="685" spans="1:71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</row>
    <row r="686" spans="1:71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</row>
    <row r="687" spans="1:71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</row>
    <row r="688" spans="1:71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</row>
    <row r="689" spans="1:71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</row>
    <row r="690" spans="1:71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</row>
    <row r="691" spans="1:7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</row>
    <row r="692" spans="1:71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</row>
    <row r="693" spans="1:71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</row>
    <row r="694" spans="1:71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</row>
    <row r="695" spans="1:71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</row>
    <row r="696" spans="1:71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</row>
    <row r="697" spans="1:71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</row>
    <row r="698" spans="1:71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</row>
    <row r="699" spans="1:71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</row>
    <row r="700" spans="1:71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</row>
    <row r="701" spans="1:7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</row>
    <row r="702" spans="1:71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</row>
    <row r="703" spans="1:71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</row>
    <row r="704" spans="1:71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</row>
    <row r="705" spans="1:71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</row>
    <row r="706" spans="1:71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</row>
    <row r="707" spans="1:71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</row>
    <row r="708" spans="1:71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</row>
    <row r="709" spans="1:71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</row>
    <row r="710" spans="1:71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</row>
    <row r="711" spans="1:7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</row>
    <row r="712" spans="1:71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</row>
    <row r="713" spans="1:71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</row>
    <row r="714" spans="1:71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</row>
    <row r="715" spans="1:71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</row>
    <row r="716" spans="1:71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</row>
    <row r="717" spans="1:71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</row>
    <row r="718" spans="1:71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</row>
    <row r="719" spans="1:71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</row>
    <row r="720" spans="1:71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</row>
    <row r="721" spans="1:7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</row>
    <row r="722" spans="1:71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</row>
    <row r="723" spans="1:71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</row>
    <row r="724" spans="1:71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</row>
    <row r="725" spans="1:71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</row>
    <row r="726" spans="1:71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</row>
    <row r="727" spans="1:71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</row>
    <row r="728" spans="1:71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</row>
    <row r="729" spans="1:71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</row>
    <row r="730" spans="1:71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</row>
    <row r="731" spans="1:7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</row>
    <row r="732" spans="1:71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</row>
    <row r="733" spans="1:71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</row>
    <row r="734" spans="1:71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</row>
    <row r="735" spans="1:71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</row>
    <row r="736" spans="1:71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</row>
    <row r="737" spans="1:71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</row>
    <row r="738" spans="1:71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</row>
    <row r="739" spans="1:71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</row>
    <row r="740" spans="1:71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</row>
    <row r="741" spans="1:7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</row>
    <row r="742" spans="1:71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</row>
    <row r="743" spans="1:71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</row>
    <row r="744" spans="1:71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</row>
    <row r="745" spans="1:71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</row>
    <row r="746" spans="1:71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</row>
    <row r="747" spans="1:71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</row>
    <row r="748" spans="1:71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</row>
    <row r="749" spans="1:71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</row>
    <row r="750" spans="1:71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</row>
    <row r="751" spans="1:7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</row>
    <row r="752" spans="1:71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</row>
    <row r="753" spans="1:71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</row>
    <row r="754" spans="1:71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</row>
    <row r="755" spans="1:71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</row>
    <row r="756" spans="1:71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</row>
    <row r="757" spans="1:71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</row>
    <row r="758" spans="1:71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</row>
    <row r="759" spans="1:71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</row>
    <row r="760" spans="1:71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</row>
    <row r="761" spans="1:7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</row>
    <row r="762" spans="1:71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</row>
    <row r="763" spans="1:71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</row>
    <row r="764" spans="1:71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</row>
    <row r="765" spans="1:71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</row>
    <row r="766" spans="1:71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</row>
    <row r="767" spans="1:71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</row>
    <row r="768" spans="1:71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</row>
    <row r="769" spans="1:71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</row>
    <row r="770" spans="1:71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</row>
    <row r="771" spans="1: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</row>
    <row r="772" spans="1:71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</row>
    <row r="773" spans="1:71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</row>
    <row r="774" spans="1:71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</row>
    <row r="775" spans="1:71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</row>
    <row r="776" spans="1:71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</row>
    <row r="777" spans="1:71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</row>
    <row r="778" spans="1:71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</row>
    <row r="779" spans="1:71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</row>
    <row r="780" spans="1:71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</row>
    <row r="781" spans="1:7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</row>
    <row r="782" spans="1:71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</row>
    <row r="783" spans="1:71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</row>
    <row r="784" spans="1:71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</row>
    <row r="785" spans="1:71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</row>
    <row r="786" spans="1:71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</row>
    <row r="787" spans="1:71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</row>
    <row r="788" spans="1:71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</row>
    <row r="789" spans="1:71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</row>
    <row r="790" spans="1:71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</row>
    <row r="791" spans="1:7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</row>
    <row r="792" spans="1:71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</row>
    <row r="793" spans="1:71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</row>
    <row r="794" spans="1:71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</row>
    <row r="795" spans="1:71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</row>
    <row r="796" spans="1:71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</row>
    <row r="797" spans="1:71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</row>
    <row r="798" spans="1:71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</row>
    <row r="799" spans="1:71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</row>
    <row r="800" spans="1:71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</row>
    <row r="801" spans="1:7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</row>
    <row r="802" spans="1:71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</row>
    <row r="803" spans="1:71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</row>
    <row r="804" spans="1:71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</row>
    <row r="805" spans="1:71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</row>
    <row r="806" spans="1:71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</row>
    <row r="807" spans="1:71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</row>
    <row r="808" spans="1:71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</row>
    <row r="809" spans="1:71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</row>
    <row r="810" spans="1:71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</row>
    <row r="811" spans="1:7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</row>
    <row r="812" spans="1:71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</row>
    <row r="813" spans="1:71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</row>
    <row r="814" spans="1:71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</row>
    <row r="815" spans="1:71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</row>
    <row r="816" spans="1:71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</row>
    <row r="817" spans="1:71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</row>
    <row r="818" spans="1:71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</row>
    <row r="819" spans="1:71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</row>
    <row r="820" spans="1:71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</row>
    <row r="821" spans="1:7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</row>
    <row r="822" spans="1:71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</row>
    <row r="823" spans="1:71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</row>
    <row r="824" spans="1:71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</row>
    <row r="825" spans="1:71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</row>
    <row r="826" spans="1:71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</row>
    <row r="827" spans="1:71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</row>
    <row r="828" spans="1:71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</row>
    <row r="829" spans="1:71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</row>
    <row r="830" spans="1:71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</row>
    <row r="831" spans="1:7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</row>
    <row r="832" spans="1:71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</row>
    <row r="833" spans="1:71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</row>
    <row r="834" spans="1:71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</row>
    <row r="835" spans="1:71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</row>
    <row r="836" spans="1:71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</row>
    <row r="837" spans="1:71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</row>
    <row r="838" spans="1:71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</row>
    <row r="839" spans="1:71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</row>
    <row r="840" spans="1:71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</row>
    <row r="841" spans="1:7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</row>
    <row r="842" spans="1:71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</row>
    <row r="843" spans="1:71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</row>
    <row r="844" spans="1:71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</row>
    <row r="845" spans="1:71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</row>
    <row r="846" spans="1:71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</row>
    <row r="847" spans="1:71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</row>
    <row r="848" spans="1:71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</row>
    <row r="849" spans="1:71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</row>
    <row r="850" spans="1:71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</row>
    <row r="851" spans="1:7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</row>
    <row r="852" spans="1:71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</row>
    <row r="853" spans="1:71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</row>
    <row r="854" spans="1:71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</row>
    <row r="855" spans="1:71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</row>
    <row r="856" spans="1:71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</row>
    <row r="857" spans="1:71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</row>
    <row r="858" spans="1:71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</row>
    <row r="859" spans="1:71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</row>
    <row r="860" spans="1:71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</row>
    <row r="861" spans="1:7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</row>
    <row r="862" spans="1:71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</row>
    <row r="863" spans="1:71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</row>
    <row r="864" spans="1:71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</row>
    <row r="865" spans="1:71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</row>
    <row r="866" spans="1:71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</row>
    <row r="867" spans="1:71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</row>
    <row r="868" spans="1:71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</row>
    <row r="869" spans="1:71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</row>
    <row r="870" spans="1:71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</row>
    <row r="871" spans="1: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</row>
    <row r="872" spans="1:71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</row>
    <row r="873" spans="1:71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</row>
    <row r="874" spans="1:71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</row>
    <row r="875" spans="1:71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</row>
    <row r="876" spans="1:71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</row>
    <row r="877" spans="1:71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</row>
    <row r="878" spans="1:71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</row>
    <row r="879" spans="1:71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</row>
    <row r="880" spans="1:71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</row>
    <row r="881" spans="1:7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</row>
    <row r="882" spans="1:71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</row>
    <row r="883" spans="1:71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</row>
    <row r="884" spans="1:71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</row>
    <row r="885" spans="1:71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</row>
    <row r="886" spans="1:71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</row>
    <row r="887" spans="1:71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</row>
    <row r="888" spans="1:71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</row>
    <row r="889" spans="1:71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</row>
    <row r="890" spans="1:71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</row>
    <row r="891" spans="1:7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</row>
    <row r="892" spans="1:71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</row>
    <row r="893" spans="1:71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</row>
    <row r="894" spans="1:71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</row>
    <row r="895" spans="1:71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</row>
    <row r="896" spans="1:71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</row>
    <row r="897" spans="1:71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</row>
    <row r="898" spans="1:71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</row>
    <row r="899" spans="1:71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</row>
    <row r="900" spans="1:71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</row>
    <row r="901" spans="1:7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</row>
    <row r="902" spans="1:71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</row>
    <row r="903" spans="1:71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</row>
    <row r="904" spans="1:71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</row>
    <row r="905" spans="1:71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</row>
    <row r="906" spans="1:71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</row>
    <row r="907" spans="1:71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</row>
    <row r="908" spans="1:71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</row>
    <row r="909" spans="1:71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</row>
    <row r="910" spans="1:71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</row>
    <row r="911" spans="1:7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</row>
    <row r="912" spans="1:71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</row>
    <row r="913" spans="1:71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</row>
    <row r="914" spans="1:71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</row>
    <row r="915" spans="1:71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</row>
    <row r="916" spans="1:71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</row>
    <row r="917" spans="1:71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</row>
    <row r="918" spans="1:71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</row>
    <row r="919" spans="1:71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</row>
    <row r="920" spans="1:71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</row>
    <row r="921" spans="1:7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</row>
    <row r="922" spans="1:71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</row>
    <row r="923" spans="1:71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</row>
    <row r="924" spans="1:71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</row>
    <row r="925" spans="1:71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</row>
    <row r="926" spans="1:71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</row>
    <row r="927" spans="1:71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</row>
    <row r="928" spans="1:71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</row>
    <row r="929" spans="1:71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</row>
    <row r="930" spans="1:71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</row>
    <row r="931" spans="1:7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</row>
    <row r="932" spans="1:71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</row>
    <row r="933" spans="1:71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</row>
    <row r="934" spans="1:71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</row>
    <row r="935" spans="1:71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</row>
    <row r="936" spans="1:71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</row>
    <row r="937" spans="1:71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</row>
    <row r="938" spans="1:71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</row>
    <row r="939" spans="1:71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</row>
    <row r="940" spans="1:71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</row>
    <row r="941" spans="1:7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</row>
    <row r="942" spans="1:71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</row>
    <row r="943" spans="1:71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</row>
    <row r="944" spans="1:71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</row>
    <row r="945" spans="1:71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</row>
    <row r="946" spans="1:71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</row>
    <row r="947" spans="1:71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</row>
    <row r="948" spans="1:71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</row>
    <row r="949" spans="1:71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</row>
    <row r="950" spans="1:71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</row>
    <row r="951" spans="1:7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</row>
    <row r="952" spans="1:71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</row>
    <row r="953" spans="1:71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</row>
    <row r="954" spans="1:71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</row>
    <row r="955" spans="1:71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</row>
    <row r="956" spans="1:71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</row>
    <row r="957" spans="1:71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</row>
    <row r="958" spans="1:71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</row>
    <row r="959" spans="1:71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</row>
    <row r="960" spans="1:71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</row>
    <row r="961" spans="1:7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</row>
    <row r="962" spans="1:71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</row>
    <row r="963" spans="1:71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</row>
    <row r="964" spans="1:71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</row>
    <row r="965" spans="1:71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</row>
    <row r="966" spans="1:71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</row>
    <row r="967" spans="1:71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</row>
    <row r="968" spans="1:71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</row>
    <row r="969" spans="1:71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</row>
    <row r="970" spans="1:71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</row>
    <row r="971" spans="1: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</row>
    <row r="972" spans="1:71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</row>
    <row r="973" spans="1:71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</row>
    <row r="974" spans="1:71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</row>
    <row r="975" spans="1:71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</row>
    <row r="976" spans="1:71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</row>
    <row r="977" spans="1:71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</row>
    <row r="978" spans="1:71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</row>
    <row r="979" spans="1:71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</row>
    <row r="980" spans="1:71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</row>
    <row r="981" spans="1:7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</row>
    <row r="982" spans="1:71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</row>
    <row r="983" spans="1:71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</row>
    <row r="984" spans="1:71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</row>
    <row r="985" spans="1:71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</row>
    <row r="986" spans="1:71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</row>
    <row r="987" spans="1:71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</row>
    <row r="988" spans="1:71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</row>
    <row r="989" spans="1:71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</row>
    <row r="990" spans="1:71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</row>
    <row r="991" spans="1:7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</row>
    <row r="992" spans="1:71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</row>
    <row r="993" spans="1:71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</row>
    <row r="994" spans="1:71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</row>
    <row r="995" spans="1:71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</row>
    <row r="996" spans="1:71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</row>
    <row r="997" spans="1:71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</row>
    <row r="998" spans="1:71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</row>
    <row r="999" spans="1:71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</row>
    <row r="1000" spans="1:71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</row>
  </sheetData>
  <mergeCells count="100">
    <mergeCell ref="A14:R14"/>
    <mergeCell ref="V14:AZ14"/>
    <mergeCell ref="U10:BB11"/>
    <mergeCell ref="AA12:AY12"/>
    <mergeCell ref="H9:Q9"/>
    <mergeCell ref="V9:AZ9"/>
    <mergeCell ref="V13:AZ13"/>
    <mergeCell ref="G8:R8"/>
    <mergeCell ref="H7:U7"/>
    <mergeCell ref="V8:BE8"/>
    <mergeCell ref="I11:Q11"/>
    <mergeCell ref="A13:R13"/>
    <mergeCell ref="BE20:BE26"/>
    <mergeCell ref="BF20:BF26"/>
    <mergeCell ref="BG20:BG26"/>
    <mergeCell ref="BI20:BI26"/>
    <mergeCell ref="R15:BG15"/>
    <mergeCell ref="BC19:BL19"/>
    <mergeCell ref="BJ20:BJ26"/>
    <mergeCell ref="BK20:BK26"/>
    <mergeCell ref="BL20:BL26"/>
    <mergeCell ref="AX20:AX26"/>
    <mergeCell ref="AY20:BB21"/>
    <mergeCell ref="BD20:BD26"/>
    <mergeCell ref="R46:U47"/>
    <mergeCell ref="X44:AL44"/>
    <mergeCell ref="AB46:AE47"/>
    <mergeCell ref="A16:R16"/>
    <mergeCell ref="V16:AZ16"/>
    <mergeCell ref="V17:AZ17"/>
    <mergeCell ref="A19:BB19"/>
    <mergeCell ref="A17:R17"/>
    <mergeCell ref="A27:B27"/>
    <mergeCell ref="A28:B28"/>
    <mergeCell ref="A29:B29"/>
    <mergeCell ref="A33:F37"/>
    <mergeCell ref="H33:N37"/>
    <mergeCell ref="AX38:AZ40"/>
    <mergeCell ref="AF33:AL37"/>
    <mergeCell ref="R44:W44"/>
    <mergeCell ref="R38:T40"/>
    <mergeCell ref="Z38:AB40"/>
    <mergeCell ref="AH38:AJ40"/>
    <mergeCell ref="AU20:AW21"/>
    <mergeCell ref="AG20:AG26"/>
    <mergeCell ref="AH20:AJ21"/>
    <mergeCell ref="AK20:AK26"/>
    <mergeCell ref="AL20:AO21"/>
    <mergeCell ref="AP20:AS21"/>
    <mergeCell ref="AT20:AT26"/>
    <mergeCell ref="BE6:BF6"/>
    <mergeCell ref="BG6:BK6"/>
    <mergeCell ref="V7:AZ7"/>
    <mergeCell ref="AY2:BL2"/>
    <mergeCell ref="AY3:BL3"/>
    <mergeCell ref="D3:W3"/>
    <mergeCell ref="AC3:AV3"/>
    <mergeCell ref="D5:W5"/>
    <mergeCell ref="F6:R6"/>
    <mergeCell ref="AY5:BL5"/>
    <mergeCell ref="AC5:AV5"/>
    <mergeCell ref="V6:AZ6"/>
    <mergeCell ref="BE7:BF7"/>
    <mergeCell ref="BG7:BK7"/>
    <mergeCell ref="D1:W1"/>
    <mergeCell ref="AC1:AV1"/>
    <mergeCell ref="AY1:BL1"/>
    <mergeCell ref="D2:W2"/>
    <mergeCell ref="AC2:AV2"/>
    <mergeCell ref="BL33:BO37"/>
    <mergeCell ref="BM38:BO40"/>
    <mergeCell ref="AN33:AT37"/>
    <mergeCell ref="AV33:BB37"/>
    <mergeCell ref="BE33:BG37"/>
    <mergeCell ref="BI33:BK37"/>
    <mergeCell ref="AP38:AR40"/>
    <mergeCell ref="BF38:BG40"/>
    <mergeCell ref="BI38:BJ40"/>
    <mergeCell ref="BB30:BC30"/>
    <mergeCell ref="A20:B26"/>
    <mergeCell ref="C20:F21"/>
    <mergeCell ref="G20:G26"/>
    <mergeCell ref="H20:J21"/>
    <mergeCell ref="K20:K26"/>
    <mergeCell ref="BE31:BJ31"/>
    <mergeCell ref="BH20:BH26"/>
    <mergeCell ref="I46:L47"/>
    <mergeCell ref="P20:S21"/>
    <mergeCell ref="T20:T26"/>
    <mergeCell ref="U20:W21"/>
    <mergeCell ref="X20:X26"/>
    <mergeCell ref="L20:O21"/>
    <mergeCell ref="P33:V37"/>
    <mergeCell ref="X33:AD37"/>
    <mergeCell ref="AB20:AB26"/>
    <mergeCell ref="H44:M45"/>
    <mergeCell ref="Y20:AA21"/>
    <mergeCell ref="AC20:AF21"/>
    <mergeCell ref="J38:L40"/>
    <mergeCell ref="BC20:BC26"/>
  </mergeCells>
  <printOptions horizontalCentered="1" verticalCentered="1"/>
  <pageMargins left="0.23622047244094491" right="0.23622047244094491" top="0" bottom="0" header="0" footer="0"/>
  <pageSetup paperSize="9" scale="70" orientation="landscape" r:id="rId1"/>
  <colBreaks count="1" manualBreakCount="1">
    <brk id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outlinePr summaryRight="0"/>
  </sheetPr>
  <dimension ref="A1:AC91"/>
  <sheetViews>
    <sheetView showGridLines="0" tabSelected="1" topLeftCell="A59" zoomScale="87" zoomScaleNormal="87" zoomScaleSheetLayoutView="100" workbookViewId="0">
      <selection activeCell="M11" sqref="M11:N11"/>
    </sheetView>
  </sheetViews>
  <sheetFormatPr defaultColWidth="16.83203125" defaultRowHeight="15" customHeight="1"/>
  <cols>
    <col min="1" max="1" width="15" style="46" customWidth="1"/>
    <col min="2" max="2" width="79.83203125" style="46" customWidth="1"/>
    <col min="3" max="3" width="14" style="46" customWidth="1"/>
    <col min="4" max="4" width="11.6640625" style="46" customWidth="1"/>
    <col min="5" max="6" width="9.83203125" style="46" customWidth="1"/>
    <col min="7" max="7" width="12.83203125" style="46" customWidth="1"/>
    <col min="8" max="8" width="9.33203125" style="46" customWidth="1"/>
    <col min="9" max="9" width="12.83203125" style="46" customWidth="1"/>
    <col min="10" max="10" width="9.6640625" style="46" customWidth="1"/>
    <col min="11" max="11" width="11" style="46" customWidth="1"/>
    <col min="12" max="12" width="7.5" style="46" customWidth="1"/>
    <col min="13" max="13" width="7.33203125" style="46" customWidth="1"/>
    <col min="14" max="15" width="7.5" style="46" customWidth="1"/>
    <col min="16" max="16" width="8" style="46" customWidth="1"/>
    <col min="17" max="17" width="10.1640625" style="46" customWidth="1"/>
    <col min="18" max="18" width="8.1640625" style="46" customWidth="1"/>
    <col min="19" max="19" width="12.5" style="46" customWidth="1"/>
    <col min="20" max="20" width="12.83203125" style="46" customWidth="1"/>
    <col min="21" max="22" width="12" style="47" customWidth="1"/>
    <col min="23" max="23" width="12.1640625" style="46" customWidth="1"/>
    <col min="24" max="24" width="11.33203125" style="46" customWidth="1"/>
    <col min="25" max="29" width="20" style="46" customWidth="1"/>
    <col min="30" max="16384" width="16.83203125" style="46"/>
  </cols>
  <sheetData>
    <row r="1" spans="1:29" ht="22.5" customHeight="1" thickBot="1">
      <c r="A1" s="365" t="s">
        <v>53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53"/>
      <c r="Z1" s="53"/>
      <c r="AA1" s="53"/>
      <c r="AB1" s="53"/>
      <c r="AC1" s="53"/>
    </row>
    <row r="2" spans="1:29" ht="28.5" hidden="1" customHeight="1" thickBot="1">
      <c r="A2" s="367"/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53"/>
      <c r="Z2" s="53"/>
      <c r="AA2" s="53"/>
      <c r="AB2" s="53"/>
      <c r="AC2" s="53"/>
    </row>
    <row r="3" spans="1:29" ht="57.75" customHeight="1">
      <c r="A3" s="377" t="s">
        <v>54</v>
      </c>
      <c r="B3" s="380" t="s">
        <v>55</v>
      </c>
      <c r="C3" s="330" t="s">
        <v>56</v>
      </c>
      <c r="D3" s="331"/>
      <c r="E3" s="354" t="s">
        <v>67</v>
      </c>
      <c r="F3" s="354" t="s">
        <v>57</v>
      </c>
      <c r="G3" s="342" t="s">
        <v>249</v>
      </c>
      <c r="H3" s="351" t="s">
        <v>222</v>
      </c>
      <c r="I3" s="351" t="s">
        <v>37</v>
      </c>
      <c r="J3" s="362" t="s">
        <v>199</v>
      </c>
      <c r="K3" s="363"/>
      <c r="L3" s="364"/>
      <c r="M3" s="330" t="s">
        <v>59</v>
      </c>
      <c r="N3" s="331"/>
      <c r="O3" s="330" t="s">
        <v>49</v>
      </c>
      <c r="P3" s="368"/>
      <c r="Q3" s="331"/>
      <c r="R3" s="369" t="s">
        <v>93</v>
      </c>
      <c r="S3" s="372" t="s">
        <v>58</v>
      </c>
      <c r="T3" s="373"/>
      <c r="U3" s="373"/>
      <c r="V3" s="373"/>
      <c r="W3" s="373"/>
      <c r="X3" s="374"/>
      <c r="Y3" s="53"/>
      <c r="Z3" s="53"/>
      <c r="AA3" s="53"/>
      <c r="AB3" s="53"/>
      <c r="AC3" s="53"/>
    </row>
    <row r="4" spans="1:29" ht="21" customHeight="1" thickBot="1">
      <c r="A4" s="378"/>
      <c r="B4" s="381"/>
      <c r="C4" s="383" t="s">
        <v>66</v>
      </c>
      <c r="D4" s="337" t="s">
        <v>198</v>
      </c>
      <c r="E4" s="338"/>
      <c r="F4" s="386"/>
      <c r="G4" s="343"/>
      <c r="H4" s="352"/>
      <c r="I4" s="352"/>
      <c r="J4" s="348"/>
      <c r="K4" s="349"/>
      <c r="L4" s="350"/>
      <c r="M4" s="337" t="s">
        <v>60</v>
      </c>
      <c r="N4" s="337" t="s">
        <v>197</v>
      </c>
      <c r="O4" s="337" t="s">
        <v>37</v>
      </c>
      <c r="P4" s="337" t="s">
        <v>61</v>
      </c>
      <c r="Q4" s="337" t="s">
        <v>62</v>
      </c>
      <c r="R4" s="370"/>
      <c r="S4" s="375"/>
      <c r="T4" s="367"/>
      <c r="U4" s="367"/>
      <c r="V4" s="367"/>
      <c r="W4" s="367"/>
      <c r="X4" s="376"/>
      <c r="Y4" s="53"/>
      <c r="Z4" s="53"/>
      <c r="AA4" s="53"/>
      <c r="AB4" s="53"/>
      <c r="AC4" s="53"/>
    </row>
    <row r="5" spans="1:29" ht="33.75" customHeight="1" thickBot="1">
      <c r="A5" s="378"/>
      <c r="B5" s="381"/>
      <c r="C5" s="384"/>
      <c r="D5" s="338"/>
      <c r="E5" s="338"/>
      <c r="F5" s="386"/>
      <c r="G5" s="343"/>
      <c r="H5" s="352"/>
      <c r="I5" s="352"/>
      <c r="J5" s="345" t="s">
        <v>196</v>
      </c>
      <c r="K5" s="346"/>
      <c r="L5" s="347"/>
      <c r="M5" s="338"/>
      <c r="N5" s="338"/>
      <c r="O5" s="338"/>
      <c r="P5" s="338"/>
      <c r="Q5" s="338"/>
      <c r="R5" s="370"/>
      <c r="S5" s="360" t="s">
        <v>63</v>
      </c>
      <c r="T5" s="361"/>
      <c r="U5" s="358" t="s">
        <v>64</v>
      </c>
      <c r="V5" s="359"/>
      <c r="W5" s="356" t="s">
        <v>65</v>
      </c>
      <c r="X5" s="357"/>
      <c r="Y5" s="53"/>
      <c r="Z5" s="53"/>
      <c r="AA5" s="53"/>
      <c r="AB5" s="53"/>
      <c r="AC5" s="53"/>
    </row>
    <row r="6" spans="1:29" ht="125.25" customHeight="1" thickBot="1">
      <c r="A6" s="379"/>
      <c r="B6" s="382"/>
      <c r="C6" s="385"/>
      <c r="D6" s="339"/>
      <c r="E6" s="339"/>
      <c r="F6" s="386"/>
      <c r="G6" s="344"/>
      <c r="H6" s="353"/>
      <c r="I6" s="353"/>
      <c r="J6" s="54" t="s">
        <v>92</v>
      </c>
      <c r="K6" s="54" t="s">
        <v>68</v>
      </c>
      <c r="L6" s="54" t="s">
        <v>195</v>
      </c>
      <c r="M6" s="339"/>
      <c r="N6" s="339"/>
      <c r="O6" s="339"/>
      <c r="P6" s="339"/>
      <c r="Q6" s="339"/>
      <c r="R6" s="371"/>
      <c r="S6" s="55" t="s">
        <v>194</v>
      </c>
      <c r="T6" s="56" t="s">
        <v>69</v>
      </c>
      <c r="U6" s="70" t="s">
        <v>217</v>
      </c>
      <c r="V6" s="71" t="s">
        <v>218</v>
      </c>
      <c r="W6" s="57" t="s">
        <v>193</v>
      </c>
      <c r="X6" s="58" t="s">
        <v>192</v>
      </c>
      <c r="Y6" s="53"/>
      <c r="Z6" s="53"/>
      <c r="AA6" s="53"/>
      <c r="AB6" s="53"/>
      <c r="AC6" s="53"/>
    </row>
    <row r="7" spans="1:29" ht="13.5" customHeight="1" thickBot="1">
      <c r="A7" s="59">
        <v>1</v>
      </c>
      <c r="B7" s="60">
        <v>2</v>
      </c>
      <c r="C7" s="61">
        <v>3</v>
      </c>
      <c r="D7" s="61">
        <v>4</v>
      </c>
      <c r="E7" s="61">
        <v>5</v>
      </c>
      <c r="F7" s="61"/>
      <c r="G7" s="60">
        <v>6</v>
      </c>
      <c r="H7" s="61"/>
      <c r="I7" s="61"/>
      <c r="J7" s="61">
        <v>9</v>
      </c>
      <c r="K7" s="61">
        <v>10</v>
      </c>
      <c r="L7" s="61">
        <v>12</v>
      </c>
      <c r="M7" s="61">
        <v>13</v>
      </c>
      <c r="N7" s="61">
        <v>14</v>
      </c>
      <c r="O7" s="61">
        <v>15</v>
      </c>
      <c r="P7" s="61">
        <v>16</v>
      </c>
      <c r="Q7" s="61">
        <v>17</v>
      </c>
      <c r="R7" s="61">
        <v>18</v>
      </c>
      <c r="S7" s="61">
        <v>19</v>
      </c>
      <c r="T7" s="61">
        <v>20</v>
      </c>
      <c r="U7" s="72">
        <v>21</v>
      </c>
      <c r="V7" s="72">
        <v>22</v>
      </c>
      <c r="W7" s="61">
        <v>23</v>
      </c>
      <c r="X7" s="62">
        <v>24</v>
      </c>
      <c r="Y7" s="52"/>
      <c r="Z7" s="52"/>
      <c r="AA7" s="52"/>
      <c r="AB7" s="52"/>
      <c r="AC7" s="52"/>
    </row>
    <row r="8" spans="1:29" ht="15.75" customHeight="1">
      <c r="A8" s="63"/>
      <c r="B8" s="64" t="s">
        <v>70</v>
      </c>
      <c r="C8" s="65">
        <v>12</v>
      </c>
      <c r="D8" s="65">
        <v>44</v>
      </c>
      <c r="E8" s="65">
        <v>22</v>
      </c>
      <c r="F8" s="65">
        <f>F9+F26+F33+F35+F51+F81</f>
        <v>4464</v>
      </c>
      <c r="G8" s="66">
        <f>G9+G25+G79+G80+G81</f>
        <v>4464</v>
      </c>
      <c r="H8" s="65">
        <v>21</v>
      </c>
      <c r="I8" s="65">
        <f>+I9+I25</f>
        <v>3295</v>
      </c>
      <c r="J8" s="66">
        <f>J9+J25+J79+J80+J81</f>
        <v>1284</v>
      </c>
      <c r="K8" s="66">
        <f>K9+K25+K79+K80+K81</f>
        <v>1947</v>
      </c>
      <c r="L8" s="65">
        <f t="shared" ref="L8:Q8" si="0">L9+L25</f>
        <v>60</v>
      </c>
      <c r="M8" s="65">
        <f t="shared" si="0"/>
        <v>144</v>
      </c>
      <c r="N8" s="65">
        <f t="shared" si="0"/>
        <v>432</v>
      </c>
      <c r="O8" s="65">
        <f>+O9+O25</f>
        <v>216</v>
      </c>
      <c r="P8" s="65">
        <f t="shared" si="0"/>
        <v>36</v>
      </c>
      <c r="Q8" s="65">
        <f t="shared" si="0"/>
        <v>180</v>
      </c>
      <c r="R8" s="65">
        <v>216</v>
      </c>
      <c r="S8" s="67">
        <f>+S9+S25</f>
        <v>612</v>
      </c>
      <c r="T8" s="67">
        <f>T9+T25</f>
        <v>792</v>
      </c>
      <c r="U8" s="69">
        <f>U9+U25</f>
        <v>468</v>
      </c>
      <c r="V8" s="69">
        <f>V9+V25</f>
        <v>684</v>
      </c>
      <c r="W8" s="67">
        <f>W9+W25</f>
        <v>432</v>
      </c>
      <c r="X8" s="68">
        <f>X9+X25</f>
        <v>324</v>
      </c>
      <c r="Y8" s="51"/>
      <c r="Z8" s="51"/>
      <c r="AA8" s="51"/>
      <c r="AB8" s="51"/>
      <c r="AC8" s="51"/>
    </row>
    <row r="9" spans="1:29" s="92" customFormat="1" ht="21" customHeight="1">
      <c r="A9" s="228" t="s">
        <v>225</v>
      </c>
      <c r="B9" s="88" t="s">
        <v>224</v>
      </c>
      <c r="C9" s="87">
        <v>4</v>
      </c>
      <c r="D9" s="87">
        <v>9</v>
      </c>
      <c r="E9" s="87">
        <v>14</v>
      </c>
      <c r="F9" s="87">
        <f>F10+F11+F12+F13+F14+F15+F16+F17+F18+F19+F20+F21+F22+F23+F24</f>
        <v>1476</v>
      </c>
      <c r="G9" s="244">
        <v>1404</v>
      </c>
      <c r="H9" s="89"/>
      <c r="I9" s="87">
        <f>+I10+I11+I12+I13+I14+I15+I16+I17+I18+I19+I20+I21+I22+I23+I24</f>
        <v>1404</v>
      </c>
      <c r="J9" s="89">
        <f>+J10+J11+J12+J13+J14+J15+J16+J17+J18+J19+J20+J21+J22+J23+J24</f>
        <v>578</v>
      </c>
      <c r="K9" s="89">
        <f>+K10+K11+K12+K13+K14+K15+K16+K17+K18+K19+K20+K21+K22+K23+K24</f>
        <v>826</v>
      </c>
      <c r="L9" s="87"/>
      <c r="M9" s="87"/>
      <c r="N9" s="87"/>
      <c r="O9" s="87">
        <f>+O10+O16+O20</f>
        <v>72</v>
      </c>
      <c r="P9" s="87">
        <f>+P16</f>
        <v>18</v>
      </c>
      <c r="Q9" s="87">
        <f>+Q10+Q16+Q20</f>
        <v>54</v>
      </c>
      <c r="R9" s="87">
        <v>216</v>
      </c>
      <c r="S9" s="87">
        <f>+S10+S11+S12+S13+S14+S15+S16+S17+S18+S19+S20+S21+S22+S23+S24</f>
        <v>612</v>
      </c>
      <c r="T9" s="89">
        <f>+T10+T11+T12+T13+T14+T15+T16+T17+T18+T19+T20+T21+T22+T23+T24</f>
        <v>660</v>
      </c>
      <c r="U9" s="90">
        <f>+U16+U17</f>
        <v>78</v>
      </c>
      <c r="V9" s="90">
        <f>+V16+V17</f>
        <v>54</v>
      </c>
      <c r="W9" s="87"/>
      <c r="X9" s="87"/>
      <c r="Y9" s="91"/>
      <c r="Z9" s="91"/>
      <c r="AA9" s="91"/>
      <c r="AB9" s="91"/>
      <c r="AC9" s="91"/>
    </row>
    <row r="10" spans="1:29" s="92" customFormat="1" ht="16.5" customHeight="1">
      <c r="A10" s="229" t="s">
        <v>226</v>
      </c>
      <c r="B10" s="94" t="s">
        <v>71</v>
      </c>
      <c r="C10" s="95">
        <v>2</v>
      </c>
      <c r="D10" s="95"/>
      <c r="E10" s="95">
        <v>1</v>
      </c>
      <c r="F10" s="95">
        <v>96</v>
      </c>
      <c r="G10" s="95">
        <v>78</v>
      </c>
      <c r="H10" s="95"/>
      <c r="I10" s="95">
        <v>78</v>
      </c>
      <c r="J10" s="95">
        <v>34</v>
      </c>
      <c r="K10" s="95">
        <v>44</v>
      </c>
      <c r="L10" s="95"/>
      <c r="M10" s="95"/>
      <c r="N10" s="95"/>
      <c r="O10" s="95">
        <f>+P10+Q10</f>
        <v>18</v>
      </c>
      <c r="P10" s="95"/>
      <c r="Q10" s="95">
        <v>18</v>
      </c>
      <c r="R10" s="95"/>
      <c r="S10" s="93">
        <v>34</v>
      </c>
      <c r="T10" s="93">
        <v>44</v>
      </c>
      <c r="U10" s="96"/>
      <c r="V10" s="96"/>
      <c r="W10" s="97"/>
      <c r="X10" s="97"/>
      <c r="Y10" s="98"/>
      <c r="Z10" s="98"/>
      <c r="AA10" s="98"/>
      <c r="AB10" s="98"/>
      <c r="AC10" s="98"/>
    </row>
    <row r="11" spans="1:29" s="92" customFormat="1" ht="17.25" customHeight="1">
      <c r="A11" s="229" t="s">
        <v>227</v>
      </c>
      <c r="B11" s="94" t="s">
        <v>72</v>
      </c>
      <c r="C11" s="95"/>
      <c r="D11" s="95">
        <v>2</v>
      </c>
      <c r="E11" s="95">
        <v>1</v>
      </c>
      <c r="F11" s="95">
        <v>95</v>
      </c>
      <c r="G11" s="95">
        <v>95</v>
      </c>
      <c r="H11" s="95"/>
      <c r="I11" s="95">
        <v>95</v>
      </c>
      <c r="J11" s="95">
        <v>51</v>
      </c>
      <c r="K11" s="95">
        <v>44</v>
      </c>
      <c r="L11" s="95"/>
      <c r="M11" s="95"/>
      <c r="N11" s="95"/>
      <c r="O11" s="95"/>
      <c r="P11" s="95"/>
      <c r="Q11" s="95"/>
      <c r="R11" s="95"/>
      <c r="S11" s="93">
        <v>51</v>
      </c>
      <c r="T11" s="93">
        <v>44</v>
      </c>
      <c r="U11" s="96"/>
      <c r="V11" s="96"/>
      <c r="W11" s="99"/>
      <c r="X11" s="99"/>
      <c r="Y11" s="98"/>
      <c r="Z11" s="98"/>
      <c r="AA11" s="98"/>
      <c r="AB11" s="98"/>
      <c r="AC11" s="98"/>
    </row>
    <row r="12" spans="1:29" s="92" customFormat="1" ht="15.75" customHeight="1">
      <c r="A12" s="229" t="s">
        <v>228</v>
      </c>
      <c r="B12" s="94" t="s">
        <v>184</v>
      </c>
      <c r="C12" s="95"/>
      <c r="D12" s="95"/>
      <c r="E12" s="95">
        <v>1.2</v>
      </c>
      <c r="F12" s="95">
        <v>112</v>
      </c>
      <c r="G12" s="95">
        <v>112</v>
      </c>
      <c r="H12" s="95"/>
      <c r="I12" s="95">
        <v>112</v>
      </c>
      <c r="J12" s="95">
        <v>68</v>
      </c>
      <c r="K12" s="95">
        <v>44</v>
      </c>
      <c r="L12" s="95"/>
      <c r="M12" s="95"/>
      <c r="N12" s="95"/>
      <c r="O12" s="95"/>
      <c r="P12" s="95"/>
      <c r="Q12" s="95"/>
      <c r="R12" s="95"/>
      <c r="S12" s="93">
        <v>68</v>
      </c>
      <c r="T12" s="93">
        <v>44</v>
      </c>
      <c r="U12" s="96"/>
      <c r="V12" s="96"/>
      <c r="W12" s="97"/>
      <c r="X12" s="97"/>
      <c r="Y12" s="98"/>
      <c r="Z12" s="98"/>
      <c r="AA12" s="98"/>
      <c r="AB12" s="98"/>
      <c r="AC12" s="98"/>
    </row>
    <row r="13" spans="1:29" s="92" customFormat="1" ht="16.5" customHeight="1">
      <c r="A13" s="229" t="s">
        <v>229</v>
      </c>
      <c r="B13" s="94" t="s">
        <v>201</v>
      </c>
      <c r="C13" s="95"/>
      <c r="D13" s="95">
        <v>2</v>
      </c>
      <c r="E13" s="95">
        <v>1</v>
      </c>
      <c r="F13" s="95">
        <v>78</v>
      </c>
      <c r="G13" s="95">
        <v>78</v>
      </c>
      <c r="H13" s="95"/>
      <c r="I13" s="95">
        <v>78</v>
      </c>
      <c r="J13" s="100">
        <v>34</v>
      </c>
      <c r="K13" s="101">
        <v>44</v>
      </c>
      <c r="L13" s="95"/>
      <c r="M13" s="95"/>
      <c r="N13" s="95"/>
      <c r="O13" s="95"/>
      <c r="P13" s="95"/>
      <c r="Q13" s="95"/>
      <c r="R13" s="95"/>
      <c r="S13" s="102">
        <v>34</v>
      </c>
      <c r="T13" s="103">
        <v>44</v>
      </c>
      <c r="U13" s="96"/>
      <c r="V13" s="96"/>
      <c r="W13" s="97"/>
      <c r="X13" s="97"/>
      <c r="Y13" s="98"/>
      <c r="Z13" s="98"/>
      <c r="AA13" s="98"/>
      <c r="AB13" s="98"/>
      <c r="AC13" s="98"/>
    </row>
    <row r="14" spans="1:29" s="92" customFormat="1" ht="15.75" customHeight="1">
      <c r="A14" s="229" t="s">
        <v>230</v>
      </c>
      <c r="B14" s="94" t="s">
        <v>202</v>
      </c>
      <c r="C14" s="95"/>
      <c r="D14" s="95"/>
      <c r="E14" s="95">
        <v>1.2</v>
      </c>
      <c r="F14" s="95">
        <v>78</v>
      </c>
      <c r="G14" s="95">
        <v>78</v>
      </c>
      <c r="H14" s="95"/>
      <c r="I14" s="95">
        <v>78</v>
      </c>
      <c r="J14" s="95">
        <v>34</v>
      </c>
      <c r="K14" s="95">
        <v>44</v>
      </c>
      <c r="L14" s="95"/>
      <c r="M14" s="95"/>
      <c r="N14" s="95"/>
      <c r="O14" s="95"/>
      <c r="P14" s="95"/>
      <c r="Q14" s="95"/>
      <c r="R14" s="95"/>
      <c r="S14" s="93">
        <v>34</v>
      </c>
      <c r="T14" s="93">
        <v>44</v>
      </c>
      <c r="U14" s="96"/>
      <c r="V14" s="96"/>
      <c r="W14" s="97"/>
      <c r="X14" s="97"/>
      <c r="Y14" s="98"/>
      <c r="Z14" s="98"/>
      <c r="AA14" s="98"/>
      <c r="AB14" s="98"/>
      <c r="AC14" s="98"/>
    </row>
    <row r="15" spans="1:29" s="92" customFormat="1" ht="16.5" customHeight="1">
      <c r="A15" s="229" t="s">
        <v>231</v>
      </c>
      <c r="B15" s="94" t="s">
        <v>73</v>
      </c>
      <c r="C15" s="95"/>
      <c r="D15" s="95">
        <v>2</v>
      </c>
      <c r="E15" s="95">
        <v>1</v>
      </c>
      <c r="F15" s="95">
        <v>78</v>
      </c>
      <c r="G15" s="95">
        <v>78</v>
      </c>
      <c r="H15" s="95"/>
      <c r="I15" s="95">
        <v>78</v>
      </c>
      <c r="J15" s="95">
        <v>34</v>
      </c>
      <c r="K15" s="95">
        <v>44</v>
      </c>
      <c r="L15" s="95"/>
      <c r="M15" s="95"/>
      <c r="N15" s="95"/>
      <c r="O15" s="95"/>
      <c r="P15" s="95"/>
      <c r="Q15" s="95"/>
      <c r="R15" s="95"/>
      <c r="S15" s="93">
        <v>34</v>
      </c>
      <c r="T15" s="93">
        <v>44</v>
      </c>
      <c r="U15" s="96"/>
      <c r="V15" s="96"/>
      <c r="W15" s="97"/>
      <c r="X15" s="97"/>
      <c r="Y15" s="98"/>
      <c r="Z15" s="98"/>
      <c r="AA15" s="98"/>
      <c r="AB15" s="98"/>
      <c r="AC15" s="98"/>
    </row>
    <row r="16" spans="1:29" s="92" customFormat="1" ht="16.5" customHeight="1">
      <c r="A16" s="229" t="s">
        <v>232</v>
      </c>
      <c r="B16" s="94" t="s">
        <v>203</v>
      </c>
      <c r="C16" s="95">
        <v>4</v>
      </c>
      <c r="D16" s="104" t="s">
        <v>212</v>
      </c>
      <c r="E16" s="95">
        <v>1</v>
      </c>
      <c r="F16" s="95">
        <v>270</v>
      </c>
      <c r="G16" s="95">
        <v>234</v>
      </c>
      <c r="H16" s="95"/>
      <c r="I16" s="95">
        <v>234</v>
      </c>
      <c r="J16" s="95">
        <v>102</v>
      </c>
      <c r="K16" s="95">
        <v>132</v>
      </c>
      <c r="L16" s="95"/>
      <c r="M16" s="95"/>
      <c r="N16" s="95"/>
      <c r="O16" s="95">
        <f>+P16+Q16</f>
        <v>36</v>
      </c>
      <c r="P16" s="95">
        <v>18</v>
      </c>
      <c r="Q16" s="95">
        <v>18</v>
      </c>
      <c r="R16" s="95"/>
      <c r="S16" s="93">
        <v>102</v>
      </c>
      <c r="T16" s="93">
        <v>44</v>
      </c>
      <c r="U16" s="96">
        <v>52</v>
      </c>
      <c r="V16" s="96">
        <v>36</v>
      </c>
      <c r="W16" s="97"/>
      <c r="X16" s="97"/>
      <c r="Y16" s="98"/>
      <c r="Z16" s="98"/>
      <c r="AA16" s="98"/>
      <c r="AB16" s="98"/>
      <c r="AC16" s="98"/>
    </row>
    <row r="17" spans="1:29" s="92" customFormat="1" ht="17.25" customHeight="1">
      <c r="A17" s="229" t="s">
        <v>233</v>
      </c>
      <c r="B17" s="94" t="s">
        <v>204</v>
      </c>
      <c r="C17" s="95"/>
      <c r="D17" s="95">
        <v>234</v>
      </c>
      <c r="E17" s="95">
        <v>1</v>
      </c>
      <c r="F17" s="95">
        <v>117</v>
      </c>
      <c r="G17" s="95">
        <v>117</v>
      </c>
      <c r="H17" s="95"/>
      <c r="I17" s="95">
        <v>117</v>
      </c>
      <c r="J17" s="95">
        <v>51</v>
      </c>
      <c r="K17" s="95">
        <v>66</v>
      </c>
      <c r="L17" s="95"/>
      <c r="M17" s="95"/>
      <c r="N17" s="95"/>
      <c r="O17" s="95"/>
      <c r="P17" s="95"/>
      <c r="Q17" s="95"/>
      <c r="R17" s="95"/>
      <c r="S17" s="93">
        <v>51</v>
      </c>
      <c r="T17" s="93">
        <v>22</v>
      </c>
      <c r="U17" s="96">
        <v>26</v>
      </c>
      <c r="V17" s="96">
        <v>18</v>
      </c>
      <c r="W17" s="97"/>
      <c r="X17" s="97"/>
      <c r="Y17" s="98"/>
      <c r="Z17" s="98"/>
      <c r="AA17" s="98"/>
      <c r="AB17" s="98"/>
      <c r="AC17" s="98"/>
    </row>
    <row r="18" spans="1:29" s="92" customFormat="1" ht="15.75" customHeight="1">
      <c r="A18" s="229" t="s">
        <v>234</v>
      </c>
      <c r="B18" s="94" t="s">
        <v>74</v>
      </c>
      <c r="C18" s="95"/>
      <c r="D18" s="104" t="s">
        <v>205</v>
      </c>
      <c r="E18" s="95"/>
      <c r="F18" s="95">
        <v>78</v>
      </c>
      <c r="G18" s="95">
        <v>78</v>
      </c>
      <c r="H18" s="95"/>
      <c r="I18" s="95">
        <v>78</v>
      </c>
      <c r="J18" s="95"/>
      <c r="K18" s="95">
        <v>78</v>
      </c>
      <c r="L18" s="95"/>
      <c r="M18" s="95"/>
      <c r="N18" s="95"/>
      <c r="O18" s="95"/>
      <c r="P18" s="95"/>
      <c r="Q18" s="95"/>
      <c r="R18" s="95"/>
      <c r="S18" s="93">
        <v>34</v>
      </c>
      <c r="T18" s="93">
        <v>44</v>
      </c>
      <c r="U18" s="96"/>
      <c r="V18" s="96"/>
      <c r="W18" s="97"/>
      <c r="X18" s="97"/>
      <c r="Y18" s="98"/>
      <c r="Z18" s="98"/>
      <c r="AA18" s="98"/>
      <c r="AB18" s="98"/>
      <c r="AC18" s="98"/>
    </row>
    <row r="19" spans="1:29" s="92" customFormat="1" ht="16.5" customHeight="1">
      <c r="A19" s="229" t="s">
        <v>235</v>
      </c>
      <c r="B19" s="94" t="s">
        <v>75</v>
      </c>
      <c r="C19" s="95"/>
      <c r="D19" s="95">
        <v>2</v>
      </c>
      <c r="E19" s="95">
        <v>1</v>
      </c>
      <c r="F19" s="95">
        <v>78</v>
      </c>
      <c r="G19" s="95">
        <v>78</v>
      </c>
      <c r="H19" s="95"/>
      <c r="I19" s="95">
        <v>78</v>
      </c>
      <c r="J19" s="95">
        <v>34</v>
      </c>
      <c r="K19" s="95">
        <v>44</v>
      </c>
      <c r="L19" s="95"/>
      <c r="M19" s="95"/>
      <c r="N19" s="95"/>
      <c r="O19" s="95"/>
      <c r="P19" s="95"/>
      <c r="Q19" s="95"/>
      <c r="R19" s="95"/>
      <c r="S19" s="93">
        <v>34</v>
      </c>
      <c r="T19" s="93">
        <v>44</v>
      </c>
      <c r="U19" s="96"/>
      <c r="V19" s="96"/>
      <c r="W19" s="97"/>
      <c r="X19" s="97"/>
      <c r="Y19" s="98"/>
      <c r="Z19" s="98"/>
      <c r="AA19" s="98"/>
      <c r="AB19" s="98"/>
      <c r="AC19" s="98"/>
    </row>
    <row r="20" spans="1:29" s="92" customFormat="1" ht="14.25" customHeight="1">
      <c r="A20" s="229" t="s">
        <v>236</v>
      </c>
      <c r="B20" s="94" t="s">
        <v>206</v>
      </c>
      <c r="C20" s="95">
        <v>2</v>
      </c>
      <c r="D20" s="95"/>
      <c r="E20" s="95">
        <v>1</v>
      </c>
      <c r="F20" s="95">
        <v>162</v>
      </c>
      <c r="G20" s="95">
        <v>144</v>
      </c>
      <c r="H20" s="95"/>
      <c r="I20" s="95">
        <v>144</v>
      </c>
      <c r="J20" s="95">
        <v>34</v>
      </c>
      <c r="K20" s="95">
        <v>110</v>
      </c>
      <c r="L20" s="95"/>
      <c r="M20" s="95"/>
      <c r="N20" s="95"/>
      <c r="O20" s="95">
        <f>+P20+Q20</f>
        <v>18</v>
      </c>
      <c r="P20" s="95"/>
      <c r="Q20" s="95">
        <v>18</v>
      </c>
      <c r="R20" s="95"/>
      <c r="S20" s="93">
        <v>34</v>
      </c>
      <c r="T20" s="93">
        <v>110</v>
      </c>
      <c r="U20" s="96"/>
      <c r="V20" s="96"/>
      <c r="W20" s="97"/>
      <c r="X20" s="97"/>
      <c r="Y20" s="98"/>
      <c r="Z20" s="98"/>
      <c r="AA20" s="98"/>
      <c r="AB20" s="98"/>
      <c r="AC20" s="98"/>
    </row>
    <row r="21" spans="1:29" s="92" customFormat="1" ht="15.75" customHeight="1">
      <c r="A21" s="229" t="s">
        <v>237</v>
      </c>
      <c r="B21" s="105" t="s">
        <v>207</v>
      </c>
      <c r="C21" s="106"/>
      <c r="D21" s="95">
        <v>2</v>
      </c>
      <c r="E21" s="95">
        <v>1</v>
      </c>
      <c r="F21" s="95">
        <v>78</v>
      </c>
      <c r="G21" s="95">
        <v>78</v>
      </c>
      <c r="H21" s="95"/>
      <c r="I21" s="95">
        <v>78</v>
      </c>
      <c r="J21" s="95">
        <v>34</v>
      </c>
      <c r="K21" s="95">
        <v>44</v>
      </c>
      <c r="L21" s="95"/>
      <c r="M21" s="95"/>
      <c r="N21" s="95"/>
      <c r="O21" s="95"/>
      <c r="P21" s="95"/>
      <c r="Q21" s="95"/>
      <c r="R21" s="95"/>
      <c r="S21" s="93">
        <v>34</v>
      </c>
      <c r="T21" s="93">
        <v>44</v>
      </c>
      <c r="U21" s="96"/>
      <c r="V21" s="96"/>
      <c r="W21" s="97"/>
      <c r="X21" s="97"/>
      <c r="Y21" s="98"/>
      <c r="Z21" s="98"/>
      <c r="AA21" s="98"/>
      <c r="AB21" s="98"/>
      <c r="AC21" s="98"/>
    </row>
    <row r="22" spans="1:29" s="92" customFormat="1" ht="16.5" customHeight="1">
      <c r="A22" s="229" t="s">
        <v>238</v>
      </c>
      <c r="B22" s="105" t="s">
        <v>208</v>
      </c>
      <c r="C22" s="106"/>
      <c r="D22" s="95"/>
      <c r="E22" s="95">
        <v>1.2</v>
      </c>
      <c r="F22" s="95">
        <v>78</v>
      </c>
      <c r="G22" s="95">
        <v>78</v>
      </c>
      <c r="H22" s="95"/>
      <c r="I22" s="95">
        <v>78</v>
      </c>
      <c r="J22" s="95">
        <v>34</v>
      </c>
      <c r="K22" s="95">
        <v>44</v>
      </c>
      <c r="L22" s="95"/>
      <c r="M22" s="95"/>
      <c r="N22" s="95"/>
      <c r="O22" s="95"/>
      <c r="P22" s="95"/>
      <c r="Q22" s="95"/>
      <c r="R22" s="95"/>
      <c r="S22" s="93">
        <v>34</v>
      </c>
      <c r="T22" s="93">
        <v>44</v>
      </c>
      <c r="U22" s="99"/>
      <c r="V22" s="99"/>
      <c r="W22" s="97"/>
      <c r="X22" s="97"/>
      <c r="Y22" s="98"/>
      <c r="Z22" s="98"/>
      <c r="AA22" s="98"/>
      <c r="AB22" s="98"/>
      <c r="AC22" s="98"/>
    </row>
    <row r="23" spans="1:29" s="92" customFormat="1" ht="17.25" customHeight="1">
      <c r="A23" s="229" t="s">
        <v>239</v>
      </c>
      <c r="B23" s="94" t="s">
        <v>91</v>
      </c>
      <c r="C23" s="106"/>
      <c r="D23" s="95"/>
      <c r="E23" s="95">
        <v>1</v>
      </c>
      <c r="F23" s="95">
        <v>34</v>
      </c>
      <c r="G23" s="95">
        <v>34</v>
      </c>
      <c r="H23" s="95"/>
      <c r="I23" s="95">
        <v>34</v>
      </c>
      <c r="J23" s="95">
        <v>34</v>
      </c>
      <c r="K23" s="95"/>
      <c r="L23" s="95"/>
      <c r="M23" s="95"/>
      <c r="N23" s="95"/>
      <c r="O23" s="95"/>
      <c r="P23" s="95"/>
      <c r="Q23" s="95"/>
      <c r="R23" s="95"/>
      <c r="S23" s="93">
        <v>34</v>
      </c>
      <c r="T23" s="93"/>
      <c r="U23" s="96"/>
      <c r="V23" s="96"/>
      <c r="W23" s="97"/>
      <c r="X23" s="97"/>
      <c r="Y23" s="98"/>
      <c r="Z23" s="98"/>
      <c r="AA23" s="98"/>
      <c r="AB23" s="98"/>
      <c r="AC23" s="98"/>
    </row>
    <row r="24" spans="1:29" s="92" customFormat="1" ht="17.25" customHeight="1" thickBot="1">
      <c r="A24" s="230" t="s">
        <v>209</v>
      </c>
      <c r="B24" s="107" t="s">
        <v>223</v>
      </c>
      <c r="C24" s="108"/>
      <c r="D24" s="109">
        <v>2</v>
      </c>
      <c r="E24" s="109"/>
      <c r="F24" s="109">
        <v>44</v>
      </c>
      <c r="G24" s="109">
        <v>44</v>
      </c>
      <c r="H24" s="109"/>
      <c r="I24" s="109">
        <v>44</v>
      </c>
      <c r="J24" s="109"/>
      <c r="K24" s="109">
        <v>44</v>
      </c>
      <c r="L24" s="109"/>
      <c r="M24" s="109"/>
      <c r="N24" s="109"/>
      <c r="O24" s="109"/>
      <c r="P24" s="109"/>
      <c r="Q24" s="109"/>
      <c r="R24" s="109"/>
      <c r="S24" s="110"/>
      <c r="T24" s="110">
        <v>44</v>
      </c>
      <c r="U24" s="111"/>
      <c r="V24" s="111"/>
      <c r="W24" s="112"/>
      <c r="X24" s="112"/>
      <c r="Y24" s="98"/>
      <c r="Z24" s="98"/>
      <c r="AA24" s="98"/>
      <c r="AB24" s="98"/>
      <c r="AC24" s="98"/>
    </row>
    <row r="25" spans="1:29" s="92" customFormat="1" ht="21.75" customHeight="1" thickBot="1">
      <c r="A25" s="231" t="s">
        <v>191</v>
      </c>
      <c r="B25" s="113" t="s">
        <v>190</v>
      </c>
      <c r="C25" s="114">
        <v>8</v>
      </c>
      <c r="D25" s="114">
        <v>35</v>
      </c>
      <c r="E25" s="114">
        <v>8</v>
      </c>
      <c r="F25" s="114"/>
      <c r="G25" s="114">
        <f t="shared" ref="G25:N25" si="1">G26+G33+G35+G51</f>
        <v>2484</v>
      </c>
      <c r="H25" s="114"/>
      <c r="I25" s="114">
        <f t="shared" ref="I25" si="2">I26+I33+I35+I51</f>
        <v>1891</v>
      </c>
      <c r="J25" s="114">
        <f t="shared" si="1"/>
        <v>706</v>
      </c>
      <c r="K25" s="114">
        <f t="shared" si="1"/>
        <v>1121</v>
      </c>
      <c r="L25" s="114">
        <f t="shared" si="1"/>
        <v>60</v>
      </c>
      <c r="M25" s="114">
        <f t="shared" si="1"/>
        <v>144</v>
      </c>
      <c r="N25" s="114">
        <f t="shared" si="1"/>
        <v>432</v>
      </c>
      <c r="O25" s="114">
        <f>+O33+O35+O51</f>
        <v>144</v>
      </c>
      <c r="P25" s="114">
        <f>+P51</f>
        <v>18</v>
      </c>
      <c r="Q25" s="114">
        <f>+Q26+Q33+Q35+Q51</f>
        <v>126</v>
      </c>
      <c r="R25" s="114">
        <v>216</v>
      </c>
      <c r="S25" s="115">
        <f t="shared" ref="S25:X25" si="3">S26+S33+S35+S51</f>
        <v>0</v>
      </c>
      <c r="T25" s="115">
        <f t="shared" si="3"/>
        <v>132</v>
      </c>
      <c r="U25" s="115">
        <f t="shared" si="3"/>
        <v>390</v>
      </c>
      <c r="V25" s="115">
        <f t="shared" si="3"/>
        <v>630</v>
      </c>
      <c r="W25" s="116">
        <f t="shared" si="3"/>
        <v>432</v>
      </c>
      <c r="X25" s="117">
        <f t="shared" si="3"/>
        <v>324</v>
      </c>
      <c r="Y25" s="98"/>
      <c r="Z25" s="98"/>
      <c r="AA25" s="98"/>
      <c r="AB25" s="98"/>
      <c r="AC25" s="98"/>
    </row>
    <row r="26" spans="1:29" s="92" customFormat="1" ht="21.75" customHeight="1" thickBot="1">
      <c r="A26" s="232" t="s">
        <v>189</v>
      </c>
      <c r="B26" s="118" t="s">
        <v>188</v>
      </c>
      <c r="C26" s="119">
        <v>1</v>
      </c>
      <c r="D26" s="120" t="s">
        <v>187</v>
      </c>
      <c r="E26" s="119">
        <v>5</v>
      </c>
      <c r="F26" s="392">
        <f>F27+F28+F29+F30+F31+F32</f>
        <v>440</v>
      </c>
      <c r="G26" s="245">
        <f>SUM(G27:G32)</f>
        <v>440</v>
      </c>
      <c r="H26" s="119"/>
      <c r="I26" s="119">
        <f>SUM(I27:I32)</f>
        <v>440</v>
      </c>
      <c r="J26" s="119">
        <f>SUM(J27:J32)</f>
        <v>98</v>
      </c>
      <c r="K26" s="119">
        <f>SUM(K27:K32)</f>
        <v>342</v>
      </c>
      <c r="L26" s="119">
        <f t="shared" ref="L26:Q26" si="4">SUM(L27:L31)</f>
        <v>0</v>
      </c>
      <c r="M26" s="119">
        <f t="shared" si="4"/>
        <v>0</v>
      </c>
      <c r="N26" s="119">
        <f t="shared" si="4"/>
        <v>0</v>
      </c>
      <c r="O26" s="119">
        <f t="shared" si="4"/>
        <v>0</v>
      </c>
      <c r="P26" s="119">
        <f t="shared" si="4"/>
        <v>0</v>
      </c>
      <c r="Q26" s="119">
        <f t="shared" si="4"/>
        <v>0</v>
      </c>
      <c r="R26" s="119"/>
      <c r="S26" s="121">
        <f t="shared" ref="S26:X26" si="5">SUM(S27:S32)</f>
        <v>0</v>
      </c>
      <c r="T26" s="121">
        <f t="shared" si="5"/>
        <v>0</v>
      </c>
      <c r="U26" s="121">
        <f t="shared" si="5"/>
        <v>130</v>
      </c>
      <c r="V26" s="121">
        <f t="shared" si="5"/>
        <v>190</v>
      </c>
      <c r="W26" s="122">
        <f t="shared" si="5"/>
        <v>48</v>
      </c>
      <c r="X26" s="122">
        <f t="shared" si="5"/>
        <v>72</v>
      </c>
      <c r="Y26" s="98"/>
      <c r="Z26" s="98"/>
      <c r="AA26" s="98"/>
      <c r="AB26" s="98"/>
      <c r="AC26" s="98"/>
    </row>
    <row r="27" spans="1:29" s="92" customFormat="1" ht="15.75" customHeight="1">
      <c r="A27" s="233" t="s">
        <v>186</v>
      </c>
      <c r="B27" s="124" t="s">
        <v>76</v>
      </c>
      <c r="C27" s="125"/>
      <c r="D27" s="126"/>
      <c r="E27" s="126">
        <v>6</v>
      </c>
      <c r="F27" s="127">
        <v>36</v>
      </c>
      <c r="G27" s="127">
        <v>36</v>
      </c>
      <c r="H27" s="127"/>
      <c r="I27" s="127">
        <v>36</v>
      </c>
      <c r="J27" s="128">
        <v>22</v>
      </c>
      <c r="K27" s="128">
        <v>14</v>
      </c>
      <c r="L27" s="129"/>
      <c r="M27" s="129"/>
      <c r="N27" s="129"/>
      <c r="O27" s="129"/>
      <c r="P27" s="129"/>
      <c r="Q27" s="129"/>
      <c r="R27" s="129"/>
      <c r="S27" s="130"/>
      <c r="T27" s="130"/>
      <c r="U27" s="131"/>
      <c r="V27" s="132"/>
      <c r="W27" s="133"/>
      <c r="X27" s="134">
        <v>36</v>
      </c>
      <c r="Y27" s="98"/>
      <c r="Z27" s="98"/>
      <c r="AA27" s="98"/>
      <c r="AB27" s="98"/>
      <c r="AC27" s="98"/>
    </row>
    <row r="28" spans="1:29" s="92" customFormat="1" ht="17.25" customHeight="1">
      <c r="A28" s="233" t="s">
        <v>185</v>
      </c>
      <c r="B28" s="124" t="s">
        <v>184</v>
      </c>
      <c r="C28" s="125"/>
      <c r="D28" s="125"/>
      <c r="E28" s="125">
        <v>3</v>
      </c>
      <c r="F28" s="127">
        <v>52</v>
      </c>
      <c r="G28" s="127">
        <v>52</v>
      </c>
      <c r="H28" s="127"/>
      <c r="I28" s="127">
        <v>52</v>
      </c>
      <c r="J28" s="128">
        <v>40</v>
      </c>
      <c r="K28" s="128">
        <v>12</v>
      </c>
      <c r="L28" s="129"/>
      <c r="M28" s="129"/>
      <c r="N28" s="129"/>
      <c r="O28" s="129"/>
      <c r="P28" s="129"/>
      <c r="Q28" s="129"/>
      <c r="R28" s="129"/>
      <c r="S28" s="130"/>
      <c r="T28" s="130"/>
      <c r="U28" s="126">
        <v>52</v>
      </c>
      <c r="V28" s="132"/>
      <c r="W28" s="133"/>
      <c r="X28" s="133"/>
      <c r="Y28" s="98"/>
      <c r="Z28" s="98"/>
      <c r="AA28" s="98"/>
      <c r="AB28" s="98"/>
      <c r="AC28" s="98"/>
    </row>
    <row r="29" spans="1:29" s="92" customFormat="1" ht="18" customHeight="1">
      <c r="A29" s="233" t="s">
        <v>183</v>
      </c>
      <c r="B29" s="124" t="s">
        <v>97</v>
      </c>
      <c r="C29" s="126"/>
      <c r="D29" s="126">
        <v>4</v>
      </c>
      <c r="E29" s="125"/>
      <c r="F29" s="126">
        <v>38</v>
      </c>
      <c r="G29" s="126">
        <v>38</v>
      </c>
      <c r="H29" s="126"/>
      <c r="I29" s="126">
        <v>38</v>
      </c>
      <c r="J29" s="126">
        <v>18</v>
      </c>
      <c r="K29" s="126">
        <v>20</v>
      </c>
      <c r="L29" s="125"/>
      <c r="M29" s="125"/>
      <c r="N29" s="125"/>
      <c r="O29" s="125"/>
      <c r="P29" s="125"/>
      <c r="Q29" s="125"/>
      <c r="R29" s="125"/>
      <c r="S29" s="135"/>
      <c r="T29" s="135"/>
      <c r="U29" s="136"/>
      <c r="V29" s="126">
        <v>38</v>
      </c>
      <c r="W29" s="134"/>
      <c r="X29" s="134"/>
      <c r="Y29" s="98"/>
      <c r="Z29" s="98"/>
      <c r="AA29" s="98"/>
      <c r="AB29" s="98"/>
      <c r="AC29" s="98"/>
    </row>
    <row r="30" spans="1:29" s="92" customFormat="1" ht="18.75" customHeight="1">
      <c r="A30" s="234" t="s">
        <v>182</v>
      </c>
      <c r="B30" s="124" t="s">
        <v>94</v>
      </c>
      <c r="C30" s="138"/>
      <c r="D30" s="125">
        <v>6</v>
      </c>
      <c r="E30" s="139" t="s">
        <v>210</v>
      </c>
      <c r="F30" s="127">
        <v>106</v>
      </c>
      <c r="G30" s="127">
        <v>106</v>
      </c>
      <c r="H30" s="127"/>
      <c r="I30" s="127">
        <v>106</v>
      </c>
      <c r="J30" s="128"/>
      <c r="K30" s="127">
        <v>106</v>
      </c>
      <c r="L30" s="129"/>
      <c r="M30" s="129"/>
      <c r="N30" s="129"/>
      <c r="O30" s="140"/>
      <c r="P30" s="140"/>
      <c r="Q30" s="140"/>
      <c r="R30" s="129"/>
      <c r="S30" s="130"/>
      <c r="T30" s="130"/>
      <c r="U30" s="136">
        <v>26</v>
      </c>
      <c r="V30" s="136">
        <v>38</v>
      </c>
      <c r="W30" s="134">
        <v>24</v>
      </c>
      <c r="X30" s="134">
        <v>18</v>
      </c>
      <c r="Y30" s="98"/>
      <c r="Z30" s="98"/>
      <c r="AA30" s="98"/>
      <c r="AB30" s="98"/>
      <c r="AC30" s="98"/>
    </row>
    <row r="31" spans="1:29" s="92" customFormat="1" ht="17.25" customHeight="1">
      <c r="A31" s="234" t="s">
        <v>181</v>
      </c>
      <c r="B31" s="141" t="s">
        <v>74</v>
      </c>
      <c r="C31" s="142"/>
      <c r="D31" s="125" t="s">
        <v>211</v>
      </c>
      <c r="E31" s="139"/>
      <c r="F31" s="125">
        <v>170</v>
      </c>
      <c r="G31" s="125">
        <v>170</v>
      </c>
      <c r="H31" s="125"/>
      <c r="I31" s="125">
        <v>170</v>
      </c>
      <c r="J31" s="125"/>
      <c r="K31" s="125">
        <v>170</v>
      </c>
      <c r="L31" s="125"/>
      <c r="M31" s="142"/>
      <c r="N31" s="125"/>
      <c r="O31" s="142"/>
      <c r="P31" s="125"/>
      <c r="Q31" s="142"/>
      <c r="R31" s="142"/>
      <c r="S31" s="135"/>
      <c r="T31" s="143"/>
      <c r="U31" s="125">
        <v>52</v>
      </c>
      <c r="V31" s="125">
        <v>76</v>
      </c>
      <c r="W31" s="125">
        <v>24</v>
      </c>
      <c r="X31" s="125">
        <v>18</v>
      </c>
      <c r="Y31" s="98"/>
      <c r="Z31" s="98"/>
      <c r="AA31" s="98"/>
      <c r="AB31" s="98"/>
      <c r="AC31" s="98"/>
    </row>
    <row r="32" spans="1:29" s="92" customFormat="1" ht="17.25" customHeight="1" thickBot="1">
      <c r="A32" s="234" t="s">
        <v>180</v>
      </c>
      <c r="B32" s="144" t="s">
        <v>179</v>
      </c>
      <c r="C32" s="142"/>
      <c r="D32" s="125"/>
      <c r="E32" s="125">
        <v>4</v>
      </c>
      <c r="F32" s="125">
        <v>38</v>
      </c>
      <c r="G32" s="125">
        <v>38</v>
      </c>
      <c r="H32" s="125"/>
      <c r="I32" s="125">
        <v>38</v>
      </c>
      <c r="J32" s="125">
        <v>18</v>
      </c>
      <c r="K32" s="125">
        <v>20</v>
      </c>
      <c r="L32" s="125"/>
      <c r="M32" s="142"/>
      <c r="N32" s="125"/>
      <c r="O32" s="142"/>
      <c r="P32" s="125"/>
      <c r="Q32" s="142"/>
      <c r="R32" s="142"/>
      <c r="S32" s="135"/>
      <c r="T32" s="143"/>
      <c r="U32" s="135"/>
      <c r="V32" s="125">
        <v>38</v>
      </c>
      <c r="W32" s="123"/>
      <c r="X32" s="123"/>
      <c r="Y32" s="98"/>
      <c r="Z32" s="98"/>
      <c r="AA32" s="98"/>
      <c r="AB32" s="98"/>
      <c r="AC32" s="98"/>
    </row>
    <row r="33" spans="1:29" s="92" customFormat="1" ht="22.5" customHeight="1" thickBot="1">
      <c r="A33" s="235" t="s">
        <v>178</v>
      </c>
      <c r="B33" s="145" t="s">
        <v>177</v>
      </c>
      <c r="C33" s="146"/>
      <c r="D33" s="146">
        <v>1</v>
      </c>
      <c r="E33" s="146"/>
      <c r="F33" s="391">
        <f>F34</f>
        <v>75</v>
      </c>
      <c r="G33" s="246">
        <f t="shared" ref="G33:Q33" si="6">SUM(G34)</f>
        <v>57</v>
      </c>
      <c r="H33" s="146"/>
      <c r="I33" s="146">
        <f t="shared" si="6"/>
        <v>57</v>
      </c>
      <c r="J33" s="146">
        <f t="shared" si="6"/>
        <v>30</v>
      </c>
      <c r="K33" s="146">
        <f t="shared" si="6"/>
        <v>27</v>
      </c>
      <c r="L33" s="146">
        <f t="shared" si="6"/>
        <v>0</v>
      </c>
      <c r="M33" s="146">
        <f t="shared" si="6"/>
        <v>0</v>
      </c>
      <c r="N33" s="146">
        <f t="shared" si="6"/>
        <v>0</v>
      </c>
      <c r="O33" s="146">
        <f t="shared" si="6"/>
        <v>18</v>
      </c>
      <c r="P33" s="146">
        <f t="shared" si="6"/>
        <v>0</v>
      </c>
      <c r="Q33" s="146">
        <f t="shared" si="6"/>
        <v>18</v>
      </c>
      <c r="R33" s="146"/>
      <c r="S33" s="147">
        <f t="shared" ref="S33:X33" si="7">SUM(S34)</f>
        <v>0</v>
      </c>
      <c r="T33" s="147">
        <f t="shared" si="7"/>
        <v>0</v>
      </c>
      <c r="U33" s="147">
        <f t="shared" si="7"/>
        <v>0</v>
      </c>
      <c r="V33" s="147">
        <f t="shared" si="7"/>
        <v>57</v>
      </c>
      <c r="W33" s="148">
        <f t="shared" si="7"/>
        <v>0</v>
      </c>
      <c r="X33" s="148">
        <f t="shared" si="7"/>
        <v>0</v>
      </c>
      <c r="Y33" s="98"/>
      <c r="Z33" s="98"/>
      <c r="AA33" s="98"/>
      <c r="AB33" s="98"/>
      <c r="AC33" s="98"/>
    </row>
    <row r="34" spans="1:29" s="92" customFormat="1" ht="19.5" customHeight="1" thickBot="1">
      <c r="A34" s="236" t="s">
        <v>176</v>
      </c>
      <c r="B34" s="124" t="s">
        <v>98</v>
      </c>
      <c r="C34" s="149">
        <v>4</v>
      </c>
      <c r="D34" s="150"/>
      <c r="E34" s="150"/>
      <c r="F34" s="150">
        <v>75</v>
      </c>
      <c r="G34" s="150">
        <f>SUM(S34:X34)</f>
        <v>57</v>
      </c>
      <c r="H34" s="150"/>
      <c r="I34" s="149">
        <v>57</v>
      </c>
      <c r="J34" s="149">
        <v>30</v>
      </c>
      <c r="K34" s="149">
        <v>27</v>
      </c>
      <c r="L34" s="150"/>
      <c r="M34" s="150"/>
      <c r="N34" s="149"/>
      <c r="O34" s="149">
        <v>18</v>
      </c>
      <c r="P34" s="149"/>
      <c r="Q34" s="149">
        <v>18</v>
      </c>
      <c r="R34" s="149"/>
      <c r="S34" s="151"/>
      <c r="T34" s="152"/>
      <c r="U34" s="152"/>
      <c r="V34" s="150">
        <v>57</v>
      </c>
      <c r="W34" s="153"/>
      <c r="X34" s="154"/>
      <c r="Y34" s="98"/>
      <c r="Z34" s="98"/>
      <c r="AA34" s="98"/>
      <c r="AB34" s="98"/>
      <c r="AC34" s="98"/>
    </row>
    <row r="35" spans="1:29" s="92" customFormat="1" ht="15.75" customHeight="1" thickBot="1">
      <c r="A35" s="232" t="s">
        <v>175</v>
      </c>
      <c r="B35" s="155" t="s">
        <v>240</v>
      </c>
      <c r="C35" s="156">
        <v>3</v>
      </c>
      <c r="D35" s="157">
        <v>9</v>
      </c>
      <c r="E35" s="146"/>
      <c r="F35" s="146">
        <f>F36+F41+F45</f>
        <v>607</v>
      </c>
      <c r="G35" s="246">
        <f t="shared" ref="G35:Q35" si="8">SUM(G37:G50)</f>
        <v>571</v>
      </c>
      <c r="H35" s="146"/>
      <c r="I35" s="146">
        <f t="shared" ref="I35" si="9">SUM(I37:I50)</f>
        <v>571</v>
      </c>
      <c r="J35" s="146">
        <f t="shared" si="8"/>
        <v>299</v>
      </c>
      <c r="K35" s="146">
        <f t="shared" si="8"/>
        <v>272</v>
      </c>
      <c r="L35" s="146">
        <f t="shared" si="8"/>
        <v>0</v>
      </c>
      <c r="M35" s="146">
        <f t="shared" si="8"/>
        <v>0</v>
      </c>
      <c r="N35" s="146">
        <f t="shared" si="8"/>
        <v>0</v>
      </c>
      <c r="O35" s="146">
        <f t="shared" si="8"/>
        <v>36</v>
      </c>
      <c r="P35" s="146">
        <f t="shared" si="8"/>
        <v>0</v>
      </c>
      <c r="Q35" s="146">
        <f t="shared" si="8"/>
        <v>36</v>
      </c>
      <c r="R35" s="146"/>
      <c r="S35" s="147">
        <f>SUM(S37:S50)</f>
        <v>0</v>
      </c>
      <c r="T35" s="147">
        <f>SUM(T37:T50)</f>
        <v>44</v>
      </c>
      <c r="U35" s="147">
        <f>U36+U41+U45</f>
        <v>78</v>
      </c>
      <c r="V35" s="147">
        <f>V36+V41+V45</f>
        <v>152</v>
      </c>
      <c r="W35" s="148">
        <f>W36+W41+W45</f>
        <v>180</v>
      </c>
      <c r="X35" s="148">
        <f>X36+X41+X45</f>
        <v>117</v>
      </c>
      <c r="Y35" s="98"/>
      <c r="Z35" s="158"/>
      <c r="AA35" s="98"/>
      <c r="AB35" s="98"/>
      <c r="AC35" s="98"/>
    </row>
    <row r="36" spans="1:29" s="164" customFormat="1" ht="21.75" customHeight="1" thickBot="1">
      <c r="A36" s="237" t="s">
        <v>109</v>
      </c>
      <c r="B36" s="159" t="s">
        <v>174</v>
      </c>
      <c r="C36" s="160"/>
      <c r="D36" s="161"/>
      <c r="E36" s="119"/>
      <c r="F36" s="245">
        <f>F37+F38+F39+F40</f>
        <v>210</v>
      </c>
      <c r="G36" s="162"/>
      <c r="H36" s="162"/>
      <c r="I36" s="162"/>
      <c r="J36" s="162"/>
      <c r="K36" s="162"/>
      <c r="L36" s="119"/>
      <c r="M36" s="119"/>
      <c r="N36" s="119"/>
      <c r="O36" s="119"/>
      <c r="P36" s="119"/>
      <c r="Q36" s="119"/>
      <c r="R36" s="119"/>
      <c r="S36" s="121">
        <f t="shared" ref="S36:X36" si="10">SUM(S37:S40)</f>
        <v>0</v>
      </c>
      <c r="T36" s="121">
        <f t="shared" si="10"/>
        <v>44</v>
      </c>
      <c r="U36" s="121">
        <f t="shared" si="10"/>
        <v>0</v>
      </c>
      <c r="V36" s="121">
        <f t="shared" si="10"/>
        <v>76</v>
      </c>
      <c r="W36" s="122">
        <f t="shared" si="10"/>
        <v>72</v>
      </c>
      <c r="X36" s="122">
        <f t="shared" si="10"/>
        <v>0</v>
      </c>
      <c r="Y36" s="91"/>
      <c r="Z36" s="163"/>
      <c r="AA36" s="91"/>
      <c r="AB36" s="91"/>
      <c r="AC36" s="91"/>
    </row>
    <row r="37" spans="1:29" s="92" customFormat="1" ht="15.75" customHeight="1">
      <c r="A37" s="238" t="s">
        <v>173</v>
      </c>
      <c r="B37" s="165" t="s">
        <v>99</v>
      </c>
      <c r="C37" s="149"/>
      <c r="D37" s="149">
        <v>2</v>
      </c>
      <c r="E37" s="150"/>
      <c r="F37" s="150">
        <v>44</v>
      </c>
      <c r="G37" s="149">
        <v>44</v>
      </c>
      <c r="H37" s="149"/>
      <c r="I37" s="149">
        <v>44</v>
      </c>
      <c r="J37" s="149">
        <v>20</v>
      </c>
      <c r="K37" s="149">
        <v>24</v>
      </c>
      <c r="L37" s="150"/>
      <c r="M37" s="150"/>
      <c r="N37" s="150"/>
      <c r="O37" s="150"/>
      <c r="P37" s="150"/>
      <c r="Q37" s="150"/>
      <c r="R37" s="150"/>
      <c r="S37" s="150"/>
      <c r="T37" s="150">
        <v>44</v>
      </c>
      <c r="U37" s="149"/>
      <c r="V37" s="149"/>
      <c r="W37" s="149"/>
      <c r="X37" s="166"/>
      <c r="Y37" s="98"/>
      <c r="Z37" s="158"/>
      <c r="AA37" s="98"/>
      <c r="AB37" s="98"/>
      <c r="AC37" s="98"/>
    </row>
    <row r="38" spans="1:29" s="92" customFormat="1" ht="15.75" customHeight="1">
      <c r="A38" s="233" t="s">
        <v>172</v>
      </c>
      <c r="B38" s="124" t="s">
        <v>100</v>
      </c>
      <c r="C38" s="126"/>
      <c r="D38" s="126">
        <v>4</v>
      </c>
      <c r="E38" s="125"/>
      <c r="F38" s="125">
        <v>38</v>
      </c>
      <c r="G38" s="126">
        <v>38</v>
      </c>
      <c r="H38" s="126"/>
      <c r="I38" s="126">
        <v>38</v>
      </c>
      <c r="J38" s="126">
        <v>18</v>
      </c>
      <c r="K38" s="126">
        <v>20</v>
      </c>
      <c r="L38" s="125"/>
      <c r="M38" s="125"/>
      <c r="N38" s="125"/>
      <c r="O38" s="125"/>
      <c r="P38" s="125"/>
      <c r="Q38" s="125"/>
      <c r="R38" s="125"/>
      <c r="S38" s="135"/>
      <c r="T38" s="135"/>
      <c r="U38" s="126"/>
      <c r="V38" s="126">
        <v>38</v>
      </c>
      <c r="W38" s="126"/>
      <c r="X38" s="134"/>
      <c r="Y38" s="98"/>
      <c r="Z38" s="98"/>
      <c r="AA38" s="98"/>
      <c r="AB38" s="98"/>
      <c r="AC38" s="98"/>
    </row>
    <row r="39" spans="1:29" s="92" customFormat="1" ht="15.75" customHeight="1">
      <c r="A39" s="233" t="s">
        <v>171</v>
      </c>
      <c r="B39" s="124" t="s">
        <v>170</v>
      </c>
      <c r="C39" s="126">
        <v>5</v>
      </c>
      <c r="D39" s="126"/>
      <c r="E39" s="125"/>
      <c r="F39" s="125">
        <v>90</v>
      </c>
      <c r="G39" s="126">
        <v>72</v>
      </c>
      <c r="H39" s="126"/>
      <c r="I39" s="126">
        <v>72</v>
      </c>
      <c r="J39" s="126">
        <v>48</v>
      </c>
      <c r="K39" s="126">
        <v>24</v>
      </c>
      <c r="L39" s="125"/>
      <c r="M39" s="125"/>
      <c r="N39" s="125"/>
      <c r="O39" s="125">
        <v>18</v>
      </c>
      <c r="P39" s="125"/>
      <c r="Q39" s="125">
        <v>18</v>
      </c>
      <c r="R39" s="125"/>
      <c r="S39" s="135"/>
      <c r="T39" s="135"/>
      <c r="U39" s="126"/>
      <c r="V39" s="126"/>
      <c r="W39" s="126">
        <v>72</v>
      </c>
      <c r="X39" s="134"/>
      <c r="Y39" s="98"/>
      <c r="Z39" s="98"/>
      <c r="AA39" s="98"/>
      <c r="AB39" s="98"/>
      <c r="AC39" s="98"/>
    </row>
    <row r="40" spans="1:29" s="92" customFormat="1" ht="15.75" customHeight="1" thickBot="1">
      <c r="A40" s="234" t="s">
        <v>169</v>
      </c>
      <c r="B40" s="141" t="s">
        <v>168</v>
      </c>
      <c r="C40" s="167"/>
      <c r="D40" s="167">
        <v>4</v>
      </c>
      <c r="E40" s="138"/>
      <c r="F40" s="138">
        <v>38</v>
      </c>
      <c r="G40" s="167">
        <v>38</v>
      </c>
      <c r="H40" s="167"/>
      <c r="I40" s="167">
        <v>38</v>
      </c>
      <c r="J40" s="167">
        <v>18</v>
      </c>
      <c r="K40" s="167">
        <v>20</v>
      </c>
      <c r="L40" s="138"/>
      <c r="M40" s="138"/>
      <c r="N40" s="138"/>
      <c r="O40" s="138"/>
      <c r="P40" s="138"/>
      <c r="Q40" s="138"/>
      <c r="R40" s="138"/>
      <c r="S40" s="168"/>
      <c r="T40" s="168"/>
      <c r="U40" s="169"/>
      <c r="V40" s="167">
        <v>38</v>
      </c>
      <c r="W40" s="170"/>
      <c r="X40" s="170"/>
      <c r="Y40" s="98"/>
      <c r="Z40" s="98"/>
      <c r="AA40" s="98"/>
      <c r="AB40" s="98"/>
      <c r="AC40" s="98"/>
    </row>
    <row r="41" spans="1:29" s="92" customFormat="1" ht="20.25" customHeight="1" thickBot="1">
      <c r="A41" s="239" t="s">
        <v>110</v>
      </c>
      <c r="B41" s="171" t="s">
        <v>167</v>
      </c>
      <c r="C41" s="172"/>
      <c r="D41" s="173"/>
      <c r="E41" s="172"/>
      <c r="F41" s="390">
        <f>F42+F43+F44</f>
        <v>172</v>
      </c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4">
        <f t="shared" ref="S41:X41" si="11">SUM(S42:S44)</f>
        <v>0</v>
      </c>
      <c r="T41" s="174">
        <f t="shared" si="11"/>
        <v>0</v>
      </c>
      <c r="U41" s="174">
        <f t="shared" si="11"/>
        <v>78</v>
      </c>
      <c r="V41" s="174">
        <f t="shared" si="11"/>
        <v>76</v>
      </c>
      <c r="W41" s="175">
        <f t="shared" si="11"/>
        <v>0</v>
      </c>
      <c r="X41" s="175">
        <f t="shared" si="11"/>
        <v>0</v>
      </c>
      <c r="Y41" s="98"/>
      <c r="Z41" s="98"/>
      <c r="AA41" s="98"/>
      <c r="AB41" s="98"/>
      <c r="AC41" s="98"/>
    </row>
    <row r="42" spans="1:29" s="92" customFormat="1" ht="19.5" customHeight="1">
      <c r="A42" s="238" t="s">
        <v>166</v>
      </c>
      <c r="B42" s="165" t="s">
        <v>101</v>
      </c>
      <c r="C42" s="176">
        <v>3</v>
      </c>
      <c r="D42" s="176"/>
      <c r="E42" s="177"/>
      <c r="F42" s="387">
        <v>96</v>
      </c>
      <c r="G42" s="176">
        <v>78</v>
      </c>
      <c r="H42" s="176"/>
      <c r="I42" s="176">
        <v>78</v>
      </c>
      <c r="J42" s="176">
        <v>32</v>
      </c>
      <c r="K42" s="176">
        <v>46</v>
      </c>
      <c r="L42" s="177"/>
      <c r="M42" s="177"/>
      <c r="N42" s="177"/>
      <c r="O42" s="176">
        <v>18</v>
      </c>
      <c r="P42" s="176"/>
      <c r="Q42" s="176">
        <v>18</v>
      </c>
      <c r="R42" s="177"/>
      <c r="S42" s="178"/>
      <c r="T42" s="178"/>
      <c r="U42" s="176">
        <v>78</v>
      </c>
      <c r="V42" s="176"/>
      <c r="W42" s="176"/>
      <c r="X42" s="179"/>
      <c r="Y42" s="98"/>
      <c r="Z42" s="98"/>
      <c r="AA42" s="98"/>
      <c r="AB42" s="98"/>
      <c r="AC42" s="98"/>
    </row>
    <row r="43" spans="1:29" s="92" customFormat="1" ht="15.75" customHeight="1">
      <c r="A43" s="233" t="s">
        <v>165</v>
      </c>
      <c r="B43" s="124" t="s">
        <v>102</v>
      </c>
      <c r="C43" s="126"/>
      <c r="D43" s="126">
        <v>4</v>
      </c>
      <c r="E43" s="125"/>
      <c r="F43" s="388">
        <v>38</v>
      </c>
      <c r="G43" s="126">
        <v>38</v>
      </c>
      <c r="H43" s="126"/>
      <c r="I43" s="126">
        <v>38</v>
      </c>
      <c r="J43" s="126">
        <v>18</v>
      </c>
      <c r="K43" s="126">
        <v>20</v>
      </c>
      <c r="L43" s="125"/>
      <c r="M43" s="125"/>
      <c r="N43" s="125"/>
      <c r="O43" s="125"/>
      <c r="P43" s="125"/>
      <c r="Q43" s="125"/>
      <c r="R43" s="125"/>
      <c r="S43" s="135"/>
      <c r="T43" s="135"/>
      <c r="U43" s="136"/>
      <c r="V43" s="126">
        <v>38</v>
      </c>
      <c r="W43" s="134"/>
      <c r="X43" s="134"/>
      <c r="Y43" s="98"/>
      <c r="Z43" s="158"/>
      <c r="AA43" s="98"/>
      <c r="AB43" s="98"/>
      <c r="AC43" s="98"/>
    </row>
    <row r="44" spans="1:29" s="92" customFormat="1" ht="23.25" customHeight="1" thickBot="1">
      <c r="A44" s="234" t="s">
        <v>164</v>
      </c>
      <c r="B44" s="141" t="s">
        <v>163</v>
      </c>
      <c r="C44" s="180"/>
      <c r="D44" s="181">
        <v>4</v>
      </c>
      <c r="E44" s="180"/>
      <c r="F44" s="389">
        <v>38</v>
      </c>
      <c r="G44" s="181">
        <v>38</v>
      </c>
      <c r="H44" s="181"/>
      <c r="I44" s="181">
        <v>38</v>
      </c>
      <c r="J44" s="181">
        <v>12</v>
      </c>
      <c r="K44" s="181">
        <v>26</v>
      </c>
      <c r="L44" s="180"/>
      <c r="M44" s="180"/>
      <c r="N44" s="180"/>
      <c r="O44" s="180"/>
      <c r="P44" s="180"/>
      <c r="Q44" s="180"/>
      <c r="R44" s="180"/>
      <c r="S44" s="182"/>
      <c r="T44" s="182"/>
      <c r="U44" s="182"/>
      <c r="V44" s="181">
        <v>38</v>
      </c>
      <c r="W44" s="183"/>
      <c r="X44" s="183"/>
      <c r="Y44" s="98"/>
      <c r="Z44" s="158"/>
      <c r="AA44" s="98"/>
      <c r="AB44" s="98"/>
      <c r="AC44" s="98"/>
    </row>
    <row r="45" spans="1:29" s="92" customFormat="1" ht="51.75" customHeight="1" thickBot="1">
      <c r="A45" s="239" t="s">
        <v>162</v>
      </c>
      <c r="B45" s="171" t="s">
        <v>161</v>
      </c>
      <c r="C45" s="184"/>
      <c r="D45" s="184"/>
      <c r="E45" s="146"/>
      <c r="F45" s="246">
        <f>F46+F47+F48+F49+F50</f>
        <v>225</v>
      </c>
      <c r="G45" s="184"/>
      <c r="H45" s="184"/>
      <c r="I45" s="184"/>
      <c r="J45" s="184"/>
      <c r="K45" s="184"/>
      <c r="L45" s="146"/>
      <c r="M45" s="146"/>
      <c r="N45" s="146"/>
      <c r="O45" s="146"/>
      <c r="P45" s="146"/>
      <c r="Q45" s="146"/>
      <c r="R45" s="146"/>
      <c r="S45" s="147">
        <f t="shared" ref="S45:X45" si="12">SUM(S46:S50)</f>
        <v>0</v>
      </c>
      <c r="T45" s="147">
        <f t="shared" si="12"/>
        <v>0</v>
      </c>
      <c r="U45" s="147">
        <f t="shared" si="12"/>
        <v>0</v>
      </c>
      <c r="V45" s="147">
        <f t="shared" si="12"/>
        <v>0</v>
      </c>
      <c r="W45" s="148">
        <f t="shared" si="12"/>
        <v>108</v>
      </c>
      <c r="X45" s="148">
        <f t="shared" si="12"/>
        <v>117</v>
      </c>
      <c r="Y45" s="98"/>
      <c r="Z45" s="158"/>
      <c r="AA45" s="98"/>
      <c r="AB45" s="98"/>
      <c r="AC45" s="98"/>
    </row>
    <row r="46" spans="1:29" s="92" customFormat="1" ht="30" customHeight="1">
      <c r="A46" s="238" t="s">
        <v>160</v>
      </c>
      <c r="B46" s="165" t="s">
        <v>159</v>
      </c>
      <c r="C46" s="149"/>
      <c r="D46" s="149">
        <v>6</v>
      </c>
      <c r="E46" s="150"/>
      <c r="F46" s="149">
        <v>45</v>
      </c>
      <c r="G46" s="149">
        <v>45</v>
      </c>
      <c r="H46" s="149"/>
      <c r="I46" s="149">
        <v>45</v>
      </c>
      <c r="J46" s="149">
        <v>31</v>
      </c>
      <c r="K46" s="149">
        <v>14</v>
      </c>
      <c r="L46" s="150"/>
      <c r="M46" s="150"/>
      <c r="N46" s="150"/>
      <c r="O46" s="150"/>
      <c r="P46" s="150"/>
      <c r="Q46" s="150"/>
      <c r="R46" s="150"/>
      <c r="S46" s="152"/>
      <c r="T46" s="152"/>
      <c r="U46" s="151"/>
      <c r="V46" s="151"/>
      <c r="W46" s="166"/>
      <c r="X46" s="166">
        <v>45</v>
      </c>
      <c r="Y46" s="98"/>
      <c r="Z46" s="158"/>
      <c r="AA46" s="98"/>
      <c r="AB46" s="98"/>
      <c r="AC46" s="98"/>
    </row>
    <row r="47" spans="1:29" s="92" customFormat="1" ht="15.75" customHeight="1">
      <c r="A47" s="233" t="s">
        <v>158</v>
      </c>
      <c r="B47" s="124" t="s">
        <v>77</v>
      </c>
      <c r="C47" s="185"/>
      <c r="D47" s="186">
        <v>5</v>
      </c>
      <c r="E47" s="185"/>
      <c r="F47" s="186">
        <v>72</v>
      </c>
      <c r="G47" s="186">
        <v>72</v>
      </c>
      <c r="H47" s="186"/>
      <c r="I47" s="186">
        <v>72</v>
      </c>
      <c r="J47" s="186">
        <v>46</v>
      </c>
      <c r="K47" s="186">
        <v>26</v>
      </c>
      <c r="L47" s="185"/>
      <c r="M47" s="185"/>
      <c r="N47" s="185"/>
      <c r="O47" s="185"/>
      <c r="P47" s="185"/>
      <c r="Q47" s="185"/>
      <c r="R47" s="185"/>
      <c r="S47" s="187"/>
      <c r="T47" s="187"/>
      <c r="U47" s="187"/>
      <c r="V47" s="187"/>
      <c r="W47" s="188">
        <v>72</v>
      </c>
      <c r="X47" s="189"/>
      <c r="Y47" s="98"/>
      <c r="Z47" s="158"/>
      <c r="AA47" s="98"/>
      <c r="AB47" s="98"/>
      <c r="AC47" s="98"/>
    </row>
    <row r="48" spans="1:29" s="92" customFormat="1" ht="30" customHeight="1">
      <c r="A48" s="233" t="s">
        <v>157</v>
      </c>
      <c r="B48" s="124" t="s">
        <v>156</v>
      </c>
      <c r="C48" s="126"/>
      <c r="D48" s="126">
        <v>6</v>
      </c>
      <c r="E48" s="125"/>
      <c r="F48" s="126">
        <v>36</v>
      </c>
      <c r="G48" s="126">
        <v>36</v>
      </c>
      <c r="H48" s="126"/>
      <c r="I48" s="126">
        <v>36</v>
      </c>
      <c r="J48" s="126">
        <v>20</v>
      </c>
      <c r="K48" s="126">
        <v>16</v>
      </c>
      <c r="L48" s="125"/>
      <c r="M48" s="125"/>
      <c r="N48" s="125"/>
      <c r="O48" s="125"/>
      <c r="P48" s="125"/>
      <c r="Q48" s="125"/>
      <c r="R48" s="125"/>
      <c r="S48" s="135"/>
      <c r="T48" s="135"/>
      <c r="U48" s="136"/>
      <c r="V48" s="136"/>
      <c r="W48" s="134"/>
      <c r="X48" s="134">
        <v>36</v>
      </c>
      <c r="Y48" s="98"/>
      <c r="Z48" s="98"/>
      <c r="AA48" s="98"/>
      <c r="AB48" s="98"/>
      <c r="AC48" s="98"/>
    </row>
    <row r="49" spans="1:29" s="92" customFormat="1" ht="25.5" customHeight="1">
      <c r="A49" s="190" t="s">
        <v>155</v>
      </c>
      <c r="B49" s="190" t="s">
        <v>154</v>
      </c>
      <c r="C49" s="126"/>
      <c r="D49" s="126">
        <v>5</v>
      </c>
      <c r="E49" s="125"/>
      <c r="F49" s="126">
        <v>36</v>
      </c>
      <c r="G49" s="126">
        <v>36</v>
      </c>
      <c r="H49" s="126"/>
      <c r="I49" s="126">
        <v>36</v>
      </c>
      <c r="J49" s="126">
        <v>20</v>
      </c>
      <c r="K49" s="126">
        <v>16</v>
      </c>
      <c r="L49" s="125"/>
      <c r="M49" s="125"/>
      <c r="N49" s="125"/>
      <c r="O49" s="125"/>
      <c r="P49" s="125"/>
      <c r="Q49" s="125"/>
      <c r="R49" s="125"/>
      <c r="S49" s="135"/>
      <c r="T49" s="135"/>
      <c r="U49" s="191"/>
      <c r="V49" s="136"/>
      <c r="W49" s="134">
        <v>36</v>
      </c>
      <c r="X49" s="192"/>
      <c r="Y49" s="98"/>
      <c r="Z49" s="98"/>
      <c r="AA49" s="98"/>
      <c r="AB49" s="98"/>
      <c r="AC49" s="98"/>
    </row>
    <row r="50" spans="1:29" s="92" customFormat="1" ht="17.25" customHeight="1" thickBot="1">
      <c r="A50" s="190" t="s">
        <v>153</v>
      </c>
      <c r="B50" s="193" t="s">
        <v>152</v>
      </c>
      <c r="C50" s="126"/>
      <c r="D50" s="126">
        <v>6</v>
      </c>
      <c r="E50" s="125"/>
      <c r="F50" s="126">
        <v>36</v>
      </c>
      <c r="G50" s="126">
        <v>36</v>
      </c>
      <c r="H50" s="126"/>
      <c r="I50" s="126">
        <v>36</v>
      </c>
      <c r="J50" s="126">
        <v>16</v>
      </c>
      <c r="K50" s="126">
        <v>20</v>
      </c>
      <c r="L50" s="125"/>
      <c r="M50" s="125"/>
      <c r="N50" s="125"/>
      <c r="O50" s="125"/>
      <c r="P50" s="125"/>
      <c r="Q50" s="125"/>
      <c r="R50" s="125"/>
      <c r="S50" s="135"/>
      <c r="T50" s="135"/>
      <c r="U50" s="194"/>
      <c r="V50" s="194"/>
      <c r="W50" s="192"/>
      <c r="X50" s="134">
        <v>36</v>
      </c>
      <c r="Y50" s="98"/>
      <c r="Z50" s="98"/>
      <c r="AA50" s="98"/>
      <c r="AB50" s="98"/>
      <c r="AC50" s="98"/>
    </row>
    <row r="51" spans="1:29" s="92" customFormat="1" ht="18" customHeight="1" thickBot="1">
      <c r="A51" s="231" t="s">
        <v>151</v>
      </c>
      <c r="B51" s="195" t="s">
        <v>150</v>
      </c>
      <c r="C51" s="196">
        <v>4</v>
      </c>
      <c r="D51" s="146">
        <v>18</v>
      </c>
      <c r="E51" s="146">
        <v>3</v>
      </c>
      <c r="F51" s="146">
        <f>F52+F58+F64+F73+F80</f>
        <v>1650</v>
      </c>
      <c r="G51" s="146">
        <f>G52+G58+G64+G73</f>
        <v>1416</v>
      </c>
      <c r="H51" s="146"/>
      <c r="I51" s="146">
        <f>I52+I58+I64+I73</f>
        <v>823</v>
      </c>
      <c r="J51" s="146">
        <f>J58+J64+J52+J73</f>
        <v>279</v>
      </c>
      <c r="K51" s="146">
        <f>K58+K64+K52+K73</f>
        <v>480</v>
      </c>
      <c r="L51" s="146">
        <f>L58+L64+L52+L73</f>
        <v>60</v>
      </c>
      <c r="M51" s="146">
        <f>M58+M64+M52+M73</f>
        <v>144</v>
      </c>
      <c r="N51" s="146">
        <f>N58+N64+N52+N73</f>
        <v>432</v>
      </c>
      <c r="O51" s="146">
        <f>O58+O64+O52+O73</f>
        <v>90</v>
      </c>
      <c r="P51" s="146">
        <f>+P52</f>
        <v>18</v>
      </c>
      <c r="Q51" s="146">
        <f>Q58+Q64+Q52+Q73</f>
        <v>72</v>
      </c>
      <c r="R51" s="146"/>
      <c r="S51" s="147">
        <f>S58+S64+S52+S73</f>
        <v>0</v>
      </c>
      <c r="T51" s="147">
        <f>T58+T64+T52+T73</f>
        <v>88</v>
      </c>
      <c r="U51" s="147">
        <f>U58+U64+U52+U73</f>
        <v>182</v>
      </c>
      <c r="V51" s="147">
        <f>V58+V64+V52+V73</f>
        <v>231</v>
      </c>
      <c r="W51" s="148">
        <f>W58+W64+W52+W73</f>
        <v>204</v>
      </c>
      <c r="X51" s="148">
        <f>X58+X64+X52+X73</f>
        <v>135</v>
      </c>
      <c r="Y51" s="98"/>
      <c r="Z51" s="98"/>
      <c r="AA51" s="98"/>
      <c r="AB51" s="98"/>
      <c r="AC51" s="98"/>
    </row>
    <row r="52" spans="1:29" s="92" customFormat="1" ht="60.75" customHeight="1" thickBot="1">
      <c r="A52" s="232" t="s">
        <v>103</v>
      </c>
      <c r="B52" s="159" t="s">
        <v>108</v>
      </c>
      <c r="C52" s="184" t="s">
        <v>248</v>
      </c>
      <c r="D52" s="146">
        <v>4</v>
      </c>
      <c r="E52" s="146"/>
      <c r="F52" s="146">
        <f>F53+F54+F55+F56+F57</f>
        <v>315</v>
      </c>
      <c r="G52" s="246">
        <f>SUM(G53:G56)</f>
        <v>279</v>
      </c>
      <c r="H52" s="146"/>
      <c r="I52" s="146">
        <f>SUM(I53:I56)</f>
        <v>130</v>
      </c>
      <c r="J52" s="146">
        <f>SUM(J53:J56)</f>
        <v>30</v>
      </c>
      <c r="K52" s="146">
        <f>SUM(K53:K56)</f>
        <v>100</v>
      </c>
      <c r="L52" s="146">
        <f>SUM(L53:L56)</f>
        <v>0</v>
      </c>
      <c r="M52" s="146">
        <f>SUM(M53:M56)</f>
        <v>36</v>
      </c>
      <c r="N52" s="146">
        <f>SUM(N53:N56)</f>
        <v>108</v>
      </c>
      <c r="O52" s="146">
        <v>36</v>
      </c>
      <c r="P52" s="146">
        <v>18</v>
      </c>
      <c r="Q52" s="146">
        <v>18</v>
      </c>
      <c r="R52" s="146"/>
      <c r="S52" s="147">
        <f t="shared" ref="S52:X52" si="13">SUM(S53:S54)</f>
        <v>0</v>
      </c>
      <c r="T52" s="147">
        <f t="shared" si="13"/>
        <v>0</v>
      </c>
      <c r="U52" s="147">
        <f t="shared" si="13"/>
        <v>0</v>
      </c>
      <c r="V52" s="147">
        <f t="shared" si="13"/>
        <v>0</v>
      </c>
      <c r="W52" s="148">
        <f t="shared" si="13"/>
        <v>0</v>
      </c>
      <c r="X52" s="148">
        <f t="shared" si="13"/>
        <v>135</v>
      </c>
      <c r="Y52" s="98"/>
      <c r="Z52" s="98"/>
      <c r="AA52" s="163"/>
      <c r="AB52" s="163"/>
      <c r="AC52" s="98"/>
    </row>
    <row r="53" spans="1:29" s="92" customFormat="1" ht="23.25" customHeight="1">
      <c r="A53" s="238" t="s">
        <v>104</v>
      </c>
      <c r="B53" s="165" t="s">
        <v>106</v>
      </c>
      <c r="C53" s="150"/>
      <c r="D53" s="149"/>
      <c r="E53" s="149">
        <v>6</v>
      </c>
      <c r="F53" s="149">
        <v>63</v>
      </c>
      <c r="G53" s="149">
        <v>63</v>
      </c>
      <c r="H53" s="149">
        <v>3</v>
      </c>
      <c r="I53" s="149">
        <v>60</v>
      </c>
      <c r="J53" s="149">
        <v>14</v>
      </c>
      <c r="K53" s="149">
        <v>46</v>
      </c>
      <c r="L53" s="150"/>
      <c r="M53" s="150"/>
      <c r="N53" s="150"/>
      <c r="O53" s="150"/>
      <c r="P53" s="150"/>
      <c r="Q53" s="150"/>
      <c r="R53" s="150"/>
      <c r="S53" s="152"/>
      <c r="T53" s="152"/>
      <c r="U53" s="152"/>
      <c r="V53" s="152"/>
      <c r="W53" s="154"/>
      <c r="X53" s="166">
        <v>63</v>
      </c>
      <c r="Y53" s="98"/>
      <c r="Z53" s="98"/>
      <c r="AA53" s="158"/>
      <c r="AB53" s="158"/>
      <c r="AC53" s="98"/>
    </row>
    <row r="54" spans="1:29" s="92" customFormat="1" ht="34.5" customHeight="1">
      <c r="A54" s="233" t="s">
        <v>105</v>
      </c>
      <c r="B54" s="124" t="s">
        <v>107</v>
      </c>
      <c r="C54" s="125"/>
      <c r="D54" s="126"/>
      <c r="E54" s="126">
        <v>6</v>
      </c>
      <c r="F54" s="126">
        <v>72</v>
      </c>
      <c r="G54" s="126">
        <v>72</v>
      </c>
      <c r="H54" s="126">
        <v>2</v>
      </c>
      <c r="I54" s="126">
        <v>70</v>
      </c>
      <c r="J54" s="126">
        <v>16</v>
      </c>
      <c r="K54" s="126">
        <v>54</v>
      </c>
      <c r="L54" s="125"/>
      <c r="M54" s="125"/>
      <c r="N54" s="125"/>
      <c r="O54" s="125"/>
      <c r="P54" s="125"/>
      <c r="Q54" s="125"/>
      <c r="R54" s="125"/>
      <c r="S54" s="135"/>
      <c r="T54" s="135"/>
      <c r="U54" s="135"/>
      <c r="V54" s="135"/>
      <c r="W54" s="123"/>
      <c r="X54" s="134">
        <v>72</v>
      </c>
      <c r="Y54" s="98"/>
      <c r="Z54" s="158"/>
      <c r="AA54" s="98"/>
      <c r="AB54" s="98"/>
      <c r="AC54" s="98"/>
    </row>
    <row r="55" spans="1:29" s="92" customFormat="1" ht="15.75" customHeight="1">
      <c r="A55" s="233" t="s">
        <v>149</v>
      </c>
      <c r="B55" s="124" t="s">
        <v>31</v>
      </c>
      <c r="C55" s="125"/>
      <c r="D55" s="126">
        <v>6</v>
      </c>
      <c r="E55" s="126"/>
      <c r="F55" s="126">
        <v>36</v>
      </c>
      <c r="G55" s="126">
        <v>36</v>
      </c>
      <c r="H55" s="126"/>
      <c r="I55" s="126"/>
      <c r="J55" s="126"/>
      <c r="K55" s="126"/>
      <c r="L55" s="125"/>
      <c r="M55" s="126">
        <v>36</v>
      </c>
      <c r="N55" s="126"/>
      <c r="O55" s="125"/>
      <c r="P55" s="125"/>
      <c r="Q55" s="125"/>
      <c r="R55" s="125"/>
      <c r="S55" s="135"/>
      <c r="T55" s="135"/>
      <c r="U55" s="135"/>
      <c r="V55" s="135"/>
      <c r="W55" s="123"/>
      <c r="X55" s="134" t="s">
        <v>213</v>
      </c>
      <c r="Y55" s="98"/>
      <c r="Z55" s="158"/>
      <c r="AA55" s="98"/>
      <c r="AB55" s="98"/>
      <c r="AC55" s="98"/>
    </row>
    <row r="56" spans="1:29" s="92" customFormat="1" ht="15.75" customHeight="1" thickBot="1">
      <c r="A56" s="234" t="s">
        <v>148</v>
      </c>
      <c r="B56" s="141" t="s">
        <v>32</v>
      </c>
      <c r="C56" s="138"/>
      <c r="D56" s="167">
        <v>6</v>
      </c>
      <c r="E56" s="167"/>
      <c r="F56" s="167">
        <v>108</v>
      </c>
      <c r="G56" s="167">
        <v>108</v>
      </c>
      <c r="H56" s="167"/>
      <c r="I56" s="167"/>
      <c r="J56" s="197"/>
      <c r="K56" s="197"/>
      <c r="L56" s="138"/>
      <c r="M56" s="167"/>
      <c r="N56" s="167">
        <v>108</v>
      </c>
      <c r="O56" s="138"/>
      <c r="P56" s="138"/>
      <c r="Q56" s="138"/>
      <c r="R56" s="138"/>
      <c r="S56" s="168"/>
      <c r="T56" s="168"/>
      <c r="U56" s="168"/>
      <c r="V56" s="168"/>
      <c r="W56" s="137"/>
      <c r="X56" s="170" t="s">
        <v>215</v>
      </c>
      <c r="Y56" s="98"/>
      <c r="Z56" s="158"/>
      <c r="AA56" s="98"/>
      <c r="AB56" s="98"/>
      <c r="AC56" s="98"/>
    </row>
    <row r="57" spans="1:29" s="92" customFormat="1" ht="15.75" customHeight="1" thickBot="1">
      <c r="A57" s="393"/>
      <c r="B57" s="184" t="s">
        <v>248</v>
      </c>
      <c r="C57" s="394"/>
      <c r="D57" s="395"/>
      <c r="E57" s="395"/>
      <c r="F57" s="395">
        <v>36</v>
      </c>
      <c r="G57" s="395"/>
      <c r="H57" s="395"/>
      <c r="I57" s="395"/>
      <c r="J57" s="396"/>
      <c r="K57" s="396"/>
      <c r="L57" s="394"/>
      <c r="M57" s="395"/>
      <c r="N57" s="395"/>
      <c r="O57" s="394"/>
      <c r="P57" s="394">
        <v>18</v>
      </c>
      <c r="Q57" s="394">
        <v>18</v>
      </c>
      <c r="R57" s="394"/>
      <c r="S57" s="397"/>
      <c r="T57" s="397"/>
      <c r="U57" s="397"/>
      <c r="V57" s="397"/>
      <c r="W57" s="398"/>
      <c r="X57" s="399"/>
      <c r="Y57" s="98"/>
      <c r="Z57" s="158"/>
      <c r="AA57" s="98"/>
      <c r="AB57" s="98"/>
      <c r="AC57" s="98"/>
    </row>
    <row r="58" spans="1:29" s="92" customFormat="1" ht="28.5" customHeight="1" thickBot="1">
      <c r="A58" s="232" t="s">
        <v>147</v>
      </c>
      <c r="B58" s="171" t="s">
        <v>146</v>
      </c>
      <c r="C58" s="146" t="s">
        <v>244</v>
      </c>
      <c r="D58" s="146">
        <v>4</v>
      </c>
      <c r="E58" s="146">
        <v>2</v>
      </c>
      <c r="F58" s="146">
        <f>F59+F60+F61+F62+F63</f>
        <v>423</v>
      </c>
      <c r="G58" s="246">
        <f t="shared" ref="G58:N58" si="14">SUM(G59:G62)</f>
        <v>405</v>
      </c>
      <c r="H58" s="146"/>
      <c r="I58" s="146">
        <f t="shared" ref="I58" si="15">SUM(I59:I62)</f>
        <v>221</v>
      </c>
      <c r="J58" s="146">
        <f t="shared" si="14"/>
        <v>75</v>
      </c>
      <c r="K58" s="146">
        <f t="shared" si="14"/>
        <v>116</v>
      </c>
      <c r="L58" s="146">
        <f t="shared" si="14"/>
        <v>30</v>
      </c>
      <c r="M58" s="146">
        <f t="shared" si="14"/>
        <v>36</v>
      </c>
      <c r="N58" s="146">
        <f t="shared" si="14"/>
        <v>144</v>
      </c>
      <c r="O58" s="146">
        <v>18</v>
      </c>
      <c r="P58" s="146">
        <f>SUM(P59:P62)</f>
        <v>0</v>
      </c>
      <c r="Q58" s="146">
        <v>18</v>
      </c>
      <c r="R58" s="146"/>
      <c r="S58" s="147">
        <f t="shared" ref="S58:X58" si="16">SUM(S59:S60)</f>
        <v>0</v>
      </c>
      <c r="T58" s="147">
        <f t="shared" si="16"/>
        <v>88</v>
      </c>
      <c r="U58" s="147">
        <f t="shared" si="16"/>
        <v>39</v>
      </c>
      <c r="V58" s="147">
        <f t="shared" si="16"/>
        <v>98</v>
      </c>
      <c r="W58" s="148">
        <f t="shared" si="16"/>
        <v>0</v>
      </c>
      <c r="X58" s="148">
        <f t="shared" si="16"/>
        <v>0</v>
      </c>
      <c r="Y58" s="98"/>
      <c r="Z58" s="158"/>
      <c r="AA58" s="98"/>
      <c r="AB58" s="98"/>
      <c r="AC58" s="98"/>
    </row>
    <row r="59" spans="1:29" s="92" customFormat="1" ht="23.25" customHeight="1">
      <c r="A59" s="238" t="s">
        <v>145</v>
      </c>
      <c r="B59" s="165" t="s">
        <v>144</v>
      </c>
      <c r="C59" s="150"/>
      <c r="D59" s="149"/>
      <c r="E59" s="149">
        <v>3.4</v>
      </c>
      <c r="F59" s="149">
        <v>124</v>
      </c>
      <c r="G59" s="149">
        <v>124</v>
      </c>
      <c r="H59" s="149">
        <v>2</v>
      </c>
      <c r="I59" s="149">
        <v>122</v>
      </c>
      <c r="J59" s="149">
        <v>26</v>
      </c>
      <c r="K59" s="149">
        <v>66</v>
      </c>
      <c r="L59" s="150">
        <v>30</v>
      </c>
      <c r="M59" s="150"/>
      <c r="N59" s="149"/>
      <c r="O59" s="149"/>
      <c r="P59" s="150"/>
      <c r="Q59" s="150"/>
      <c r="R59" s="150"/>
      <c r="S59" s="152"/>
      <c r="T59" s="152"/>
      <c r="U59" s="150">
        <v>26</v>
      </c>
      <c r="V59" s="149">
        <v>98</v>
      </c>
      <c r="W59" s="198"/>
      <c r="X59" s="198"/>
      <c r="Y59" s="98"/>
      <c r="Z59" s="158"/>
      <c r="AA59" s="98"/>
      <c r="AB59" s="98"/>
      <c r="AC59" s="98"/>
    </row>
    <row r="60" spans="1:29" s="92" customFormat="1" ht="15.75" customHeight="1">
      <c r="A60" s="233" t="s">
        <v>143</v>
      </c>
      <c r="B60" s="124" t="s">
        <v>142</v>
      </c>
      <c r="C60" s="125"/>
      <c r="D60" s="126">
        <v>2</v>
      </c>
      <c r="E60" s="126">
        <v>3</v>
      </c>
      <c r="F60" s="126">
        <v>101</v>
      </c>
      <c r="G60" s="126">
        <v>101</v>
      </c>
      <c r="H60" s="126">
        <v>2</v>
      </c>
      <c r="I60" s="126">
        <v>99</v>
      </c>
      <c r="J60" s="126">
        <v>49</v>
      </c>
      <c r="K60" s="126">
        <v>50</v>
      </c>
      <c r="L60" s="125"/>
      <c r="M60" s="125"/>
      <c r="N60" s="126"/>
      <c r="O60" s="126"/>
      <c r="P60" s="125"/>
      <c r="Q60" s="125"/>
      <c r="R60" s="125"/>
      <c r="S60" s="135"/>
      <c r="T60" s="125">
        <v>88</v>
      </c>
      <c r="U60" s="125">
        <v>13</v>
      </c>
      <c r="V60" s="136"/>
      <c r="W60" s="134"/>
      <c r="X60" s="134"/>
      <c r="Y60" s="98"/>
      <c r="Z60" s="158"/>
      <c r="AA60" s="158"/>
      <c r="AB60" s="158"/>
      <c r="AC60" s="158"/>
    </row>
    <row r="61" spans="1:29" s="92" customFormat="1" ht="15.75" customHeight="1">
      <c r="A61" s="233" t="s">
        <v>141</v>
      </c>
      <c r="B61" s="124" t="s">
        <v>31</v>
      </c>
      <c r="C61" s="125"/>
      <c r="D61" s="126"/>
      <c r="E61" s="126">
        <v>2</v>
      </c>
      <c r="F61" s="126">
        <v>36</v>
      </c>
      <c r="G61" s="126">
        <v>36</v>
      </c>
      <c r="H61" s="126"/>
      <c r="I61" s="126"/>
      <c r="J61" s="126"/>
      <c r="K61" s="126"/>
      <c r="L61" s="125"/>
      <c r="M61" s="126">
        <v>36</v>
      </c>
      <c r="N61" s="126"/>
      <c r="O61" s="126"/>
      <c r="P61" s="125"/>
      <c r="Q61" s="125"/>
      <c r="R61" s="125"/>
      <c r="S61" s="135"/>
      <c r="T61" s="135" t="s">
        <v>213</v>
      </c>
      <c r="U61" s="135"/>
      <c r="V61" s="136"/>
      <c r="W61" s="134"/>
      <c r="X61" s="134"/>
      <c r="Y61" s="98"/>
      <c r="Z61" s="158"/>
      <c r="AA61" s="158"/>
      <c r="AB61" s="158"/>
      <c r="AC61" s="158"/>
    </row>
    <row r="62" spans="1:29" s="92" customFormat="1" ht="15.75" customHeight="1" thickBot="1">
      <c r="A62" s="234" t="s">
        <v>140</v>
      </c>
      <c r="B62" s="141" t="s">
        <v>32</v>
      </c>
      <c r="C62" s="138"/>
      <c r="D62" s="167"/>
      <c r="E62" s="167">
        <v>4</v>
      </c>
      <c r="F62" s="167">
        <v>144</v>
      </c>
      <c r="G62" s="167">
        <v>144</v>
      </c>
      <c r="H62" s="167"/>
      <c r="I62" s="167"/>
      <c r="J62" s="197"/>
      <c r="K62" s="197"/>
      <c r="L62" s="138"/>
      <c r="M62" s="167"/>
      <c r="N62" s="167">
        <v>144</v>
      </c>
      <c r="O62" s="167"/>
      <c r="P62" s="138"/>
      <c r="Q62" s="138"/>
      <c r="R62" s="138"/>
      <c r="S62" s="168"/>
      <c r="T62" s="168"/>
      <c r="U62" s="168"/>
      <c r="V62" s="169" t="s">
        <v>216</v>
      </c>
      <c r="W62" s="199"/>
      <c r="X62" s="199"/>
      <c r="Y62" s="98"/>
      <c r="Z62" s="158"/>
      <c r="AA62" s="158"/>
      <c r="AB62" s="158"/>
      <c r="AC62" s="158"/>
    </row>
    <row r="63" spans="1:29" s="92" customFormat="1" ht="15.75" customHeight="1" thickBot="1">
      <c r="A63" s="393"/>
      <c r="B63" s="402" t="s">
        <v>250</v>
      </c>
      <c r="C63" s="394"/>
      <c r="D63" s="395"/>
      <c r="E63" s="395"/>
      <c r="F63" s="395">
        <v>18</v>
      </c>
      <c r="G63" s="395"/>
      <c r="H63" s="395"/>
      <c r="I63" s="395"/>
      <c r="J63" s="396"/>
      <c r="K63" s="396"/>
      <c r="L63" s="394"/>
      <c r="M63" s="395"/>
      <c r="N63" s="395"/>
      <c r="O63" s="395"/>
      <c r="P63" s="394"/>
      <c r="Q63" s="394">
        <v>18</v>
      </c>
      <c r="R63" s="394"/>
      <c r="S63" s="397"/>
      <c r="T63" s="397"/>
      <c r="U63" s="397"/>
      <c r="V63" s="400"/>
      <c r="W63" s="401"/>
      <c r="X63" s="401"/>
      <c r="Y63" s="98"/>
      <c r="Z63" s="158"/>
      <c r="AA63" s="158"/>
      <c r="AB63" s="158"/>
      <c r="AC63" s="158"/>
    </row>
    <row r="64" spans="1:29" s="92" customFormat="1" ht="24" customHeight="1" thickBot="1">
      <c r="A64" s="232" t="s">
        <v>139</v>
      </c>
      <c r="B64" s="171" t="s">
        <v>138</v>
      </c>
      <c r="C64" s="146" t="s">
        <v>245</v>
      </c>
      <c r="D64" s="146">
        <v>6</v>
      </c>
      <c r="E64" s="146">
        <v>1</v>
      </c>
      <c r="F64" s="146">
        <f>F65+F66+F67+F68+F69+F70+F71</f>
        <v>499</v>
      </c>
      <c r="G64" s="246">
        <f t="shared" ref="G64:N64" si="17">SUM(G65:G70)</f>
        <v>481</v>
      </c>
      <c r="H64" s="146"/>
      <c r="I64" s="146">
        <f t="shared" ref="I64" si="18">SUM(I65:I70)</f>
        <v>329</v>
      </c>
      <c r="J64" s="146">
        <f t="shared" si="17"/>
        <v>125</v>
      </c>
      <c r="K64" s="146">
        <f t="shared" si="17"/>
        <v>174</v>
      </c>
      <c r="L64" s="146">
        <f t="shared" si="17"/>
        <v>30</v>
      </c>
      <c r="M64" s="146">
        <f t="shared" si="17"/>
        <v>36</v>
      </c>
      <c r="N64" s="146">
        <f t="shared" si="17"/>
        <v>108</v>
      </c>
      <c r="O64" s="146">
        <v>18</v>
      </c>
      <c r="P64" s="146">
        <f>SUM(P65:P70)</f>
        <v>0</v>
      </c>
      <c r="Q64" s="146">
        <v>18</v>
      </c>
      <c r="R64" s="146"/>
      <c r="S64" s="147">
        <f t="shared" ref="S64:X64" si="19">SUM(S65:S68)</f>
        <v>0</v>
      </c>
      <c r="T64" s="147">
        <f t="shared" si="19"/>
        <v>0</v>
      </c>
      <c r="U64" s="147">
        <f t="shared" si="19"/>
        <v>0</v>
      </c>
      <c r="V64" s="147">
        <f t="shared" si="19"/>
        <v>133</v>
      </c>
      <c r="W64" s="148">
        <f t="shared" si="19"/>
        <v>204</v>
      </c>
      <c r="X64" s="148">
        <f t="shared" si="19"/>
        <v>0</v>
      </c>
      <c r="Y64" s="98"/>
      <c r="Z64" s="158"/>
      <c r="AA64" s="158"/>
      <c r="AB64" s="158"/>
      <c r="AC64" s="158"/>
    </row>
    <row r="65" spans="1:29" s="92" customFormat="1" ht="18" customHeight="1">
      <c r="A65" s="238" t="s">
        <v>137</v>
      </c>
      <c r="B65" s="165" t="s">
        <v>136</v>
      </c>
      <c r="C65" s="150"/>
      <c r="D65" s="149"/>
      <c r="E65" s="149">
        <v>4.5</v>
      </c>
      <c r="F65" s="149">
        <v>117</v>
      </c>
      <c r="G65" s="149">
        <v>117</v>
      </c>
      <c r="H65" s="149">
        <v>4</v>
      </c>
      <c r="I65" s="149">
        <v>113</v>
      </c>
      <c r="J65" s="149">
        <v>43</v>
      </c>
      <c r="K65" s="149">
        <v>40</v>
      </c>
      <c r="L65" s="150">
        <v>30</v>
      </c>
      <c r="M65" s="150"/>
      <c r="N65" s="150"/>
      <c r="O65" s="150"/>
      <c r="P65" s="150"/>
      <c r="Q65" s="150"/>
      <c r="R65" s="150"/>
      <c r="S65" s="152"/>
      <c r="T65" s="152"/>
      <c r="U65" s="152"/>
      <c r="V65" s="149">
        <v>57</v>
      </c>
      <c r="W65" s="166">
        <v>60</v>
      </c>
      <c r="X65" s="166"/>
      <c r="Y65" s="98"/>
      <c r="Z65" s="200"/>
      <c r="AA65" s="158"/>
      <c r="AB65" s="158"/>
      <c r="AC65" s="158"/>
    </row>
    <row r="66" spans="1:29" s="92" customFormat="1" ht="15" customHeight="1">
      <c r="A66" s="233" t="s">
        <v>135</v>
      </c>
      <c r="B66" s="124" t="s">
        <v>134</v>
      </c>
      <c r="C66" s="125"/>
      <c r="D66" s="126"/>
      <c r="E66" s="126">
        <v>5</v>
      </c>
      <c r="F66" s="126">
        <v>84</v>
      </c>
      <c r="G66" s="126">
        <v>84</v>
      </c>
      <c r="H66" s="126">
        <v>2</v>
      </c>
      <c r="I66" s="126">
        <v>82</v>
      </c>
      <c r="J66" s="126">
        <v>30</v>
      </c>
      <c r="K66" s="126">
        <v>52</v>
      </c>
      <c r="L66" s="125"/>
      <c r="M66" s="125"/>
      <c r="N66" s="125"/>
      <c r="O66" s="125"/>
      <c r="P66" s="125"/>
      <c r="Q66" s="125"/>
      <c r="R66" s="125"/>
      <c r="S66" s="135"/>
      <c r="T66" s="135"/>
      <c r="U66" s="135"/>
      <c r="V66" s="136"/>
      <c r="W66" s="134">
        <v>84</v>
      </c>
      <c r="X66" s="134"/>
      <c r="Y66" s="98"/>
      <c r="Z66" s="200"/>
      <c r="AA66" s="158"/>
      <c r="AB66" s="158"/>
      <c r="AC66" s="158"/>
    </row>
    <row r="67" spans="1:29" s="92" customFormat="1" ht="15.75" customHeight="1">
      <c r="A67" s="233" t="s">
        <v>133</v>
      </c>
      <c r="B67" s="124" t="s">
        <v>132</v>
      </c>
      <c r="C67" s="125"/>
      <c r="D67" s="126"/>
      <c r="E67" s="126">
        <v>5</v>
      </c>
      <c r="F67" s="126">
        <v>60</v>
      </c>
      <c r="G67" s="126">
        <v>60</v>
      </c>
      <c r="H67" s="126"/>
      <c r="I67" s="126">
        <v>60</v>
      </c>
      <c r="J67" s="126">
        <v>20</v>
      </c>
      <c r="K67" s="126">
        <v>40</v>
      </c>
      <c r="L67" s="125"/>
      <c r="M67" s="125"/>
      <c r="N67" s="125"/>
      <c r="O67" s="125"/>
      <c r="P67" s="125"/>
      <c r="Q67" s="125"/>
      <c r="R67" s="125"/>
      <c r="S67" s="135"/>
      <c r="T67" s="135"/>
      <c r="U67" s="135"/>
      <c r="V67" s="136"/>
      <c r="W67" s="134">
        <v>60</v>
      </c>
      <c r="X67" s="134"/>
      <c r="Y67" s="98"/>
      <c r="Z67" s="200"/>
      <c r="AA67" s="158"/>
      <c r="AB67" s="158"/>
      <c r="AC67" s="158"/>
    </row>
    <row r="68" spans="1:29" s="92" customFormat="1" ht="18" customHeight="1">
      <c r="A68" s="233" t="s">
        <v>131</v>
      </c>
      <c r="B68" s="124" t="s">
        <v>130</v>
      </c>
      <c r="C68" s="125"/>
      <c r="D68" s="126"/>
      <c r="E68" s="126">
        <v>4</v>
      </c>
      <c r="F68" s="126">
        <v>76</v>
      </c>
      <c r="G68" s="126">
        <v>76</v>
      </c>
      <c r="H68" s="126">
        <v>2</v>
      </c>
      <c r="I68" s="126">
        <v>74</v>
      </c>
      <c r="J68" s="126">
        <v>32</v>
      </c>
      <c r="K68" s="126">
        <v>42</v>
      </c>
      <c r="L68" s="125"/>
      <c r="M68" s="125"/>
      <c r="N68" s="125"/>
      <c r="O68" s="125"/>
      <c r="P68" s="125"/>
      <c r="Q68" s="125"/>
      <c r="R68" s="125"/>
      <c r="S68" s="135"/>
      <c r="T68" s="135"/>
      <c r="U68" s="135"/>
      <c r="V68" s="126">
        <v>76</v>
      </c>
      <c r="W68" s="134"/>
      <c r="X68" s="134"/>
      <c r="Y68" s="98"/>
      <c r="Z68" s="200"/>
      <c r="AA68" s="158"/>
      <c r="AB68" s="158"/>
      <c r="AC68" s="158"/>
    </row>
    <row r="69" spans="1:29" s="92" customFormat="1" ht="15.75" customHeight="1">
      <c r="A69" s="233" t="s">
        <v>129</v>
      </c>
      <c r="B69" s="124" t="s">
        <v>31</v>
      </c>
      <c r="C69" s="125"/>
      <c r="D69" s="126">
        <v>5</v>
      </c>
      <c r="E69" s="126"/>
      <c r="F69" s="126">
        <v>36</v>
      </c>
      <c r="G69" s="126">
        <v>36</v>
      </c>
      <c r="H69" s="126"/>
      <c r="I69" s="126"/>
      <c r="J69" s="126"/>
      <c r="K69" s="126"/>
      <c r="L69" s="125"/>
      <c r="M69" s="125">
        <v>36</v>
      </c>
      <c r="N69" s="125"/>
      <c r="O69" s="125"/>
      <c r="P69" s="125"/>
      <c r="Q69" s="125"/>
      <c r="R69" s="125"/>
      <c r="S69" s="135"/>
      <c r="T69" s="135"/>
      <c r="U69" s="135"/>
      <c r="V69" s="136"/>
      <c r="W69" s="134" t="s">
        <v>213</v>
      </c>
      <c r="X69" s="134"/>
      <c r="Y69" s="98"/>
      <c r="Z69" s="98"/>
      <c r="AA69" s="158"/>
      <c r="AB69" s="158"/>
      <c r="AC69" s="158"/>
    </row>
    <row r="70" spans="1:29" s="92" customFormat="1" ht="18" customHeight="1" thickBot="1">
      <c r="A70" s="234" t="s">
        <v>121</v>
      </c>
      <c r="B70" s="141" t="s">
        <v>32</v>
      </c>
      <c r="C70" s="138"/>
      <c r="D70" s="167">
        <v>5</v>
      </c>
      <c r="E70" s="167"/>
      <c r="F70" s="167">
        <v>108</v>
      </c>
      <c r="G70" s="167">
        <v>108</v>
      </c>
      <c r="H70" s="167"/>
      <c r="I70" s="167"/>
      <c r="J70" s="197"/>
      <c r="K70" s="197"/>
      <c r="L70" s="138"/>
      <c r="M70" s="138"/>
      <c r="N70" s="138">
        <v>108</v>
      </c>
      <c r="O70" s="138"/>
      <c r="P70" s="138"/>
      <c r="Q70" s="138"/>
      <c r="R70" s="138"/>
      <c r="S70" s="168"/>
      <c r="T70" s="168"/>
      <c r="U70" s="168"/>
      <c r="V70" s="169"/>
      <c r="W70" s="170" t="s">
        <v>215</v>
      </c>
      <c r="X70" s="170"/>
      <c r="Y70" s="98"/>
      <c r="Z70" s="98"/>
      <c r="AA70" s="158"/>
      <c r="AB70" s="158"/>
      <c r="AC70" s="158"/>
    </row>
    <row r="71" spans="1:29" s="92" customFormat="1" ht="18" customHeight="1" thickBot="1">
      <c r="A71" s="393"/>
      <c r="B71" s="403" t="s">
        <v>250</v>
      </c>
      <c r="C71" s="394"/>
      <c r="D71" s="395"/>
      <c r="E71" s="395"/>
      <c r="F71" s="395">
        <v>18</v>
      </c>
      <c r="G71" s="395"/>
      <c r="H71" s="395"/>
      <c r="I71" s="395"/>
      <c r="J71" s="396"/>
      <c r="K71" s="396"/>
      <c r="L71" s="394"/>
      <c r="M71" s="394"/>
      <c r="N71" s="394"/>
      <c r="O71" s="394"/>
      <c r="P71" s="394"/>
      <c r="Q71" s="394">
        <v>18</v>
      </c>
      <c r="R71" s="394"/>
      <c r="S71" s="397"/>
      <c r="T71" s="397"/>
      <c r="U71" s="397"/>
      <c r="V71" s="400"/>
      <c r="W71" s="399"/>
      <c r="X71" s="399"/>
      <c r="Y71" s="98"/>
      <c r="Z71" s="98"/>
      <c r="AA71" s="158"/>
      <c r="AB71" s="158"/>
      <c r="AC71" s="158"/>
    </row>
    <row r="72" spans="1:29" s="92" customFormat="1" ht="15.75" customHeight="1" thickBot="1">
      <c r="A72" s="240" t="s">
        <v>128</v>
      </c>
      <c r="B72" s="201" t="s">
        <v>127</v>
      </c>
      <c r="C72" s="146"/>
      <c r="D72" s="184"/>
      <c r="E72" s="184"/>
      <c r="F72" s="184"/>
      <c r="G72" s="184"/>
      <c r="H72" s="184"/>
      <c r="I72" s="202"/>
      <c r="J72" s="202"/>
      <c r="K72" s="202"/>
      <c r="L72" s="146"/>
      <c r="M72" s="146"/>
      <c r="N72" s="146"/>
      <c r="O72" s="146"/>
      <c r="P72" s="146"/>
      <c r="Q72" s="146"/>
      <c r="R72" s="146"/>
      <c r="S72" s="147"/>
      <c r="T72" s="147"/>
      <c r="U72" s="147"/>
      <c r="V72" s="203"/>
      <c r="W72" s="204"/>
      <c r="X72" s="205"/>
      <c r="Y72" s="98"/>
      <c r="Z72" s="98"/>
      <c r="AA72" s="158"/>
      <c r="AB72" s="158"/>
      <c r="AC72" s="158"/>
    </row>
    <row r="73" spans="1:29" s="92" customFormat="1" ht="20.25" customHeight="1" thickBot="1">
      <c r="A73" s="240" t="s">
        <v>112</v>
      </c>
      <c r="B73" s="201" t="s">
        <v>125</v>
      </c>
      <c r="C73" s="146" t="s">
        <v>246</v>
      </c>
      <c r="D73" s="146">
        <v>4</v>
      </c>
      <c r="E73" s="146"/>
      <c r="F73" s="146">
        <f>F74+F75+F76+F77+F78</f>
        <v>269</v>
      </c>
      <c r="G73" s="246">
        <f>SUM(G74:G77)</f>
        <v>251</v>
      </c>
      <c r="H73" s="146"/>
      <c r="I73" s="146">
        <f>SUM(I74:I77)</f>
        <v>143</v>
      </c>
      <c r="J73" s="146">
        <f t="shared" ref="J73:N73" si="20">SUM(J74:J80)</f>
        <v>49</v>
      </c>
      <c r="K73" s="146">
        <f t="shared" si="20"/>
        <v>90</v>
      </c>
      <c r="L73" s="146">
        <f t="shared" si="20"/>
        <v>0</v>
      </c>
      <c r="M73" s="146">
        <f t="shared" si="20"/>
        <v>36</v>
      </c>
      <c r="N73" s="146">
        <f t="shared" si="20"/>
        <v>72</v>
      </c>
      <c r="O73" s="146">
        <v>18</v>
      </c>
      <c r="P73" s="146">
        <f>SUM(P74:P80)</f>
        <v>0</v>
      </c>
      <c r="Q73" s="146">
        <v>18</v>
      </c>
      <c r="R73" s="146"/>
      <c r="S73" s="147">
        <f t="shared" ref="S73:X73" si="21">SUM(S74:S75)</f>
        <v>0</v>
      </c>
      <c r="T73" s="147">
        <f t="shared" si="21"/>
        <v>0</v>
      </c>
      <c r="U73" s="147">
        <f t="shared" si="21"/>
        <v>143</v>
      </c>
      <c r="V73" s="147">
        <f t="shared" si="21"/>
        <v>0</v>
      </c>
      <c r="W73" s="148">
        <f t="shared" si="21"/>
        <v>0</v>
      </c>
      <c r="X73" s="148">
        <f t="shared" si="21"/>
        <v>0</v>
      </c>
      <c r="Y73" s="98"/>
      <c r="Z73" s="98"/>
      <c r="AA73" s="158"/>
      <c r="AB73" s="158"/>
      <c r="AC73" s="158"/>
    </row>
    <row r="74" spans="1:29" s="92" customFormat="1" ht="17.25" customHeight="1">
      <c r="A74" s="206" t="s">
        <v>126</v>
      </c>
      <c r="B74" s="206" t="s">
        <v>125</v>
      </c>
      <c r="C74" s="150"/>
      <c r="D74" s="207">
        <v>3</v>
      </c>
      <c r="E74" s="207"/>
      <c r="F74" s="207">
        <v>78</v>
      </c>
      <c r="G74" s="207">
        <v>78</v>
      </c>
      <c r="H74" s="207">
        <v>4</v>
      </c>
      <c r="I74" s="207">
        <v>78</v>
      </c>
      <c r="J74" s="207">
        <v>24</v>
      </c>
      <c r="K74" s="207">
        <v>50</v>
      </c>
      <c r="L74" s="150"/>
      <c r="M74" s="150"/>
      <c r="N74" s="150"/>
      <c r="O74" s="150"/>
      <c r="P74" s="150"/>
      <c r="Q74" s="150"/>
      <c r="R74" s="150"/>
      <c r="S74" s="152"/>
      <c r="T74" s="152"/>
      <c r="U74" s="150">
        <v>78</v>
      </c>
      <c r="V74" s="151"/>
      <c r="W74" s="166"/>
      <c r="X74" s="166"/>
      <c r="Y74" s="98"/>
      <c r="Z74" s="98"/>
      <c r="AA74" s="158"/>
      <c r="AB74" s="158"/>
      <c r="AC74" s="158"/>
    </row>
    <row r="75" spans="1:29" s="92" customFormat="1" ht="15.75" customHeight="1">
      <c r="A75" s="208" t="s">
        <v>124</v>
      </c>
      <c r="B75" s="208" t="s">
        <v>123</v>
      </c>
      <c r="C75" s="123"/>
      <c r="D75" s="134"/>
      <c r="E75" s="134">
        <v>3</v>
      </c>
      <c r="F75" s="134">
        <v>65</v>
      </c>
      <c r="G75" s="134">
        <v>65</v>
      </c>
      <c r="H75" s="134"/>
      <c r="I75" s="134">
        <v>65</v>
      </c>
      <c r="J75" s="134">
        <v>25</v>
      </c>
      <c r="K75" s="134">
        <v>40</v>
      </c>
      <c r="L75" s="123"/>
      <c r="M75" s="123"/>
      <c r="N75" s="123"/>
      <c r="O75" s="123"/>
      <c r="P75" s="123"/>
      <c r="Q75" s="123"/>
      <c r="R75" s="123"/>
      <c r="S75" s="135"/>
      <c r="T75" s="135"/>
      <c r="U75" s="125">
        <v>65</v>
      </c>
      <c r="V75" s="136"/>
      <c r="W75" s="134"/>
      <c r="X75" s="134"/>
      <c r="Y75" s="98"/>
      <c r="Z75" s="98"/>
      <c r="AA75" s="158"/>
      <c r="AB75" s="158"/>
      <c r="AC75" s="158"/>
    </row>
    <row r="76" spans="1:29" s="92" customFormat="1" ht="15.75" customHeight="1">
      <c r="A76" s="208" t="s">
        <v>122</v>
      </c>
      <c r="B76" s="208" t="s">
        <v>31</v>
      </c>
      <c r="C76" s="123"/>
      <c r="D76" s="134"/>
      <c r="E76" s="134">
        <v>3</v>
      </c>
      <c r="F76" s="134">
        <v>36</v>
      </c>
      <c r="G76" s="134">
        <v>36</v>
      </c>
      <c r="H76" s="134"/>
      <c r="I76" s="134"/>
      <c r="J76" s="192"/>
      <c r="K76" s="192"/>
      <c r="L76" s="123"/>
      <c r="M76" s="123">
        <v>36</v>
      </c>
      <c r="N76" s="123"/>
      <c r="O76" s="123"/>
      <c r="P76" s="123"/>
      <c r="Q76" s="123"/>
      <c r="R76" s="123"/>
      <c r="S76" s="135"/>
      <c r="T76" s="135"/>
      <c r="U76" s="135" t="s">
        <v>213</v>
      </c>
      <c r="V76" s="136"/>
      <c r="W76" s="134"/>
      <c r="X76" s="134"/>
      <c r="Y76" s="98"/>
      <c r="Z76" s="98"/>
      <c r="AA76" s="158"/>
      <c r="AB76" s="158"/>
      <c r="AC76" s="158"/>
    </row>
    <row r="77" spans="1:29" s="92" customFormat="1" ht="15.75" customHeight="1">
      <c r="A77" s="208" t="s">
        <v>121</v>
      </c>
      <c r="B77" s="208" t="s">
        <v>32</v>
      </c>
      <c r="C77" s="123"/>
      <c r="D77" s="170"/>
      <c r="E77" s="170">
        <v>3</v>
      </c>
      <c r="F77" s="134">
        <v>72</v>
      </c>
      <c r="G77" s="134">
        <v>72</v>
      </c>
      <c r="H77" s="134"/>
      <c r="I77" s="134"/>
      <c r="J77" s="192"/>
      <c r="K77" s="192"/>
      <c r="L77" s="123"/>
      <c r="M77" s="123"/>
      <c r="N77" s="123">
        <v>72</v>
      </c>
      <c r="O77" s="123"/>
      <c r="P77" s="123"/>
      <c r="Q77" s="123"/>
      <c r="R77" s="123"/>
      <c r="S77" s="135"/>
      <c r="T77" s="135"/>
      <c r="U77" s="135" t="s">
        <v>214</v>
      </c>
      <c r="V77" s="136"/>
      <c r="W77" s="134"/>
      <c r="X77" s="134"/>
      <c r="Y77" s="98"/>
      <c r="Z77" s="98"/>
      <c r="AA77" s="158"/>
      <c r="AB77" s="158"/>
      <c r="AC77" s="158"/>
    </row>
    <row r="78" spans="1:29" s="92" customFormat="1" ht="15.75" customHeight="1">
      <c r="A78" s="208"/>
      <c r="B78" s="404" t="s">
        <v>250</v>
      </c>
      <c r="C78" s="123"/>
      <c r="D78" s="170"/>
      <c r="E78" s="170"/>
      <c r="F78" s="170">
        <v>18</v>
      </c>
      <c r="G78" s="134"/>
      <c r="H78" s="134"/>
      <c r="I78" s="134"/>
      <c r="J78" s="192"/>
      <c r="K78" s="192"/>
      <c r="L78" s="123"/>
      <c r="M78" s="123"/>
      <c r="N78" s="123"/>
      <c r="O78" s="123"/>
      <c r="P78" s="123"/>
      <c r="Q78" s="123"/>
      <c r="R78" s="123"/>
      <c r="S78" s="135"/>
      <c r="T78" s="135"/>
      <c r="U78" s="135"/>
      <c r="V78" s="136"/>
      <c r="W78" s="134"/>
      <c r="X78" s="134"/>
      <c r="Y78" s="98"/>
      <c r="Z78" s="98"/>
      <c r="AA78" s="158"/>
      <c r="AB78" s="158"/>
      <c r="AC78" s="158"/>
    </row>
    <row r="79" spans="1:29" s="92" customFormat="1" ht="15.75" customHeight="1">
      <c r="A79" s="233" t="s">
        <v>78</v>
      </c>
      <c r="B79" s="190" t="s">
        <v>49</v>
      </c>
      <c r="C79" s="123"/>
      <c r="D79" s="123"/>
      <c r="E79" s="123"/>
      <c r="F79" s="123"/>
      <c r="G79" s="247">
        <v>216</v>
      </c>
      <c r="H79" s="123"/>
      <c r="I79" s="123">
        <v>216</v>
      </c>
      <c r="J79" s="123"/>
      <c r="K79" s="123"/>
      <c r="L79" s="123"/>
      <c r="M79" s="123"/>
      <c r="N79" s="123"/>
      <c r="O79" s="123"/>
      <c r="P79" s="123"/>
      <c r="Q79" s="123"/>
      <c r="R79" s="123"/>
      <c r="S79" s="135">
        <v>0</v>
      </c>
      <c r="T79" s="135">
        <v>36</v>
      </c>
      <c r="U79" s="135">
        <v>36</v>
      </c>
      <c r="V79" s="135">
        <v>72</v>
      </c>
      <c r="W79" s="123">
        <v>36</v>
      </c>
      <c r="X79" s="123">
        <v>36</v>
      </c>
      <c r="Y79" s="98"/>
      <c r="Z79" s="98"/>
      <c r="AA79" s="158"/>
      <c r="AB79" s="158"/>
      <c r="AC79" s="158"/>
    </row>
    <row r="80" spans="1:29" s="92" customFormat="1" ht="17.25" customHeight="1">
      <c r="A80" s="241" t="s">
        <v>120</v>
      </c>
      <c r="B80" s="210" t="s">
        <v>119</v>
      </c>
      <c r="C80" s="209"/>
      <c r="D80" s="209"/>
      <c r="E80" s="209"/>
      <c r="F80" s="209">
        <v>144</v>
      </c>
      <c r="G80" s="248">
        <v>144</v>
      </c>
      <c r="H80" s="209"/>
      <c r="I80" s="209">
        <v>144</v>
      </c>
      <c r="J80" s="209"/>
      <c r="K80" s="209"/>
      <c r="L80" s="211"/>
      <c r="M80" s="211"/>
      <c r="N80" s="211"/>
      <c r="O80" s="211"/>
      <c r="P80" s="211"/>
      <c r="Q80" s="211"/>
      <c r="R80" s="211"/>
      <c r="S80" s="212"/>
      <c r="T80" s="212"/>
      <c r="U80" s="212"/>
      <c r="V80" s="212"/>
      <c r="W80" s="211"/>
      <c r="X80" s="211"/>
      <c r="Y80" s="98"/>
      <c r="Z80" s="98"/>
      <c r="AA80" s="163"/>
      <c r="AB80" s="163"/>
      <c r="AC80" s="163"/>
    </row>
    <row r="81" spans="1:29" s="92" customFormat="1" ht="15.75" customHeight="1">
      <c r="A81" s="241" t="s">
        <v>79</v>
      </c>
      <c r="B81" s="210" t="s">
        <v>50</v>
      </c>
      <c r="C81" s="209"/>
      <c r="D81" s="209"/>
      <c r="E81" s="209"/>
      <c r="F81" s="209">
        <v>216</v>
      </c>
      <c r="G81" s="248">
        <v>216</v>
      </c>
      <c r="H81" s="209"/>
      <c r="I81" s="209">
        <v>216</v>
      </c>
      <c r="J81" s="209"/>
      <c r="K81" s="209"/>
      <c r="L81" s="209"/>
      <c r="M81" s="209"/>
      <c r="N81" s="209"/>
      <c r="O81" s="209"/>
      <c r="P81" s="209"/>
      <c r="Q81" s="209"/>
      <c r="R81" s="209"/>
      <c r="S81" s="213"/>
      <c r="T81" s="213"/>
      <c r="U81" s="213"/>
      <c r="V81" s="213"/>
      <c r="W81" s="209"/>
      <c r="X81" s="209"/>
      <c r="Y81" s="98"/>
      <c r="Z81" s="98"/>
      <c r="AA81" s="163"/>
      <c r="AB81" s="163"/>
      <c r="AC81" s="163"/>
    </row>
    <row r="82" spans="1:29" s="92" customFormat="1" ht="14.25" customHeight="1">
      <c r="A82" s="241" t="s">
        <v>80</v>
      </c>
      <c r="B82" s="210" t="s">
        <v>81</v>
      </c>
      <c r="C82" s="209"/>
      <c r="D82" s="209"/>
      <c r="E82" s="209"/>
      <c r="F82" s="209"/>
      <c r="G82" s="209">
        <v>144</v>
      </c>
      <c r="H82" s="209"/>
      <c r="I82" s="209">
        <v>144</v>
      </c>
      <c r="J82" s="209"/>
      <c r="K82" s="209"/>
      <c r="L82" s="209"/>
      <c r="M82" s="209"/>
      <c r="N82" s="209"/>
      <c r="O82" s="209"/>
      <c r="P82" s="209"/>
      <c r="Q82" s="209"/>
      <c r="R82" s="209"/>
      <c r="S82" s="213"/>
      <c r="T82" s="213"/>
      <c r="U82" s="213"/>
      <c r="V82" s="213"/>
      <c r="W82" s="209"/>
      <c r="X82" s="209"/>
      <c r="Y82" s="98"/>
      <c r="Z82" s="98"/>
      <c r="AA82" s="163"/>
      <c r="AB82" s="163"/>
      <c r="AC82" s="163"/>
    </row>
    <row r="83" spans="1:29" s="92" customFormat="1" ht="18.75" customHeight="1" thickBot="1">
      <c r="A83" s="241" t="s">
        <v>118</v>
      </c>
      <c r="B83" s="210" t="s">
        <v>82</v>
      </c>
      <c r="C83" s="209"/>
      <c r="D83" s="209"/>
      <c r="E83" s="209"/>
      <c r="F83" s="209"/>
      <c r="G83" s="209">
        <v>72</v>
      </c>
      <c r="H83" s="214"/>
      <c r="I83" s="215">
        <v>72</v>
      </c>
      <c r="J83" s="214"/>
      <c r="K83" s="214"/>
      <c r="L83" s="214"/>
      <c r="M83" s="214"/>
      <c r="N83" s="214"/>
      <c r="O83" s="214"/>
      <c r="P83" s="214"/>
      <c r="Q83" s="214"/>
      <c r="R83" s="214"/>
      <c r="S83" s="216"/>
      <c r="T83" s="216"/>
      <c r="U83" s="216"/>
      <c r="V83" s="216"/>
      <c r="W83" s="214"/>
      <c r="X83" s="214"/>
      <c r="Y83" s="98"/>
      <c r="Z83" s="98"/>
      <c r="AA83" s="163"/>
      <c r="AB83" s="163"/>
      <c r="AC83" s="163"/>
    </row>
    <row r="84" spans="1:29" s="92" customFormat="1" ht="15.75" customHeight="1">
      <c r="A84" s="217"/>
      <c r="B84" s="91"/>
      <c r="C84" s="328"/>
      <c r="D84" s="329"/>
      <c r="E84" s="329"/>
      <c r="F84" s="243"/>
      <c r="G84" s="163"/>
      <c r="H84" s="163"/>
      <c r="I84" s="163"/>
      <c r="J84" s="340" t="s">
        <v>83</v>
      </c>
      <c r="K84" s="341"/>
      <c r="L84" s="341"/>
      <c r="M84" s="341"/>
      <c r="N84" s="341"/>
      <c r="O84" s="341"/>
      <c r="P84" s="341"/>
      <c r="Q84" s="341"/>
      <c r="R84" s="218"/>
      <c r="S84" s="219">
        <v>13</v>
      </c>
      <c r="T84" s="219">
        <v>14</v>
      </c>
      <c r="U84" s="219">
        <v>11</v>
      </c>
      <c r="V84" s="219">
        <v>14</v>
      </c>
      <c r="W84" s="220">
        <v>8</v>
      </c>
      <c r="X84" s="220">
        <v>8</v>
      </c>
      <c r="Y84" s="98"/>
      <c r="Z84" s="98"/>
      <c r="AA84" s="158"/>
      <c r="AB84" s="158"/>
      <c r="AC84" s="158"/>
    </row>
    <row r="85" spans="1:29" s="92" customFormat="1" ht="15.75" customHeight="1">
      <c r="A85" s="217"/>
      <c r="B85" s="91"/>
      <c r="C85" s="221"/>
      <c r="D85" s="221"/>
      <c r="E85" s="221"/>
      <c r="F85" s="242"/>
      <c r="G85" s="163"/>
      <c r="H85" s="163"/>
      <c r="I85" s="163"/>
      <c r="J85" s="333" t="s">
        <v>31</v>
      </c>
      <c r="K85" s="334"/>
      <c r="L85" s="334"/>
      <c r="M85" s="334"/>
      <c r="N85" s="334"/>
      <c r="O85" s="334"/>
      <c r="P85" s="334"/>
      <c r="Q85" s="334"/>
      <c r="R85" s="222"/>
      <c r="S85" s="211"/>
      <c r="T85" s="211">
        <v>36</v>
      </c>
      <c r="U85" s="212">
        <v>36</v>
      </c>
      <c r="V85" s="212"/>
      <c r="W85" s="211">
        <v>36</v>
      </c>
      <c r="X85" s="211">
        <v>36</v>
      </c>
      <c r="Y85" s="98"/>
      <c r="Z85" s="98"/>
      <c r="AA85" s="158"/>
      <c r="AB85" s="158"/>
      <c r="AC85" s="158"/>
    </row>
    <row r="86" spans="1:29" s="92" customFormat="1" ht="15.75" customHeight="1">
      <c r="A86" s="217"/>
      <c r="B86" s="91"/>
      <c r="C86" s="221"/>
      <c r="D86" s="221"/>
      <c r="E86" s="221"/>
      <c r="F86" s="242"/>
      <c r="G86" s="163"/>
      <c r="H86" s="163"/>
      <c r="I86" s="163"/>
      <c r="J86" s="333" t="s">
        <v>111</v>
      </c>
      <c r="K86" s="334"/>
      <c r="L86" s="334"/>
      <c r="M86" s="334"/>
      <c r="N86" s="334"/>
      <c r="O86" s="334"/>
      <c r="P86" s="334"/>
      <c r="Q86" s="334"/>
      <c r="R86" s="222"/>
      <c r="S86" s="211"/>
      <c r="T86" s="211"/>
      <c r="U86" s="212">
        <v>72</v>
      </c>
      <c r="V86" s="212">
        <v>144</v>
      </c>
      <c r="W86" s="211">
        <v>108</v>
      </c>
      <c r="X86" s="211">
        <v>108</v>
      </c>
      <c r="Y86" s="98"/>
      <c r="Z86" s="98"/>
      <c r="AA86" s="158"/>
      <c r="AB86" s="158"/>
      <c r="AC86" s="158"/>
    </row>
    <row r="87" spans="1:29" s="92" customFormat="1" ht="15.75" customHeight="1">
      <c r="A87" s="217"/>
      <c r="B87" s="91"/>
      <c r="C87" s="221"/>
      <c r="D87" s="221"/>
      <c r="E87" s="221"/>
      <c r="F87" s="242"/>
      <c r="G87" s="163"/>
      <c r="H87" s="163"/>
      <c r="I87" s="163"/>
      <c r="J87" s="355" t="s">
        <v>117</v>
      </c>
      <c r="K87" s="334"/>
      <c r="L87" s="334"/>
      <c r="M87" s="334"/>
      <c r="N87" s="334"/>
      <c r="O87" s="334"/>
      <c r="P87" s="334"/>
      <c r="Q87" s="334"/>
      <c r="R87" s="223"/>
      <c r="S87" s="211"/>
      <c r="T87" s="211"/>
      <c r="U87" s="212"/>
      <c r="V87" s="212"/>
      <c r="W87" s="211"/>
      <c r="X87" s="211">
        <v>144</v>
      </c>
      <c r="Y87" s="98"/>
      <c r="Z87" s="98"/>
      <c r="AA87" s="158"/>
      <c r="AB87" s="158"/>
      <c r="AC87" s="158"/>
    </row>
    <row r="88" spans="1:29" s="92" customFormat="1" ht="15.75" customHeight="1">
      <c r="A88" s="332"/>
      <c r="B88" s="91"/>
      <c r="C88" s="224"/>
      <c r="D88" s="224"/>
      <c r="E88" s="224"/>
      <c r="F88" s="224"/>
      <c r="G88" s="224"/>
      <c r="H88" s="224"/>
      <c r="I88" s="224"/>
      <c r="J88" s="333" t="s">
        <v>116</v>
      </c>
      <c r="K88" s="334"/>
      <c r="L88" s="334"/>
      <c r="M88" s="334"/>
      <c r="N88" s="334"/>
      <c r="O88" s="334"/>
      <c r="P88" s="334"/>
      <c r="Q88" s="334"/>
      <c r="R88" s="222"/>
      <c r="S88" s="211">
        <v>0</v>
      </c>
      <c r="T88" s="211">
        <v>2</v>
      </c>
      <c r="U88" s="212">
        <v>4</v>
      </c>
      <c r="V88" s="212">
        <v>2</v>
      </c>
      <c r="W88" s="211">
        <v>2</v>
      </c>
      <c r="X88" s="211">
        <v>2</v>
      </c>
      <c r="Y88" s="98"/>
      <c r="Z88" s="98"/>
      <c r="AA88" s="158"/>
      <c r="AB88" s="158"/>
      <c r="AC88" s="158"/>
    </row>
    <row r="89" spans="1:29" s="92" customFormat="1" ht="15.75" customHeight="1">
      <c r="A89" s="329"/>
      <c r="B89" s="91"/>
      <c r="C89" s="224"/>
      <c r="D89" s="224"/>
      <c r="E89" s="224"/>
      <c r="F89" s="224"/>
      <c r="G89" s="224"/>
      <c r="H89" s="224"/>
      <c r="I89" s="224"/>
      <c r="J89" s="333" t="s">
        <v>115</v>
      </c>
      <c r="K89" s="334"/>
      <c r="L89" s="334"/>
      <c r="M89" s="334"/>
      <c r="N89" s="334"/>
      <c r="O89" s="334"/>
      <c r="P89" s="334"/>
      <c r="Q89" s="334"/>
      <c r="R89" s="222"/>
      <c r="S89" s="211">
        <v>1</v>
      </c>
      <c r="T89" s="225" t="s">
        <v>241</v>
      </c>
      <c r="U89" s="226" t="s">
        <v>243</v>
      </c>
      <c r="V89" s="226" t="s">
        <v>114</v>
      </c>
      <c r="W89" s="225" t="s">
        <v>242</v>
      </c>
      <c r="X89" s="225" t="s">
        <v>114</v>
      </c>
      <c r="Y89" s="98"/>
      <c r="Z89" s="98"/>
      <c r="AA89" s="158"/>
      <c r="AB89" s="158"/>
      <c r="AC89" s="158"/>
    </row>
    <row r="90" spans="1:29" s="92" customFormat="1" ht="15.75" customHeight="1" thickBot="1">
      <c r="A90" s="329"/>
      <c r="B90" s="91"/>
      <c r="C90" s="224"/>
      <c r="D90" s="224"/>
      <c r="E90" s="224"/>
      <c r="F90" s="224"/>
      <c r="G90" s="224"/>
      <c r="H90" s="224"/>
      <c r="I90" s="224"/>
      <c r="J90" s="335" t="s">
        <v>84</v>
      </c>
      <c r="K90" s="336"/>
      <c r="L90" s="336"/>
      <c r="M90" s="336"/>
      <c r="N90" s="336"/>
      <c r="O90" s="336"/>
      <c r="P90" s="336"/>
      <c r="Q90" s="336"/>
      <c r="R90" s="227"/>
      <c r="S90" s="122">
        <v>12</v>
      </c>
      <c r="T90" s="122">
        <v>3</v>
      </c>
      <c r="U90" s="121">
        <v>3</v>
      </c>
      <c r="V90" s="121">
        <v>4</v>
      </c>
      <c r="W90" s="122">
        <v>1</v>
      </c>
      <c r="X90" s="122"/>
      <c r="Y90" s="98"/>
      <c r="Z90" s="98"/>
      <c r="AA90" s="158"/>
      <c r="AB90" s="158"/>
      <c r="AC90" s="158"/>
    </row>
    <row r="91" spans="1:29" ht="14.2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9"/>
      <c r="V91" s="49"/>
      <c r="W91" s="48"/>
      <c r="X91" s="48"/>
      <c r="Y91" s="48"/>
      <c r="Z91" s="48"/>
      <c r="AA91" s="50"/>
      <c r="AB91" s="50"/>
      <c r="AC91" s="50"/>
    </row>
  </sheetData>
  <mergeCells count="35">
    <mergeCell ref="J3:L3"/>
    <mergeCell ref="A1:X2"/>
    <mergeCell ref="M3:N3"/>
    <mergeCell ref="O3:Q3"/>
    <mergeCell ref="R3:R6"/>
    <mergeCell ref="S3:X4"/>
    <mergeCell ref="N4:N6"/>
    <mergeCell ref="O4:O6"/>
    <mergeCell ref="P4:P6"/>
    <mergeCell ref="Q4:Q6"/>
    <mergeCell ref="A3:A6"/>
    <mergeCell ref="B3:B6"/>
    <mergeCell ref="C4:C6"/>
    <mergeCell ref="F3:F6"/>
    <mergeCell ref="J87:Q87"/>
    <mergeCell ref="J88:Q88"/>
    <mergeCell ref="W5:X5"/>
    <mergeCell ref="U5:V5"/>
    <mergeCell ref="S5:T5"/>
    <mergeCell ref="C84:E84"/>
    <mergeCell ref="C3:D3"/>
    <mergeCell ref="A88:A90"/>
    <mergeCell ref="J89:Q89"/>
    <mergeCell ref="J90:Q90"/>
    <mergeCell ref="J86:Q86"/>
    <mergeCell ref="D4:D6"/>
    <mergeCell ref="J84:Q84"/>
    <mergeCell ref="J85:Q85"/>
    <mergeCell ref="M4:M6"/>
    <mergeCell ref="G3:G6"/>
    <mergeCell ref="J5:L5"/>
    <mergeCell ref="J4:L4"/>
    <mergeCell ref="I3:I6"/>
    <mergeCell ref="H3:H6"/>
    <mergeCell ref="E3:E6"/>
  </mergeCells>
  <phoneticPr fontId="12" type="noConversion"/>
  <pageMargins left="7.874015748031496E-2" right="7.874015748031496E-2" top="3.937007874015748E-2" bottom="3.937007874015748E-2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6.83203125" defaultRowHeight="15" customHeight="1"/>
  <cols>
    <col min="1" max="26" width="10.1640625" customWidth="1"/>
  </cols>
  <sheetData>
    <row r="1" ht="10.5" customHeight="1"/>
    <row r="2" ht="10.5" customHeight="1"/>
    <row r="3" ht="10.5" customHeight="1"/>
    <row r="4" ht="10.5" customHeight="1"/>
    <row r="5" ht="10.5" customHeight="1"/>
    <row r="6" ht="10.5" customHeight="1"/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6.83203125" defaultRowHeight="15" customHeight="1"/>
  <cols>
    <col min="1" max="1" width="178.33203125" customWidth="1"/>
    <col min="2" max="26" width="10.1640625" customWidth="1"/>
  </cols>
  <sheetData>
    <row r="1" ht="409.5" customHeight="1"/>
    <row r="2" ht="10.5" customHeight="1"/>
    <row r="3" ht="10.5" customHeight="1"/>
    <row r="4" ht="10.5" customHeight="1"/>
    <row r="5" ht="10.5" customHeight="1"/>
    <row r="6" ht="10.5" customHeight="1"/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График</vt:lpstr>
      <vt:lpstr>План  </vt:lpstr>
      <vt:lpstr>Start</vt:lpstr>
      <vt:lpstr>Лист2</vt:lpstr>
      <vt:lpstr>'План 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User</cp:lastModifiedBy>
  <cp:lastPrinted>2023-06-11T15:01:25Z</cp:lastPrinted>
  <dcterms:created xsi:type="dcterms:W3CDTF">2011-05-05T04:03:53Z</dcterms:created>
  <dcterms:modified xsi:type="dcterms:W3CDTF">2026-03-12T07:27:27Z</dcterms:modified>
</cp:coreProperties>
</file>