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16020" windowHeight="6795" tabRatio="750" activeTab="1"/>
  </bookViews>
  <sheets>
    <sheet name="1. Титул" sheetId="26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ООО'!$A$1:$AG$88</definedName>
  </definedNames>
  <calcPr calcId="125725"/>
</workbook>
</file>

<file path=xl/calcChain.xml><?xml version="1.0" encoding="utf-8"?>
<calcChain xmlns="http://schemas.openxmlformats.org/spreadsheetml/2006/main">
  <c r="AG48" i="21"/>
  <c r="AF48"/>
  <c r="AE48"/>
  <c r="AD48"/>
  <c r="AC48"/>
  <c r="AB48"/>
  <c r="Z48"/>
  <c r="Y48"/>
  <c r="X48"/>
  <c r="W48"/>
  <c r="V48"/>
  <c r="T80"/>
  <c r="U80"/>
  <c r="V80"/>
  <c r="W80"/>
  <c r="X80"/>
  <c r="Y80"/>
  <c r="Z80"/>
  <c r="AA80"/>
  <c r="AB80"/>
  <c r="AC80"/>
  <c r="AD80"/>
  <c r="AE80"/>
  <c r="AF80"/>
  <c r="AG80"/>
  <c r="H30"/>
  <c r="K28"/>
  <c r="J28"/>
  <c r="I28"/>
  <c r="J27"/>
  <c r="K27" s="1"/>
  <c r="I27"/>
  <c r="H19"/>
  <c r="H27" l="1"/>
  <c r="H28"/>
  <c r="J59"/>
  <c r="K59" s="1"/>
  <c r="Q50"/>
  <c r="P50"/>
  <c r="R50"/>
  <c r="I71"/>
  <c r="I70"/>
  <c r="I64"/>
  <c r="I59"/>
  <c r="I58"/>
  <c r="I53"/>
  <c r="I52"/>
  <c r="I51"/>
  <c r="H68"/>
  <c r="H62"/>
  <c r="Q63"/>
  <c r="P63"/>
  <c r="R63"/>
  <c r="Q57"/>
  <c r="P57"/>
  <c r="R57"/>
  <c r="V63"/>
  <c r="X63"/>
  <c r="Y63"/>
  <c r="W63"/>
  <c r="Z57"/>
  <c r="AA57"/>
  <c r="AB57"/>
  <c r="AD57"/>
  <c r="AF57"/>
  <c r="V50"/>
  <c r="X50"/>
  <c r="W50"/>
  <c r="V26"/>
  <c r="Y26"/>
  <c r="Z26"/>
  <c r="AA26"/>
  <c r="AB26"/>
  <c r="AC26"/>
  <c r="AD26"/>
  <c r="AE26"/>
  <c r="AF26"/>
  <c r="AG26"/>
  <c r="W26"/>
  <c r="AJ26" l="1"/>
  <c r="AJ32"/>
  <c r="AJ34"/>
  <c r="W49"/>
  <c r="I50"/>
  <c r="P48"/>
  <c r="R49"/>
  <c r="Q49"/>
  <c r="P49"/>
  <c r="Y49"/>
  <c r="Q48"/>
  <c r="AF49"/>
  <c r="V9"/>
  <c r="AG49"/>
  <c r="X9"/>
  <c r="X49"/>
  <c r="Y9"/>
  <c r="AE49"/>
  <c r="AC49"/>
  <c r="AB49"/>
  <c r="Z49"/>
  <c r="AD49"/>
  <c r="V49"/>
  <c r="Q10"/>
  <c r="Q8" s="1"/>
  <c r="R10"/>
  <c r="P10"/>
  <c r="P8" s="1"/>
  <c r="J23"/>
  <c r="J22"/>
  <c r="H22" s="1"/>
  <c r="J21"/>
  <c r="H21" s="1"/>
  <c r="U20"/>
  <c r="T20"/>
  <c r="S20"/>
  <c r="R20"/>
  <c r="L20"/>
  <c r="K20"/>
  <c r="J18"/>
  <c r="H18" s="1"/>
  <c r="J17"/>
  <c r="H17" s="1"/>
  <c r="J16"/>
  <c r="H16" s="1"/>
  <c r="J15"/>
  <c r="H15" s="1"/>
  <c r="J14"/>
  <c r="H14" s="1"/>
  <c r="J13"/>
  <c r="H13" s="1"/>
  <c r="J12"/>
  <c r="H12" s="1"/>
  <c r="U11"/>
  <c r="T11"/>
  <c r="S11"/>
  <c r="R11"/>
  <c r="Q11"/>
  <c r="P11"/>
  <c r="M11"/>
  <c r="L11"/>
  <c r="K11"/>
  <c r="AK9" l="1"/>
  <c r="H11"/>
  <c r="J20"/>
  <c r="H23"/>
  <c r="H20" s="1"/>
  <c r="J11"/>
  <c r="H10" l="1"/>
  <c r="J64" l="1"/>
  <c r="K64" l="1"/>
  <c r="J53"/>
  <c r="H53" s="1"/>
  <c r="I57"/>
  <c r="L57"/>
  <c r="M57"/>
  <c r="L50"/>
  <c r="L26"/>
  <c r="I26"/>
  <c r="O74"/>
  <c r="H74" s="1"/>
  <c r="AJ50" l="1"/>
  <c r="M49"/>
  <c r="R48"/>
  <c r="R8" s="1"/>
  <c r="M48"/>
  <c r="AJ81"/>
  <c r="AJ49" l="1"/>
  <c r="N73" l="1"/>
  <c r="N60"/>
  <c r="J71"/>
  <c r="K71" s="1"/>
  <c r="J70"/>
  <c r="J58"/>
  <c r="J52"/>
  <c r="K57" l="1"/>
  <c r="H52"/>
  <c r="N50"/>
  <c r="H60"/>
  <c r="N57"/>
  <c r="J26"/>
  <c r="H70"/>
  <c r="J50"/>
  <c r="J57"/>
  <c r="H71"/>
  <c r="H59"/>
  <c r="K70"/>
  <c r="K50" l="1"/>
  <c r="H26"/>
  <c r="N49"/>
  <c r="N48"/>
  <c r="O49"/>
  <c r="K26"/>
  <c r="AG84"/>
  <c r="AH84" s="1"/>
  <c r="AI84" s="1"/>
  <c r="BC36" i="19"/>
  <c r="AP36"/>
  <c r="AI36"/>
  <c r="S36"/>
  <c r="B33"/>
  <c r="D33" s="1"/>
  <c r="B34"/>
  <c r="BF34" s="1"/>
  <c r="B35"/>
  <c r="D35" s="1"/>
  <c r="B32"/>
  <c r="BF32" s="1"/>
  <c r="P33"/>
  <c r="P34"/>
  <c r="P35"/>
  <c r="J33"/>
  <c r="J34"/>
  <c r="J35"/>
  <c r="P32"/>
  <c r="J32"/>
  <c r="T9" i="21"/>
  <c r="U9" l="1"/>
  <c r="D32" i="19"/>
  <c r="BF35"/>
  <c r="BF33"/>
  <c r="D34"/>
  <c r="B36"/>
  <c r="S8" i="21"/>
  <c r="AJ80" l="1"/>
  <c r="AJ8"/>
  <c r="AK8"/>
  <c r="AI9"/>
  <c r="AI8"/>
  <c r="BF36" i="19"/>
  <c r="D36"/>
</calcChain>
</file>

<file path=xl/sharedStrings.xml><?xml version="1.0" encoding="utf-8"?>
<sst xmlns="http://schemas.openxmlformats.org/spreadsheetml/2006/main" count="443" uniqueCount="336">
  <si>
    <t>Основы философии</t>
  </si>
  <si>
    <t>История</t>
  </si>
  <si>
    <t>Иностранный язык в профессиональной деятельности</t>
  </si>
  <si>
    <t>Физическая культура</t>
  </si>
  <si>
    <t>Психология общения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</si>
  <si>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</si>
  <si>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</si>
  <si>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</si>
  <si>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</si>
  <si>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</si>
  <si>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</si>
  <si>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</si>
  <si>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</si>
  <si>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Профессиональный учебный цикл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</si>
  <si>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</si>
  <si>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</si>
  <si>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</si>
  <si>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</si>
  <si>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</si>
  <si>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</si>
  <si>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</si>
  <si>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</si>
  <si>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</si>
  <si>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</si>
  <si>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</si>
  <si>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</si>
  <si>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</si>
  <si>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</si>
  <si>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</si>
  <si>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</si>
  <si>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</si>
  <si>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</si>
  <si>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</si>
  <si>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</si>
  <si>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</si>
  <si>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</si>
  <si>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</si>
  <si>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</si>
  <si>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</si>
  <si>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</si>
  <si>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</si>
  <si>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</si>
  <si>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</si>
  <si>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</si>
  <si>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</si>
  <si>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</si>
  <si>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</si>
  <si>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</si>
  <si>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</si>
  <si>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</si>
  <si>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</si>
  <si>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</si>
  <si>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</si>
  <si>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</si>
  <si>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</si>
  <si>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</si>
  <si>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</si>
  <si>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</si>
  <si>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Иностранный язык</t>
  </si>
  <si>
    <t>Основы безопасности жизнедеятельности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</si>
  <si>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</si>
  <si>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</si>
  <si>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</si>
  <si>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</si>
  <si>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ОП.00</t>
  </si>
  <si>
    <t>Общепрофессиональный учебный цикл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</si>
  <si>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</si>
  <si>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</si>
  <si>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</si>
  <si>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</si>
  <si>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</si>
  <si>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</si>
  <si>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</si>
  <si>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</si>
  <si>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</si>
  <si>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</si>
  <si>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</si>
  <si>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</si>
  <si>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</si>
  <si>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</si>
  <si>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</si>
  <si>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</si>
  <si>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</si>
  <si>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</si>
  <si>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</si>
  <si>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Астрономия</t>
  </si>
  <si>
    <t>ОГСЭ.01</t>
  </si>
  <si>
    <t>ОГСЭ.02</t>
  </si>
  <si>
    <t>ОГСЭ.03</t>
  </si>
  <si>
    <t>ОГСЭ.04</t>
  </si>
  <si>
    <t>ОГСЭ.05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</si>
  <si>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</si>
  <si>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</si>
  <si>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</si>
  <si>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</si>
  <si>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</si>
  <si>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</si>
  <si>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</si>
  <si>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</si>
  <si>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</si>
  <si>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</si>
  <si>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УП.01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</si>
  <si>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</si>
  <si>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</si>
  <si>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</si>
  <si>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</si>
  <si>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</si>
  <si>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</si>
  <si>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</si>
  <si>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</si>
  <si>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</si>
  <si>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</si>
  <si>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ПП.03</t>
  </si>
  <si>
    <t>ПМ.04</t>
  </si>
  <si>
    <t>МДК.04.01</t>
  </si>
  <si>
    <t>МДК.04.02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</si>
  <si>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</si>
  <si>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</si>
  <si>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</si>
  <si>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</si>
  <si>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</si>
  <si>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</si>
  <si>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</si>
  <si>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</si>
  <si>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</si>
  <si>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</si>
  <si>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</si>
  <si>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</si>
  <si>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</si>
  <si>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ОП.11</t>
  </si>
  <si>
    <t>Способы поиска работы, рекомендации по трудоустройству</t>
  </si>
  <si>
    <t>ОП.12</t>
  </si>
  <si>
    <t>Основы предпринимательства, открытие собственного дела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</si>
  <si>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</si>
  <si>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</si>
  <si>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</si>
  <si>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</si>
  <si>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Прове-_x000D_
дение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</si>
  <si>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</si>
  <si>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</si>
  <si>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</si>
  <si>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</si>
  <si>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</si>
  <si>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</si>
  <si>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</si>
  <si>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</si>
  <si>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</si>
  <si>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</si>
  <si>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</si>
  <si>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</si>
  <si>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</si>
  <si>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</si>
  <si>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</si>
  <si>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</si>
  <si>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</si>
  <si>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</si>
  <si>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</si>
  <si>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</si>
  <si>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</si>
  <si>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</si>
  <si>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</si>
  <si>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</si>
  <si>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</si>
  <si>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</si>
  <si>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</si>
  <si>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</si>
  <si>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</si>
  <si>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</si>
  <si>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</si>
  <si>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</si>
  <si>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</si>
  <si>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</si>
  <si>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</si>
  <si>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</si>
  <si>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</si>
  <si>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</si>
  <si>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</si>
  <si>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</si>
  <si>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</si>
  <si>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</si>
  <si>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</si>
  <si>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</si>
  <si>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</si>
  <si>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</si>
  <si>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</si>
  <si>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</si>
  <si>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</si>
  <si>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</si>
  <si>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</si>
  <si>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</si>
  <si>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</si>
  <si>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</si>
  <si>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</si>
  <si>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</si>
  <si>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</si>
  <si>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</si>
  <si>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</si>
  <si>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</si>
  <si>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</si>
  <si>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</si>
  <si>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</si>
  <si>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</si>
  <si>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</si>
  <si>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</si>
  <si>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</si>
  <si>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</si>
  <si>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</si>
  <si>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</si>
  <si>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</si>
  <si>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</si>
  <si>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</si>
  <si>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</si>
  <si>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</si>
  <si>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</si>
  <si>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</si>
  <si>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3,4,5,6,7,8</t>
  </si>
  <si>
    <t>1 сем.    17   недель</t>
  </si>
  <si>
    <t>2 сем.     22    недели</t>
  </si>
  <si>
    <t>3,5,7</t>
  </si>
  <si>
    <t>Дифференцированных зачетов</t>
  </si>
  <si>
    <t>Общеобразовательный цикл</t>
  </si>
  <si>
    <t>Учебные предметы по выбору из обязательных предметных областей</t>
  </si>
  <si>
    <t>Дополнительные предметы по выбору обучающихся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</si>
  <si>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</si>
  <si>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</si>
  <si>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</si>
  <si>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</si>
  <si>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</si>
  <si>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</si>
  <si>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</si>
  <si>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</si>
  <si>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</si>
  <si>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</si>
  <si>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</si>
  <si>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</si>
  <si>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</si>
  <si>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</si>
  <si>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</si>
  <si>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</si>
  <si>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</si>
  <si>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4,6,8</t>
  </si>
  <si>
    <t>МДК.01.03</t>
  </si>
  <si>
    <t>Выполнение работ по одной или нескольким профессиям рабочих, должностям служащих</t>
  </si>
  <si>
    <t>3 сем.   16/6 |0  недель</t>
  </si>
  <si>
    <t>6 сем.          15/4|5 недели</t>
  </si>
  <si>
    <t>4 сем.       18/5|0  недели</t>
  </si>
  <si>
    <t>5 сем.          16/2|0 недель</t>
  </si>
  <si>
    <t>7 сем.              12/5|0    недель</t>
  </si>
  <si>
    <t>_____________________ Ф. В. Бубич</t>
  </si>
  <si>
    <t>Экзамен по модулю</t>
  </si>
  <si>
    <t>Индивидуальный учебный проект*/Курсовой проект</t>
  </si>
  <si>
    <t xml:space="preserve">Формы промежуточной аттестации и другие формы контроля                                       (семестр)     </t>
  </si>
  <si>
    <t xml:space="preserve">индивидуальный учебный проект*/курсовая работа (проект) </t>
  </si>
  <si>
    <t>Промежуточная аттестация (экзаменационная сессия)</t>
  </si>
  <si>
    <t>самостоятельная работа в рамках экзаменационной сессии</t>
  </si>
  <si>
    <t>консультации</t>
  </si>
  <si>
    <t>экзамен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</si>
  <si>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</si>
  <si>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</si>
  <si>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</si>
  <si>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</si>
  <si>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</si>
  <si>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</si>
  <si>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Обучение по дисциплинам и междисциплинарным курсам, самостоятельная работа</t>
  </si>
  <si>
    <t>ОУП. 00</t>
  </si>
  <si>
    <t>Обязательные учебные предметы(общие)</t>
  </si>
  <si>
    <t>ОУП. 01</t>
  </si>
  <si>
    <t>ОУП .02</t>
  </si>
  <si>
    <t>ОУП. 03</t>
  </si>
  <si>
    <t>ОУПп. 04</t>
  </si>
  <si>
    <t>ОУП. 05</t>
  </si>
  <si>
    <t>ОУП .06</t>
  </si>
  <si>
    <t>ОУП. 07</t>
  </si>
  <si>
    <t>ОУП. 08</t>
  </si>
  <si>
    <t>ОУП. 09</t>
  </si>
  <si>
    <t>Родная литература</t>
  </si>
  <si>
    <t>ОУПп.10</t>
  </si>
  <si>
    <t>2*</t>
  </si>
  <si>
    <t>26*</t>
  </si>
  <si>
    <t>ОУПп.11</t>
  </si>
  <si>
    <t>28*</t>
  </si>
  <si>
    <t>ОУП. 12</t>
  </si>
  <si>
    <t>Информатика /Введение в специальность</t>
  </si>
  <si>
    <t>ПМ.1.Э</t>
  </si>
  <si>
    <t>ПМ.2.Э</t>
  </si>
  <si>
    <t>ПМ.3.Э</t>
  </si>
  <si>
    <t>ПМ.4.1КЭ</t>
  </si>
  <si>
    <t>ПМ.4.2КЭ</t>
  </si>
  <si>
    <t>43.02.12</t>
  </si>
  <si>
    <t>Технология эстетических услуг</t>
  </si>
  <si>
    <t xml:space="preserve"> </t>
  </si>
  <si>
    <t>специалист в области прикладной эстетики</t>
  </si>
  <si>
    <t>ЕН.01</t>
  </si>
  <si>
    <t>Информатика и информационные технологии в профессиональной деятельности</t>
  </si>
  <si>
    <t>Сервисная деятельность</t>
  </si>
  <si>
    <t xml:space="preserve">Физическая культура </t>
  </si>
  <si>
    <t>Материаловедение</t>
  </si>
  <si>
    <t>Анатомия и физиология человека</t>
  </si>
  <si>
    <t>Пластическая анатомия</t>
  </si>
  <si>
    <t>Рисунок и живопись</t>
  </si>
  <si>
    <t>Эстетика</t>
  </si>
  <si>
    <t>Основы финансовой грамотности</t>
  </si>
  <si>
    <t>Дисциплина/адаптационная дисциплина ("Психология личности"/"Социальная адаптация и основы социально-правовых знаний")</t>
  </si>
  <si>
    <t>Санитарно-гигиеническая подготовка зоны обслуживания для предоставления эстетических услуг</t>
  </si>
  <si>
    <t>Основы микробиологии, вирусологии, иммунологии</t>
  </si>
  <si>
    <t>Основы дерматологии</t>
  </si>
  <si>
    <t>Санитария и гигиена косметических услуг</t>
  </si>
  <si>
    <t>Выполнение  комплекса косметических услуг по уходу за кожей лица, шеи и зоны декольте</t>
  </si>
  <si>
    <t>Технология косметических услуг</t>
  </si>
  <si>
    <t>Технология визажа</t>
  </si>
  <si>
    <t>Выполнение комплекса косметических услуг по ухожу за телом</t>
  </si>
  <si>
    <t>Технология коррекции тела</t>
  </si>
  <si>
    <t>МДК.03.02</t>
  </si>
  <si>
    <t>Эстетические процедуры коррекции, эпиляции</t>
  </si>
  <si>
    <t>МДК.04.03</t>
  </si>
  <si>
    <t>УП.04</t>
  </si>
  <si>
    <t>ПП.04</t>
  </si>
  <si>
    <t>Квалификационный экзамен по профессии 13456 Маникюрша</t>
  </si>
  <si>
    <t>Квалификационный экзамен по профессии 16470 Педикюрша</t>
  </si>
  <si>
    <t>Квалификационный экзамен по профессии 13138 Косметик</t>
  </si>
  <si>
    <t xml:space="preserve">8 сем.             5/1|2/6/6       недели </t>
  </si>
  <si>
    <t>Экономика организации</t>
  </si>
  <si>
    <t>ОП.13</t>
  </si>
  <si>
    <t>Правовое обеспечение профессиональной деятельности</t>
  </si>
  <si>
    <t>УП.03</t>
  </si>
  <si>
    <t>Технология маникюра</t>
  </si>
  <si>
    <t>Технология педикюра</t>
  </si>
  <si>
    <t>3,4,5</t>
  </si>
  <si>
    <t>54*/40</t>
  </si>
  <si>
    <t>7*/2</t>
  </si>
  <si>
    <t>1. Календарный  график учебного процесса 43.02.12 Технология эстетических услуг</t>
  </si>
  <si>
    <t>Право</t>
  </si>
  <si>
    <t>Социально-экономический</t>
  </si>
  <si>
    <t>Экономика</t>
  </si>
  <si>
    <t>2022</t>
  </si>
  <si>
    <t>«_____»__________________2022  г.</t>
  </si>
</sst>
</file>

<file path=xl/styles.xml><?xml version="1.0" encoding="utf-8"?>
<styleSheet xmlns="http://schemas.openxmlformats.org/spreadsheetml/2006/main">
  <numFmts count="1">
    <numFmt numFmtId="164" formatCode="##,###"/>
  </numFmts>
  <fonts count="4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rgb="FF00B050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59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/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top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/>
    <xf numFmtId="0" fontId="7" fillId="0" borderId="29" xfId="0" applyNumberFormat="1" applyFont="1" applyFill="1" applyBorder="1" applyAlignment="1" applyProtection="1">
      <alignment horizontal="left" vertical="top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/>
    <xf numFmtId="0" fontId="21" fillId="0" borderId="0" xfId="0" applyFont="1" applyFill="1" applyBorder="1"/>
    <xf numFmtId="0" fontId="8" fillId="0" borderId="9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>
      <alignment wrapText="1"/>
    </xf>
    <xf numFmtId="0" fontId="18" fillId="0" borderId="9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/>
    <xf numFmtId="0" fontId="7" fillId="0" borderId="17" xfId="3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8" fillId="0" borderId="1" xfId="3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/>
    </xf>
    <xf numFmtId="0" fontId="14" fillId="0" borderId="39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/>
    </xf>
    <xf numFmtId="0" fontId="1" fillId="0" borderId="41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25" fillId="0" borderId="26" xfId="0" applyNumberFormat="1" applyFont="1" applyFill="1" applyBorder="1" applyAlignment="1" applyProtection="1">
      <alignment horizontal="left" vertical="top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25" fillId="0" borderId="36" xfId="0" applyNumberFormat="1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>
      <alignment wrapText="1"/>
    </xf>
    <xf numFmtId="0" fontId="25" fillId="0" borderId="29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25" fillId="0" borderId="26" xfId="0" applyNumberFormat="1" applyFont="1" applyFill="1" applyBorder="1" applyAlignment="1" applyProtection="1">
      <alignment vertical="center" wrapText="1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36" xfId="0" applyNumberFormat="1" applyFont="1" applyFill="1" applyBorder="1" applyAlignment="1" applyProtection="1">
      <alignment horizontal="center" vertical="center"/>
    </xf>
    <xf numFmtId="0" fontId="8" fillId="0" borderId="6" xfId="3" applyNumberFormat="1" applyFont="1" applyFill="1" applyBorder="1" applyAlignment="1" applyProtection="1">
      <alignment horizontal="center" vertical="center"/>
      <protection locked="0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5" fillId="0" borderId="26" xfId="0" applyNumberFormat="1" applyFont="1" applyFill="1" applyBorder="1" applyAlignment="1" applyProtection="1">
      <alignment horizontal="left" vertical="center"/>
    </xf>
    <xf numFmtId="0" fontId="24" fillId="0" borderId="36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47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0" borderId="46" xfId="0" applyNumberFormat="1" applyFont="1" applyFill="1" applyBorder="1" applyAlignment="1" applyProtection="1">
      <alignment horizontal="center" vertical="center"/>
    </xf>
    <xf numFmtId="0" fontId="7" fillId="0" borderId="48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top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top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top"/>
    </xf>
    <xf numFmtId="0" fontId="7" fillId="0" borderId="5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7" fillId="0" borderId="16" xfId="3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top"/>
    </xf>
    <xf numFmtId="0" fontId="7" fillId="0" borderId="51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39" xfId="3" applyNumberFormat="1" applyFont="1" applyFill="1" applyBorder="1" applyAlignment="1" applyProtection="1">
      <alignment horizontal="center" vertical="center"/>
      <protection locked="0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8" fillId="0" borderId="30" xfId="0" applyFont="1" applyFill="1" applyBorder="1"/>
    <xf numFmtId="0" fontId="8" fillId="0" borderId="19" xfId="0" applyNumberFormat="1" applyFont="1" applyFill="1" applyBorder="1" applyAlignment="1" applyProtection="1">
      <alignment horizontal="center" textRotation="90" wrapText="1"/>
    </xf>
    <xf numFmtId="0" fontId="22" fillId="0" borderId="0" xfId="0" applyFont="1" applyFill="1" applyBorder="1"/>
    <xf numFmtId="0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8" fillId="0" borderId="42" xfId="3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7" fillId="0" borderId="33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/>
    <xf numFmtId="0" fontId="20" fillId="0" borderId="6" xfId="0" applyFont="1" applyFill="1" applyBorder="1"/>
    <xf numFmtId="0" fontId="18" fillId="0" borderId="0" xfId="0" applyFont="1" applyFill="1" applyBorder="1" applyAlignment="1">
      <alignment vertical="center"/>
    </xf>
    <xf numFmtId="0" fontId="1" fillId="0" borderId="0" xfId="3" applyBorder="1"/>
    <xf numFmtId="0" fontId="15" fillId="0" borderId="0" xfId="0" applyNumberFormat="1" applyFont="1" applyFill="1" applyBorder="1" applyAlignment="1" applyProtection="1">
      <alignment horizontal="center" vertical="center"/>
    </xf>
    <xf numFmtId="0" fontId="30" fillId="0" borderId="0" xfId="3" applyFont="1" applyAlignment="1" applyProtection="1">
      <alignment horizontal="left" vertical="center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0" fontId="30" fillId="0" borderId="0" xfId="3" applyFont="1"/>
    <xf numFmtId="0" fontId="30" fillId="0" borderId="1" xfId="3" applyNumberFormat="1" applyFont="1" applyBorder="1" applyAlignment="1" applyProtection="1">
      <alignment horizontal="center" vertical="center"/>
      <protection locked="0"/>
    </xf>
    <xf numFmtId="0" fontId="32" fillId="0" borderId="1" xfId="3" applyNumberFormat="1" applyFont="1" applyBorder="1" applyAlignment="1" applyProtection="1">
      <alignment horizontal="center" vertical="center"/>
      <protection locked="0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justify" vertical="top" wrapText="1"/>
    </xf>
    <xf numFmtId="0" fontId="7" fillId="0" borderId="15" xfId="0" applyFont="1" applyFill="1" applyBorder="1" applyAlignment="1">
      <alignment horizontal="justify" vertical="top" wrapText="1"/>
    </xf>
    <xf numFmtId="0" fontId="24" fillId="0" borderId="15" xfId="0" applyFont="1" applyFill="1" applyBorder="1" applyAlignment="1">
      <alignment horizontal="justify" vertical="center" wrapText="1"/>
    </xf>
    <xf numFmtId="0" fontId="25" fillId="0" borderId="36" xfId="0" applyNumberFormat="1" applyFont="1" applyFill="1" applyBorder="1" applyAlignment="1" applyProtection="1">
      <alignment vertical="center" wrapText="1"/>
    </xf>
    <xf numFmtId="0" fontId="7" fillId="0" borderId="3" xfId="3" applyNumberFormat="1" applyFont="1" applyFill="1" applyBorder="1" applyAlignment="1" applyProtection="1">
      <alignment horizontal="left" vertical="center" wrapText="1"/>
      <protection locked="0"/>
    </xf>
    <xf numFmtId="0" fontId="25" fillId="0" borderId="36" xfId="0" applyNumberFormat="1" applyFont="1" applyFill="1" applyBorder="1" applyAlignment="1" applyProtection="1">
      <alignment horizontal="left" vertical="top" wrapText="1"/>
    </xf>
    <xf numFmtId="0" fontId="24" fillId="0" borderId="3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horizontal="left" vertical="top" wrapText="1"/>
    </xf>
    <xf numFmtId="0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8" fillId="0" borderId="9" xfId="0" applyNumberFormat="1" applyFont="1" applyFill="1" applyBorder="1" applyAlignment="1" applyProtection="1">
      <alignment horizontal="left" vertical="top"/>
    </xf>
    <xf numFmtId="0" fontId="25" fillId="0" borderId="3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7" fillId="0" borderId="29" xfId="0" applyNumberFormat="1" applyFont="1" applyFill="1" applyBorder="1" applyAlignment="1" applyProtection="1">
      <alignment horizontal="left" vertical="top" wrapText="1"/>
    </xf>
    <xf numFmtId="0" fontId="8" fillId="0" borderId="39" xfId="0" applyNumberFormat="1" applyFont="1" applyFill="1" applyBorder="1" applyAlignment="1" applyProtection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25" fillId="0" borderId="36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/>
    </xf>
    <xf numFmtId="0" fontId="25" fillId="0" borderId="26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8" fillId="0" borderId="36" xfId="0" applyNumberFormat="1" applyFont="1" applyFill="1" applyBorder="1" applyAlignment="1" applyProtection="1">
      <alignment horizontal="left" vertical="top" wrapText="1"/>
    </xf>
    <xf numFmtId="0" fontId="7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 wrapText="1"/>
    </xf>
    <xf numFmtId="0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/>
    <xf numFmtId="0" fontId="7" fillId="0" borderId="39" xfId="3" applyNumberFormat="1" applyFont="1" applyFill="1" applyBorder="1" applyAlignment="1" applyProtection="1">
      <alignment horizontal="center" vertical="center"/>
      <protection locked="0"/>
    </xf>
    <xf numFmtId="0" fontId="30" fillId="0" borderId="0" xfId="3" applyFont="1"/>
    <xf numFmtId="0" fontId="8" fillId="3" borderId="13" xfId="0" applyNumberFormat="1" applyFont="1" applyFill="1" applyBorder="1" applyAlignment="1" applyProtection="1">
      <alignment horizontal="center" vertical="center"/>
    </xf>
    <xf numFmtId="0" fontId="7" fillId="3" borderId="13" xfId="0" applyNumberFormat="1" applyFont="1" applyFill="1" applyBorder="1" applyAlignment="1" applyProtection="1">
      <alignment horizontal="center" vertical="center"/>
    </xf>
    <xf numFmtId="0" fontId="7" fillId="3" borderId="40" xfId="0" applyNumberFormat="1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28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7" fillId="3" borderId="37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42" xfId="0" applyNumberFormat="1" applyFont="1" applyFill="1" applyBorder="1" applyAlignment="1" applyProtection="1">
      <alignment horizontal="center" vertical="center"/>
    </xf>
    <xf numFmtId="0" fontId="23" fillId="0" borderId="0" xfId="3" applyFont="1"/>
    <xf numFmtId="0" fontId="7" fillId="0" borderId="0" xfId="3" applyFont="1"/>
    <xf numFmtId="0" fontId="8" fillId="0" borderId="0" xfId="0" applyFont="1" applyAlignment="1">
      <alignment horizontal="center"/>
    </xf>
    <xf numFmtId="0" fontId="17" fillId="0" borderId="0" xfId="3" applyFont="1"/>
    <xf numFmtId="0" fontId="19" fillId="0" borderId="0" xfId="3" applyFont="1"/>
    <xf numFmtId="0" fontId="19" fillId="0" borderId="0" xfId="0" applyFont="1" applyAlignment="1">
      <alignment horizontal="center"/>
    </xf>
    <xf numFmtId="0" fontId="19" fillId="0" borderId="0" xfId="0" applyFont="1"/>
    <xf numFmtId="0" fontId="23" fillId="0" borderId="0" xfId="0" applyFont="1"/>
    <xf numFmtId="0" fontId="35" fillId="0" borderId="0" xfId="0" applyFont="1"/>
    <xf numFmtId="0" fontId="7" fillId="0" borderId="0" xfId="0" applyFont="1"/>
    <xf numFmtId="0" fontId="36" fillId="0" borderId="0" xfId="3" applyFont="1"/>
    <xf numFmtId="0" fontId="23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23" fillId="2" borderId="0" xfId="3" applyFont="1" applyFill="1" applyBorder="1" applyAlignment="1" applyProtection="1">
      <alignment horizontal="left" vertical="center"/>
      <protection locked="0"/>
    </xf>
    <xf numFmtId="0" fontId="7" fillId="2" borderId="0" xfId="3" applyFont="1" applyFill="1" applyBorder="1" applyAlignment="1" applyProtection="1">
      <alignment horizontal="left" vertical="center"/>
      <protection locked="0"/>
    </xf>
    <xf numFmtId="0" fontId="8" fillId="0" borderId="0" xfId="3" applyFont="1"/>
    <xf numFmtId="0" fontId="19" fillId="2" borderId="0" xfId="3" applyFont="1" applyFill="1" applyBorder="1" applyAlignment="1" applyProtection="1">
      <alignment horizontal="left" vertical="center"/>
      <protection locked="0"/>
    </xf>
    <xf numFmtId="0" fontId="23" fillId="2" borderId="0" xfId="3" applyNumberFormat="1" applyFont="1" applyFill="1" applyBorder="1" applyAlignment="1" applyProtection="1">
      <alignment horizontal="left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38" xfId="0" applyNumberFormat="1" applyFont="1" applyFill="1" applyBorder="1" applyAlignment="1" applyProtection="1">
      <alignment horizontal="center" vertical="center"/>
    </xf>
    <xf numFmtId="0" fontId="7" fillId="3" borderId="49" xfId="0" applyNumberFormat="1" applyFont="1" applyFill="1" applyBorder="1" applyAlignment="1" applyProtection="1">
      <alignment horizontal="center" vertical="center"/>
    </xf>
    <xf numFmtId="0" fontId="7" fillId="3" borderId="29" xfId="0" applyNumberFormat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/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7" fillId="3" borderId="39" xfId="0" applyNumberFormat="1" applyFont="1" applyFill="1" applyBorder="1" applyAlignment="1" applyProtection="1">
      <alignment horizontal="center" vertical="center"/>
    </xf>
    <xf numFmtId="0" fontId="7" fillId="3" borderId="34" xfId="0" applyNumberFormat="1" applyFont="1" applyFill="1" applyBorder="1" applyAlignment="1" applyProtection="1">
      <alignment horizontal="center" vertical="center"/>
    </xf>
    <xf numFmtId="164" fontId="7" fillId="4" borderId="17" xfId="3" applyNumberFormat="1" applyFont="1" applyFill="1" applyBorder="1" applyAlignment="1" applyProtection="1">
      <alignment horizontal="center" vertical="center"/>
      <protection locked="0"/>
    </xf>
    <xf numFmtId="164" fontId="7" fillId="4" borderId="28" xfId="3" applyNumberFormat="1" applyFont="1" applyFill="1" applyBorder="1" applyAlignment="1" applyProtection="1">
      <alignment horizontal="center" vertical="center"/>
      <protection locked="0"/>
    </xf>
    <xf numFmtId="164" fontId="34" fillId="4" borderId="17" xfId="3" applyNumberFormat="1" applyFont="1" applyFill="1" applyBorder="1" applyAlignment="1" applyProtection="1">
      <alignment horizontal="right" vertical="center"/>
      <protection locked="0"/>
    </xf>
    <xf numFmtId="0" fontId="8" fillId="3" borderId="1" xfId="0" applyNumberFormat="1" applyFont="1" applyFill="1" applyBorder="1" applyAlignment="1" applyProtection="1">
      <alignment horizontal="left" vertical="center"/>
    </xf>
    <xf numFmtId="0" fontId="7" fillId="3" borderId="1" xfId="0" applyNumberFormat="1" applyFont="1" applyFill="1" applyBorder="1" applyAlignment="1" applyProtection="1">
      <alignment horizontal="left" vertical="center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7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 applyProtection="1">
      <alignment horizontal="center" vertical="center"/>
    </xf>
    <xf numFmtId="0" fontId="7" fillId="3" borderId="13" xfId="0" applyNumberFormat="1" applyFont="1" applyFill="1" applyBorder="1" applyAlignment="1" applyProtection="1">
      <alignment horizontal="center" vertical="top"/>
    </xf>
    <xf numFmtId="164" fontId="7" fillId="3" borderId="13" xfId="0" applyNumberFormat="1" applyFont="1" applyFill="1" applyBorder="1" applyAlignment="1" applyProtection="1">
      <alignment horizontal="center" vertical="center"/>
    </xf>
    <xf numFmtId="0" fontId="7" fillId="3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top"/>
    </xf>
    <xf numFmtId="0" fontId="8" fillId="3" borderId="13" xfId="0" applyNumberFormat="1" applyFont="1" applyFill="1" applyBorder="1" applyAlignment="1" applyProtection="1">
      <alignment horizontal="left" vertical="center"/>
    </xf>
    <xf numFmtId="0" fontId="8" fillId="3" borderId="41" xfId="0" applyNumberFormat="1" applyFont="1" applyFill="1" applyBorder="1" applyAlignment="1" applyProtection="1">
      <alignment horizontal="left" vertical="center"/>
    </xf>
    <xf numFmtId="0" fontId="8" fillId="3" borderId="2" xfId="0" applyNumberFormat="1" applyFont="1" applyFill="1" applyBorder="1" applyAlignment="1" applyProtection="1">
      <alignment horizontal="center" vertical="top"/>
    </xf>
    <xf numFmtId="3" fontId="8" fillId="3" borderId="2" xfId="0" applyNumberFormat="1" applyFont="1" applyFill="1" applyBorder="1" applyAlignment="1" applyProtection="1">
      <alignment horizontal="center" vertical="center"/>
    </xf>
    <xf numFmtId="0" fontId="25" fillId="0" borderId="41" xfId="0" applyNumberFormat="1" applyFont="1" applyFill="1" applyBorder="1" applyAlignment="1" applyProtection="1">
      <alignment horizontal="left" vertical="top"/>
    </xf>
    <xf numFmtId="0" fontId="25" fillId="0" borderId="54" xfId="0" applyNumberFormat="1" applyFont="1" applyFill="1" applyBorder="1" applyAlignment="1" applyProtection="1">
      <alignment horizontal="left" vertical="top"/>
    </xf>
    <xf numFmtId="0" fontId="25" fillId="0" borderId="23" xfId="0" applyNumberFormat="1" applyFont="1" applyFill="1" applyBorder="1" applyAlignment="1" applyProtection="1">
      <alignment vertical="top" wrapText="1"/>
    </xf>
    <xf numFmtId="0" fontId="8" fillId="0" borderId="55" xfId="0" applyNumberFormat="1" applyFont="1" applyFill="1" applyBorder="1" applyAlignment="1" applyProtection="1">
      <alignment horizontal="center" vertical="center" wrapText="1"/>
    </xf>
    <xf numFmtId="0" fontId="8" fillId="0" borderId="22" xfId="3" applyNumberFormat="1" applyFont="1" applyFill="1" applyBorder="1" applyAlignment="1" applyProtection="1">
      <alignment horizontal="center" vertical="center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3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 wrapText="1"/>
    </xf>
    <xf numFmtId="0" fontId="8" fillId="0" borderId="56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wrapText="1"/>
    </xf>
    <xf numFmtId="0" fontId="8" fillId="3" borderId="36" xfId="0" applyNumberFormat="1" applyFont="1" applyFill="1" applyBorder="1" applyAlignment="1" applyProtection="1">
      <alignment horizontal="left" vertical="top"/>
    </xf>
    <xf numFmtId="0" fontId="8" fillId="3" borderId="3" xfId="0" applyNumberFormat="1" applyFont="1" applyFill="1" applyBorder="1" applyAlignment="1" applyProtection="1">
      <alignment horizontal="left" vertical="top"/>
    </xf>
    <xf numFmtId="0" fontId="7" fillId="3" borderId="15" xfId="0" applyNumberFormat="1" applyFont="1" applyFill="1" applyBorder="1" applyAlignment="1" applyProtection="1">
      <alignment horizontal="left" vertical="top"/>
    </xf>
    <xf numFmtId="0" fontId="7" fillId="3" borderId="15" xfId="0" applyNumberFormat="1" applyFont="1" applyFill="1" applyBorder="1" applyAlignment="1" applyProtection="1">
      <alignment horizontal="left" vertical="top" wrapText="1"/>
    </xf>
    <xf numFmtId="0" fontId="7" fillId="3" borderId="15" xfId="0" applyNumberFormat="1" applyFont="1" applyFill="1" applyBorder="1" applyAlignment="1" applyProtection="1">
      <alignment horizontal="left" vertical="center" wrapText="1"/>
    </xf>
    <xf numFmtId="0" fontId="8" fillId="3" borderId="15" xfId="0" applyNumberFormat="1" applyFont="1" applyFill="1" applyBorder="1" applyAlignment="1" applyProtection="1">
      <alignment horizontal="left" vertical="top" wrapText="1"/>
    </xf>
    <xf numFmtId="3" fontId="8" fillId="3" borderId="27" xfId="0" applyNumberFormat="1" applyFont="1" applyFill="1" applyBorder="1" applyAlignment="1" applyProtection="1">
      <alignment horizontal="center" vertical="center"/>
    </xf>
    <xf numFmtId="0" fontId="8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7" xfId="3" applyNumberFormat="1" applyFont="1" applyFill="1" applyBorder="1" applyAlignment="1" applyProtection="1">
      <alignment horizontal="center" vertical="center"/>
      <protection locked="0"/>
    </xf>
    <xf numFmtId="0" fontId="8" fillId="3" borderId="41" xfId="0" applyNumberFormat="1" applyFont="1" applyFill="1" applyBorder="1" applyAlignment="1" applyProtection="1">
      <alignment horizontal="center" vertical="top"/>
    </xf>
    <xf numFmtId="3" fontId="8" fillId="3" borderId="36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3" fontId="8" fillId="3" borderId="41" xfId="0" applyNumberFormat="1" applyFont="1" applyFill="1" applyBorder="1" applyAlignment="1" applyProtection="1">
      <alignment horizontal="center" vertical="center"/>
    </xf>
    <xf numFmtId="3" fontId="8" fillId="3" borderId="42" xfId="0" applyNumberFormat="1" applyFont="1" applyFill="1" applyBorder="1" applyAlignment="1" applyProtection="1">
      <alignment horizontal="center" vertical="center"/>
    </xf>
    <xf numFmtId="0" fontId="25" fillId="0" borderId="14" xfId="0" applyNumberFormat="1" applyFont="1" applyFill="1" applyBorder="1" applyAlignment="1" applyProtection="1">
      <alignment horizontal="center" vertical="center"/>
    </xf>
    <xf numFmtId="0" fontId="25" fillId="0" borderId="38" xfId="0" applyNumberFormat="1" applyFont="1" applyFill="1" applyBorder="1" applyAlignment="1" applyProtection="1">
      <alignment horizontal="center" vertical="center"/>
    </xf>
    <xf numFmtId="0" fontId="8" fillId="0" borderId="52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17" xfId="0" applyFont="1" applyFill="1" applyBorder="1"/>
    <xf numFmtId="0" fontId="7" fillId="0" borderId="40" xfId="0" applyFont="1" applyFill="1" applyBorder="1"/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4" xfId="3" applyNumberFormat="1" applyFont="1" applyFill="1" applyBorder="1" applyAlignment="1" applyProtection="1">
      <alignment horizontal="center" vertical="center"/>
      <protection locked="0"/>
    </xf>
    <xf numFmtId="164" fontId="8" fillId="4" borderId="17" xfId="3" applyNumberFormat="1" applyFont="1" applyFill="1" applyBorder="1" applyAlignment="1" applyProtection="1">
      <alignment horizontal="center" vertical="center"/>
      <protection locked="0"/>
    </xf>
    <xf numFmtId="0" fontId="8" fillId="3" borderId="17" xfId="0" applyNumberFormat="1" applyFont="1" applyFill="1" applyBorder="1" applyAlignment="1" applyProtection="1">
      <alignment horizontal="center" vertical="center"/>
    </xf>
    <xf numFmtId="0" fontId="25" fillId="0" borderId="17" xfId="0" applyNumberFormat="1" applyFont="1" applyFill="1" applyBorder="1" applyAlignment="1" applyProtection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3" fontId="8" fillId="3" borderId="32" xfId="0" applyNumberFormat="1" applyFont="1" applyFill="1" applyBorder="1" applyAlignment="1" applyProtection="1">
      <alignment horizontal="center" vertical="center"/>
    </xf>
    <xf numFmtId="164" fontId="7" fillId="3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34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25" fillId="0" borderId="37" xfId="0" applyNumberFormat="1" applyFont="1" applyFill="1" applyBorder="1" applyAlignment="1" applyProtection="1">
      <alignment horizontal="center" vertical="center"/>
    </xf>
    <xf numFmtId="0" fontId="25" fillId="0" borderId="57" xfId="0" applyNumberFormat="1" applyFont="1" applyFill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57" xfId="0" applyNumberFormat="1" applyFont="1" applyFill="1" applyBorder="1" applyAlignment="1" applyProtection="1">
      <alignment horizontal="center" vertical="center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57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/>
    </xf>
    <xf numFmtId="0" fontId="25" fillId="0" borderId="32" xfId="0" applyNumberFormat="1" applyFont="1" applyFill="1" applyBorder="1" applyAlignment="1" applyProtection="1">
      <alignment horizontal="center" vertical="center"/>
    </xf>
    <xf numFmtId="0" fontId="7" fillId="3" borderId="57" xfId="0" applyNumberFormat="1" applyFont="1" applyFill="1" applyBorder="1" applyAlignment="1" applyProtection="1">
      <alignment horizontal="center" vertical="center"/>
    </xf>
    <xf numFmtId="164" fontId="7" fillId="4" borderId="57" xfId="3" applyNumberFormat="1" applyFont="1" applyFill="1" applyBorder="1" applyAlignment="1" applyProtection="1">
      <alignment horizontal="center" vertical="center"/>
      <protection locked="0"/>
    </xf>
    <xf numFmtId="0" fontId="7" fillId="3" borderId="39" xfId="0" applyNumberFormat="1" applyFont="1" applyFill="1" applyBorder="1" applyAlignment="1" applyProtection="1">
      <alignment horizontal="center" vertical="top"/>
    </xf>
    <xf numFmtId="164" fontId="7" fillId="3" borderId="4" xfId="0" applyNumberFormat="1" applyFont="1" applyFill="1" applyBorder="1" applyAlignment="1" applyProtection="1">
      <alignment horizontal="center" vertical="center"/>
    </xf>
    <xf numFmtId="164" fontId="7" fillId="3" borderId="3" xfId="0" applyNumberFormat="1" applyFont="1" applyFill="1" applyBorder="1" applyAlignment="1" applyProtection="1">
      <alignment horizontal="center" vertical="center"/>
    </xf>
    <xf numFmtId="164" fontId="7" fillId="3" borderId="39" xfId="0" applyNumberFormat="1" applyFont="1" applyFill="1" applyBorder="1" applyAlignment="1" applyProtection="1">
      <alignment horizontal="center" vertical="center"/>
    </xf>
    <xf numFmtId="164" fontId="7" fillId="3" borderId="40" xfId="0" applyNumberFormat="1" applyFont="1" applyFill="1" applyBorder="1" applyAlignment="1" applyProtection="1">
      <alignment horizontal="center" vertical="center"/>
    </xf>
    <xf numFmtId="164" fontId="7" fillId="3" borderId="34" xfId="0" applyNumberFormat="1" applyFont="1" applyFill="1" applyBorder="1" applyAlignment="1" applyProtection="1">
      <alignment horizontal="center" vertical="center"/>
    </xf>
    <xf numFmtId="164" fontId="8" fillId="3" borderId="27" xfId="0" applyNumberFormat="1" applyFont="1" applyFill="1" applyBorder="1" applyAlignment="1" applyProtection="1">
      <alignment horizontal="center" vertical="center"/>
    </xf>
    <xf numFmtId="164" fontId="8" fillId="3" borderId="2" xfId="0" applyNumberFormat="1" applyFont="1" applyFill="1" applyBorder="1" applyAlignment="1" applyProtection="1">
      <alignment horizontal="center" vertical="center"/>
    </xf>
    <xf numFmtId="164" fontId="8" fillId="3" borderId="36" xfId="0" applyNumberFormat="1" applyFont="1" applyFill="1" applyBorder="1" applyAlignment="1" applyProtection="1">
      <alignment horizontal="center" vertical="center"/>
    </xf>
    <xf numFmtId="164" fontId="8" fillId="3" borderId="41" xfId="0" applyNumberFormat="1" applyFont="1" applyFill="1" applyBorder="1" applyAlignment="1" applyProtection="1">
      <alignment horizontal="center" vertical="center"/>
    </xf>
    <xf numFmtId="164" fontId="8" fillId="3" borderId="42" xfId="0" applyNumberFormat="1" applyFont="1" applyFill="1" applyBorder="1" applyAlignment="1" applyProtection="1">
      <alignment horizontal="center" vertical="center"/>
    </xf>
    <xf numFmtId="164" fontId="8" fillId="3" borderId="32" xfId="0" applyNumberFormat="1" applyFont="1" applyFill="1" applyBorder="1" applyAlignment="1" applyProtection="1">
      <alignment horizontal="center" vertical="center"/>
    </xf>
    <xf numFmtId="164" fontId="7" fillId="3" borderId="34" xfId="3" applyNumberFormat="1" applyFont="1" applyFill="1" applyBorder="1" applyAlignment="1" applyProtection="1">
      <alignment horizontal="center" vertical="center"/>
      <protection locked="0"/>
    </xf>
    <xf numFmtId="0" fontId="8" fillId="3" borderId="36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/>
    <xf numFmtId="0" fontId="7" fillId="0" borderId="11" xfId="0" applyNumberFormat="1" applyFont="1" applyFill="1" applyBorder="1" applyAlignment="1" applyProtection="1">
      <alignment horizontal="center" vertical="center" textRotation="90" wrapText="1"/>
    </xf>
    <xf numFmtId="0" fontId="7" fillId="0" borderId="53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textRotation="90" wrapText="1"/>
    </xf>
    <xf numFmtId="0" fontId="7" fillId="0" borderId="17" xfId="3" applyNumberFormat="1" applyFont="1" applyFill="1" applyBorder="1" applyAlignment="1" applyProtection="1">
      <alignment horizontal="center" vertical="center"/>
      <protection locked="0"/>
    </xf>
    <xf numFmtId="0" fontId="7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17" xfId="3" applyNumberFormat="1" applyFont="1" applyFill="1" applyBorder="1" applyAlignment="1" applyProtection="1">
      <alignment horizontal="center" vertical="center"/>
      <protection locked="0"/>
    </xf>
    <xf numFmtId="0" fontId="19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4" xfId="3" applyNumberFormat="1" applyFont="1" applyFill="1" applyBorder="1" applyAlignment="1" applyProtection="1">
      <alignment horizontal="center" vertical="center"/>
      <protection locked="0"/>
    </xf>
    <xf numFmtId="0" fontId="25" fillId="0" borderId="33" xfId="0" applyNumberFormat="1" applyFont="1" applyFill="1" applyBorder="1" applyAlignment="1" applyProtection="1">
      <alignment horizontal="center" vertical="center"/>
    </xf>
    <xf numFmtId="3" fontId="8" fillId="0" borderId="32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164" fontId="7" fillId="3" borderId="35" xfId="0" applyNumberFormat="1" applyFont="1" applyFill="1" applyBorder="1" applyAlignment="1" applyProtection="1">
      <alignment horizontal="center" vertical="center"/>
    </xf>
    <xf numFmtId="164" fontId="7" fillId="3" borderId="57" xfId="3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top"/>
    </xf>
    <xf numFmtId="0" fontId="7" fillId="3" borderId="5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/>
    </xf>
    <xf numFmtId="164" fontId="7" fillId="3" borderId="7" xfId="0" applyNumberFormat="1" applyFont="1" applyFill="1" applyBorder="1" applyAlignment="1" applyProtection="1">
      <alignment horizontal="center" vertical="center"/>
    </xf>
    <xf numFmtId="164" fontId="7" fillId="3" borderId="6" xfId="0" applyNumberFormat="1" applyFont="1" applyFill="1" applyBorder="1" applyAlignment="1" applyProtection="1">
      <alignment horizontal="center" vertical="center"/>
    </xf>
    <xf numFmtId="164" fontId="7" fillId="3" borderId="9" xfId="0" applyNumberFormat="1" applyFont="1" applyFill="1" applyBorder="1" applyAlignment="1" applyProtection="1">
      <alignment horizontal="center" vertical="center"/>
    </xf>
    <xf numFmtId="164" fontId="7" fillId="3" borderId="52" xfId="0" applyNumberFormat="1" applyFont="1" applyFill="1" applyBorder="1" applyAlignment="1" applyProtection="1">
      <alignment horizontal="center" vertical="center"/>
    </xf>
    <xf numFmtId="164" fontId="7" fillId="3" borderId="8" xfId="0" applyNumberFormat="1" applyFont="1" applyFill="1" applyBorder="1" applyAlignment="1" applyProtection="1">
      <alignment horizontal="center" vertical="center"/>
    </xf>
    <xf numFmtId="0" fontId="8" fillId="3" borderId="36" xfId="0" applyNumberFormat="1" applyFont="1" applyFill="1" applyBorder="1" applyAlignment="1" applyProtection="1">
      <alignment horizontal="left" vertical="top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7" xfId="3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8" fillId="0" borderId="35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 applyProtection="1">
      <alignment horizontal="left" vertical="top"/>
    </xf>
    <xf numFmtId="0" fontId="7" fillId="0" borderId="23" xfId="0" applyNumberFormat="1" applyFont="1" applyFill="1" applyBorder="1" applyAlignment="1" applyProtection="1">
      <alignment vertical="top" wrapText="1"/>
    </xf>
    <xf numFmtId="0" fontId="7" fillId="0" borderId="55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0" borderId="56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25" xfId="3" applyNumberFormat="1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3" applyNumberFormat="1" applyFont="1" applyFill="1" applyBorder="1" applyAlignment="1" applyProtection="1">
      <alignment horizontal="center" vertical="center"/>
      <protection locked="0"/>
    </xf>
    <xf numFmtId="0" fontId="7" fillId="3" borderId="22" xfId="0" applyNumberFormat="1" applyFont="1" applyFill="1" applyBorder="1" applyAlignment="1" applyProtection="1">
      <alignment horizontal="center" vertical="center"/>
    </xf>
    <xf numFmtId="0" fontId="7" fillId="3" borderId="23" xfId="0" applyNumberFormat="1" applyFont="1" applyFill="1" applyBorder="1" applyAlignment="1" applyProtection="1">
      <alignment horizontal="center" vertical="center"/>
    </xf>
    <xf numFmtId="0" fontId="7" fillId="0" borderId="55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60" xfId="0" applyNumberFormat="1" applyFont="1" applyFill="1" applyBorder="1" applyAlignment="1" applyProtection="1">
      <alignment horizontal="center" vertical="center"/>
    </xf>
    <xf numFmtId="0" fontId="8" fillId="0" borderId="60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6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vertical="center"/>
    </xf>
    <xf numFmtId="0" fontId="7" fillId="0" borderId="17" xfId="0" applyNumberFormat="1" applyFont="1" applyFill="1" applyBorder="1" applyAlignment="1" applyProtection="1">
      <alignment vertical="center"/>
    </xf>
    <xf numFmtId="0" fontId="7" fillId="0" borderId="4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3" fontId="40" fillId="3" borderId="27" xfId="0" applyNumberFormat="1" applyFont="1" applyFill="1" applyBorder="1" applyAlignment="1" applyProtection="1">
      <alignment horizontal="center" vertical="center"/>
    </xf>
    <xf numFmtId="0" fontId="39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25" fillId="0" borderId="36" xfId="3" applyNumberFormat="1" applyFont="1" applyFill="1" applyBorder="1" applyAlignment="1" applyProtection="1">
      <alignment horizontal="center" vertical="center"/>
      <protection locked="0"/>
    </xf>
    <xf numFmtId="3" fontId="25" fillId="0" borderId="36" xfId="0" applyNumberFormat="1" applyFont="1" applyFill="1" applyBorder="1" applyAlignment="1" applyProtection="1">
      <alignment horizontal="center" vertical="center"/>
    </xf>
    <xf numFmtId="0" fontId="25" fillId="0" borderId="41" xfId="3" applyNumberFormat="1" applyFont="1" applyFill="1" applyBorder="1" applyAlignment="1" applyProtection="1">
      <alignment horizontal="center" vertical="center"/>
      <protection locked="0"/>
    </xf>
    <xf numFmtId="0" fontId="25" fillId="0" borderId="42" xfId="3" applyNumberFormat="1" applyFont="1" applyFill="1" applyBorder="1" applyAlignment="1" applyProtection="1">
      <alignment horizontal="center" vertical="center"/>
      <protection locked="0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7" fillId="0" borderId="43" xfId="0" applyNumberFormat="1" applyFont="1" applyFill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25" fillId="0" borderId="32" xfId="3" applyNumberFormat="1" applyFont="1" applyFill="1" applyBorder="1" applyAlignment="1" applyProtection="1">
      <alignment horizontal="center" vertical="center"/>
      <protection locked="0"/>
    </xf>
    <xf numFmtId="0" fontId="25" fillId="0" borderId="27" xfId="0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9" xfId="0" applyFont="1" applyFill="1" applyBorder="1"/>
    <xf numFmtId="0" fontId="7" fillId="0" borderId="29" xfId="3" applyNumberFormat="1" applyFont="1" applyFill="1" applyBorder="1" applyAlignment="1">
      <alignment horizontal="center" vertical="center"/>
    </xf>
    <xf numFmtId="0" fontId="7" fillId="0" borderId="38" xfId="3" applyNumberFormat="1" applyFont="1" applyFill="1" applyBorder="1" applyAlignment="1">
      <alignment horizontal="center" vertical="center"/>
    </xf>
    <xf numFmtId="0" fontId="7" fillId="0" borderId="49" xfId="3" applyNumberFormat="1" applyFont="1" applyFill="1" applyBorder="1" applyAlignment="1">
      <alignment horizontal="center" vertical="center"/>
    </xf>
    <xf numFmtId="0" fontId="7" fillId="0" borderId="28" xfId="3" applyNumberFormat="1" applyFont="1" applyFill="1" applyBorder="1" applyAlignment="1">
      <alignment horizontal="center" vertical="center"/>
    </xf>
    <xf numFmtId="0" fontId="8" fillId="0" borderId="62" xfId="3" applyNumberFormat="1" applyFont="1" applyFill="1" applyBorder="1" applyAlignment="1" applyProtection="1">
      <alignment horizontal="center" vertical="center"/>
      <protection locked="0"/>
    </xf>
    <xf numFmtId="0" fontId="8" fillId="0" borderId="63" xfId="3" applyNumberFormat="1" applyFont="1" applyFill="1" applyBorder="1" applyAlignment="1" applyProtection="1">
      <alignment horizontal="center" vertical="center"/>
      <protection locked="0"/>
    </xf>
    <xf numFmtId="0" fontId="8" fillId="0" borderId="64" xfId="3" applyNumberFormat="1" applyFont="1" applyFill="1" applyBorder="1" applyAlignment="1" applyProtection="1">
      <alignment horizontal="center" vertical="center"/>
      <protection locked="0"/>
    </xf>
    <xf numFmtId="0" fontId="8" fillId="0" borderId="6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7" fillId="2" borderId="20" xfId="3" applyNumberFormat="1" applyFont="1" applyFill="1" applyBorder="1" applyAlignment="1" applyProtection="1">
      <alignment vertical="center"/>
      <protection locked="0"/>
    </xf>
    <xf numFmtId="3" fontId="40" fillId="3" borderId="2" xfId="0" applyNumberFormat="1" applyFont="1" applyFill="1" applyBorder="1" applyAlignment="1" applyProtection="1">
      <alignment horizontal="center" vertical="center"/>
    </xf>
    <xf numFmtId="0" fontId="17" fillId="0" borderId="29" xfId="0" applyNumberFormat="1" applyFont="1" applyFill="1" applyBorder="1" applyAlignment="1" applyProtection="1">
      <alignment horizontal="left" vertical="top"/>
    </xf>
    <xf numFmtId="3" fontId="40" fillId="0" borderId="2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17" fillId="0" borderId="38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49" xfId="0" applyNumberFormat="1" applyFont="1" applyFill="1" applyBorder="1" applyAlignment="1" applyProtection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28" xfId="3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3" applyNumberFormat="1" applyFont="1" applyFill="1" applyBorder="1" applyAlignment="1" applyProtection="1">
      <alignment horizontal="center" vertical="center"/>
      <protection locked="0"/>
    </xf>
    <xf numFmtId="0" fontId="40" fillId="0" borderId="5" xfId="3" applyNumberFormat="1" applyFont="1" applyFill="1" applyBorder="1" applyAlignment="1" applyProtection="1">
      <alignment horizontal="center" vertical="center"/>
      <protection locked="0"/>
    </xf>
    <xf numFmtId="0" fontId="40" fillId="0" borderId="29" xfId="0" applyNumberFormat="1" applyFont="1" applyFill="1" applyBorder="1" applyAlignment="1" applyProtection="1">
      <alignment horizontal="center" vertical="center"/>
    </xf>
    <xf numFmtId="0" fontId="40" fillId="0" borderId="38" xfId="0" applyNumberFormat="1" applyFont="1" applyFill="1" applyBorder="1" applyAlignment="1" applyProtection="1">
      <alignment horizontal="center" vertical="center"/>
    </xf>
    <xf numFmtId="0" fontId="40" fillId="0" borderId="49" xfId="0" applyNumberFormat="1" applyFont="1" applyFill="1" applyBorder="1" applyAlignment="1" applyProtection="1">
      <alignment horizontal="center" vertical="center"/>
    </xf>
    <xf numFmtId="0" fontId="40" fillId="0" borderId="28" xfId="0" applyNumberFormat="1" applyFont="1" applyFill="1" applyBorder="1" applyAlignment="1" applyProtection="1">
      <alignment horizontal="center" vertical="center"/>
    </xf>
    <xf numFmtId="0" fontId="40" fillId="0" borderId="5" xfId="0" applyNumberFormat="1" applyFont="1" applyFill="1" applyBorder="1" applyAlignment="1" applyProtection="1">
      <alignment horizontal="center" vertical="center"/>
    </xf>
    <xf numFmtId="0" fontId="17" fillId="0" borderId="44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47" xfId="0" applyNumberFormat="1" applyFont="1" applyFill="1" applyBorder="1" applyAlignment="1" applyProtection="1">
      <alignment horizontal="center" vertical="center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Border="1" applyAlignment="1" applyProtection="1">
      <alignment horizontal="left" vertical="center"/>
      <protection locked="0"/>
    </xf>
    <xf numFmtId="49" fontId="8" fillId="2" borderId="20" xfId="3" applyNumberFormat="1" applyFont="1" applyFill="1" applyBorder="1" applyAlignment="1" applyProtection="1">
      <alignment horizontal="left" vertical="center"/>
      <protection locked="0"/>
    </xf>
    <xf numFmtId="0" fontId="19" fillId="2" borderId="0" xfId="3" applyFont="1" applyFill="1" applyBorder="1" applyAlignment="1" applyProtection="1">
      <alignment horizontal="left" vertical="center"/>
      <protection locked="0"/>
    </xf>
    <xf numFmtId="0" fontId="23" fillId="2" borderId="20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3" applyFont="1" applyAlignment="1" applyProtection="1">
      <alignment horizontal="left" vertical="top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NumberFormat="1" applyFont="1" applyFill="1" applyBorder="1" applyAlignment="1" applyProtection="1">
      <alignment horizontal="left" vertical="center"/>
      <protection locked="0"/>
    </xf>
    <xf numFmtId="0" fontId="8" fillId="2" borderId="0" xfId="3" applyFont="1" applyFill="1" applyBorder="1" applyAlignment="1" applyProtection="1">
      <alignment horizontal="right" vertical="center"/>
      <protection locked="0"/>
    </xf>
    <xf numFmtId="0" fontId="37" fillId="2" borderId="0" xfId="3" applyFont="1" applyFill="1" applyBorder="1" applyAlignment="1" applyProtection="1">
      <alignment horizontal="center" vertical="top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9" fillId="2" borderId="20" xfId="3" applyNumberFormat="1" applyFont="1" applyFill="1" applyBorder="1" applyAlignment="1" applyProtection="1">
      <alignment horizontal="center" vertical="center"/>
      <protection locked="0"/>
    </xf>
    <xf numFmtId="0" fontId="9" fillId="2" borderId="20" xfId="3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3" applyNumberFormat="1" applyFont="1" applyFill="1" applyBorder="1" applyAlignment="1" applyProtection="1">
      <alignment horizontal="left" vertical="center"/>
      <protection locked="0"/>
    </xf>
    <xf numFmtId="0" fontId="32" fillId="2" borderId="1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30" fillId="2" borderId="1" xfId="3" applyNumberFormat="1" applyFont="1" applyFill="1" applyBorder="1" applyAlignment="1" applyProtection="1">
      <alignment horizontal="center" vertical="center"/>
      <protection locked="0"/>
    </xf>
    <xf numFmtId="0" fontId="30" fillId="2" borderId="15" xfId="3" applyNumberFormat="1" applyFont="1" applyFill="1" applyBorder="1" applyAlignment="1" applyProtection="1">
      <alignment horizontal="center" vertical="center"/>
      <protection locked="0"/>
    </xf>
    <xf numFmtId="0" fontId="30" fillId="2" borderId="19" xfId="3" applyNumberFormat="1" applyFont="1" applyFill="1" applyBorder="1" applyAlignment="1" applyProtection="1">
      <alignment horizontal="center" vertical="center"/>
      <protection locked="0"/>
    </xf>
    <xf numFmtId="0" fontId="30" fillId="2" borderId="17" xfId="3" applyNumberFormat="1" applyFont="1" applyFill="1" applyBorder="1" applyAlignment="1" applyProtection="1">
      <alignment horizontal="center" vertical="center"/>
      <protection locked="0"/>
    </xf>
    <xf numFmtId="0" fontId="32" fillId="2" borderId="15" xfId="3" applyNumberFormat="1" applyFont="1" applyFill="1" applyBorder="1" applyAlignment="1" applyProtection="1">
      <alignment horizontal="center" vertical="center"/>
      <protection locked="0"/>
    </xf>
    <xf numFmtId="0" fontId="32" fillId="2" borderId="19" xfId="3" applyNumberFormat="1" applyFont="1" applyFill="1" applyBorder="1" applyAlignment="1" applyProtection="1">
      <alignment horizontal="center" vertical="center"/>
      <protection locked="0"/>
    </xf>
    <xf numFmtId="0" fontId="32" fillId="2" borderId="17" xfId="3" applyNumberFormat="1" applyFont="1" applyFill="1" applyBorder="1" applyAlignment="1" applyProtection="1">
      <alignment horizontal="center" vertical="center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NumberFormat="1" applyFont="1" applyBorder="1" applyAlignment="1" applyProtection="1">
      <alignment horizontal="center" vertical="center"/>
      <protection locked="0"/>
    </xf>
    <xf numFmtId="0" fontId="30" fillId="0" borderId="1" xfId="3" applyNumberFormat="1" applyFont="1" applyBorder="1" applyAlignment="1" applyProtection="1">
      <alignment horizontal="center" vertical="center" wrapText="1"/>
      <protection locked="0"/>
    </xf>
    <xf numFmtId="0" fontId="30" fillId="0" borderId="29" xfId="3" applyNumberFormat="1" applyFont="1" applyBorder="1" applyAlignment="1" applyProtection="1">
      <alignment horizontal="center" vertical="center" wrapText="1"/>
      <protection locked="0"/>
    </xf>
    <xf numFmtId="0" fontId="30" fillId="0" borderId="30" xfId="3" applyNumberFormat="1" applyFont="1" applyBorder="1" applyAlignment="1" applyProtection="1">
      <alignment horizontal="center" vertical="center" wrapText="1"/>
      <protection locked="0"/>
    </xf>
    <xf numFmtId="0" fontId="30" fillId="0" borderId="28" xfId="3" applyNumberFormat="1" applyFont="1" applyBorder="1" applyAlignment="1" applyProtection="1">
      <alignment horizontal="center" vertical="center" wrapText="1"/>
      <protection locked="0"/>
    </xf>
    <xf numFmtId="0" fontId="30" fillId="0" borderId="3" xfId="3" applyNumberFormat="1" applyFont="1" applyBorder="1" applyAlignment="1" applyProtection="1">
      <alignment horizontal="center" vertical="center" wrapText="1"/>
      <protection locked="0"/>
    </xf>
    <xf numFmtId="0" fontId="30" fillId="0" borderId="20" xfId="3" applyNumberFormat="1" applyFont="1" applyBorder="1" applyAlignment="1" applyProtection="1">
      <alignment horizontal="center" vertical="center" wrapText="1"/>
      <protection locked="0"/>
    </xf>
    <xf numFmtId="0" fontId="30" fillId="0" borderId="4" xfId="3" applyNumberFormat="1" applyFont="1" applyBorder="1" applyAlignment="1" applyProtection="1">
      <alignment horizontal="center" vertical="center" wrapText="1"/>
      <protection locked="0"/>
    </xf>
    <xf numFmtId="0" fontId="31" fillId="0" borderId="1" xfId="3" applyNumberFormat="1" applyFont="1" applyBorder="1" applyAlignment="1" applyProtection="1">
      <alignment horizontal="center" vertical="center" wrapText="1"/>
      <protection locked="0"/>
    </xf>
    <xf numFmtId="0" fontId="31" fillId="0" borderId="15" xfId="3" applyNumberFormat="1" applyFont="1" applyBorder="1" applyAlignment="1" applyProtection="1">
      <alignment horizontal="center" vertical="center"/>
      <protection locked="0"/>
    </xf>
    <xf numFmtId="0" fontId="31" fillId="0" borderId="19" xfId="3" applyNumberFormat="1" applyFont="1" applyBorder="1" applyAlignment="1" applyProtection="1">
      <alignment horizontal="center" vertical="center"/>
      <protection locked="0"/>
    </xf>
    <xf numFmtId="0" fontId="31" fillId="0" borderId="17" xfId="3" applyNumberFormat="1" applyFont="1" applyBorder="1" applyAlignment="1" applyProtection="1">
      <alignment horizontal="center" vertical="center"/>
      <protection locked="0"/>
    </xf>
    <xf numFmtId="0" fontId="30" fillId="0" borderId="1" xfId="3" applyNumberFormat="1" applyFont="1" applyBorder="1" applyAlignment="1" applyProtection="1">
      <alignment horizontal="center" vertical="center"/>
      <protection locked="0"/>
    </xf>
    <xf numFmtId="0" fontId="30" fillId="0" borderId="0" xfId="3" applyFont="1"/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29" fillId="0" borderId="0" xfId="3" applyFont="1" applyAlignment="1" applyProtection="1">
      <alignment horizontal="left" vertical="top"/>
      <protection locked="0"/>
    </xf>
    <xf numFmtId="0" fontId="27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/>
    </xf>
    <xf numFmtId="0" fontId="12" fillId="0" borderId="0" xfId="0" applyNumberFormat="1" applyFont="1" applyFill="1" applyBorder="1" applyAlignment="1" applyProtection="1">
      <alignment horizontal="center" textRotation="90" wrapText="1"/>
    </xf>
    <xf numFmtId="0" fontId="13" fillId="0" borderId="0" xfId="0" applyNumberFormat="1" applyFont="1" applyFill="1" applyBorder="1" applyAlignment="1" applyProtection="1">
      <alignment horizontal="center" textRotation="9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 textRotation="90" wrapText="1" shrinkToFit="1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distributed" textRotation="90"/>
    </xf>
    <xf numFmtId="0" fontId="11" fillId="0" borderId="14" xfId="0" applyNumberFormat="1" applyFont="1" applyFill="1" applyBorder="1" applyAlignment="1" applyProtection="1">
      <alignment horizontal="center" vertical="distributed" textRotation="90"/>
    </xf>
    <xf numFmtId="0" fontId="11" fillId="0" borderId="38" xfId="0" applyNumberFormat="1" applyFont="1" applyFill="1" applyBorder="1" applyAlignment="1" applyProtection="1">
      <alignment horizontal="center" vertical="distributed" textRotation="90"/>
    </xf>
    <xf numFmtId="0" fontId="11" fillId="0" borderId="7" xfId="0" applyNumberFormat="1" applyFont="1" applyFill="1" applyBorder="1" applyAlignment="1" applyProtection="1">
      <alignment horizontal="center" vertical="center" textRotation="90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9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/>
    <xf numFmtId="0" fontId="18" fillId="0" borderId="0" xfId="0" applyFont="1" applyFill="1" applyBorder="1" applyAlignment="1"/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5" xfId="0" applyNumberFormat="1" applyFont="1" applyFill="1" applyBorder="1" applyAlignment="1" applyProtection="1">
      <alignment horizontal="left" vertical="top" wrapText="1"/>
    </xf>
    <xf numFmtId="0" fontId="7" fillId="3" borderId="39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left" vertical="center" wrapText="1"/>
    </xf>
    <xf numFmtId="0" fontId="8" fillId="0" borderId="45" xfId="0" applyNumberFormat="1" applyFont="1" applyFill="1" applyBorder="1" applyAlignment="1" applyProtection="1">
      <alignment horizontal="left" vertical="center" wrapText="1"/>
    </xf>
    <xf numFmtId="0" fontId="8" fillId="0" borderId="47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left" vertical="center" wrapText="1"/>
    </xf>
    <xf numFmtId="0" fontId="8" fillId="0" borderId="19" xfId="0" applyNumberFormat="1" applyFont="1" applyFill="1" applyBorder="1" applyAlignment="1" applyProtection="1">
      <alignment horizontal="left" vertical="center" wrapText="1"/>
    </xf>
    <xf numFmtId="0" fontId="8" fillId="0" borderId="29" xfId="0" applyNumberFormat="1" applyFont="1" applyFill="1" applyBorder="1" applyAlignment="1" applyProtection="1">
      <alignment horizontal="center" vertical="top"/>
    </xf>
    <xf numFmtId="0" fontId="8" fillId="0" borderId="30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 vertical="center" textRotation="90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textRotation="90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44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29" xfId="0" applyNumberFormat="1" applyFont="1" applyFill="1" applyBorder="1" applyAlignment="1" applyProtection="1">
      <alignment horizontal="center" wrapText="1"/>
    </xf>
    <xf numFmtId="0" fontId="8" fillId="0" borderId="30" xfId="0" applyNumberFormat="1" applyFont="1" applyFill="1" applyBorder="1" applyAlignment="1" applyProtection="1">
      <alignment horizontal="center" wrapText="1"/>
    </xf>
    <xf numFmtId="0" fontId="8" fillId="0" borderId="28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20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A15" sqref="A15:AV15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17" width="3.33203125" style="1" customWidth="1"/>
    <col min="18" max="18" width="6.83203125" style="1" customWidth="1"/>
    <col min="19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  <c r="R1" s="193"/>
      <c r="S1" s="193"/>
      <c r="T1" s="193"/>
      <c r="U1" s="193"/>
      <c r="V1" s="193"/>
      <c r="W1" s="193"/>
      <c r="X1" s="193"/>
      <c r="Y1" s="193"/>
      <c r="Z1" s="194" t="s">
        <v>223</v>
      </c>
      <c r="AA1" s="193"/>
      <c r="AB1" s="193"/>
      <c r="AC1" s="193"/>
      <c r="AD1" s="193"/>
      <c r="AE1" s="193"/>
      <c r="AF1" s="193"/>
      <c r="AG1" s="193"/>
      <c r="AH1" s="193"/>
      <c r="AI1" s="195"/>
      <c r="AJ1" s="192"/>
      <c r="AK1" s="192"/>
      <c r="AL1" s="192"/>
      <c r="AM1" s="192"/>
      <c r="AN1" s="192"/>
      <c r="AO1" s="192"/>
      <c r="AP1" s="192"/>
      <c r="AQ1" s="192"/>
      <c r="AR1" s="192"/>
      <c r="AS1" s="178"/>
      <c r="AT1" s="178"/>
      <c r="AU1" s="178"/>
      <c r="AV1" s="178"/>
      <c r="AW1" s="178"/>
    </row>
    <row r="2" spans="1:51" ht="13.5" customHeight="1">
      <c r="A2" s="192"/>
      <c r="B2" s="192"/>
      <c r="C2" s="192"/>
      <c r="E2" s="196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7" t="s">
        <v>35</v>
      </c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78"/>
      <c r="AV2" s="178"/>
      <c r="AW2" s="178"/>
      <c r="AX2" s="178"/>
    </row>
    <row r="3" spans="1:51" ht="13.5" customHeigh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7" t="s">
        <v>224</v>
      </c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78"/>
      <c r="AT3" s="178"/>
      <c r="AU3" s="178"/>
      <c r="AV3" s="178"/>
      <c r="AW3" s="178"/>
    </row>
    <row r="4" spans="1:51" ht="35.2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</row>
    <row r="5" spans="1:51" ht="13.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</row>
    <row r="6" spans="1:51" ht="13.5" customHeight="1">
      <c r="A6" s="198" t="s">
        <v>225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8" t="s">
        <v>226</v>
      </c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</row>
    <row r="7" spans="1:51" ht="13.5" customHeight="1">
      <c r="A7" s="199" t="s">
        <v>227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9" t="s">
        <v>228</v>
      </c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</row>
    <row r="8" spans="1:51" ht="24" customHeight="1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</row>
    <row r="9" spans="1:51" ht="26.25" customHeight="1">
      <c r="A9" s="192" t="s">
        <v>229</v>
      </c>
      <c r="B9" s="192"/>
      <c r="C9" s="192"/>
      <c r="D9" s="192"/>
      <c r="E9" s="192"/>
      <c r="F9" s="192"/>
      <c r="G9" s="192"/>
      <c r="H9" s="199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200" t="s">
        <v>248</v>
      </c>
      <c r="AK9" s="192"/>
      <c r="AL9" s="192"/>
      <c r="AM9" s="192"/>
      <c r="AN9" s="192"/>
      <c r="AO9" s="192"/>
      <c r="AP9" s="192"/>
      <c r="AQ9" s="199"/>
      <c r="AR9" s="192"/>
      <c r="AS9" s="192"/>
      <c r="AT9" s="192"/>
      <c r="AU9" s="192"/>
      <c r="AV9" s="192"/>
      <c r="AW9" s="192"/>
      <c r="AX9" s="192"/>
      <c r="AY9" s="192"/>
    </row>
    <row r="10" spans="1:51" ht="3.75" customHeight="1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</row>
    <row r="11" spans="1:51" s="202" customFormat="1" ht="26.25" customHeight="1">
      <c r="A11" s="201" t="s">
        <v>335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201" t="s">
        <v>335</v>
      </c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</row>
    <row r="12" spans="1:51" ht="23.25" customHeight="1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</row>
    <row r="13" spans="1:51" ht="38.25" customHeight="1">
      <c r="A13" s="455" t="s">
        <v>33</v>
      </c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192"/>
      <c r="AX13" s="192"/>
      <c r="AY13" s="192"/>
    </row>
    <row r="14" spans="1:51" s="202" customFormat="1" ht="13.5" customHeight="1">
      <c r="A14" s="456" t="s">
        <v>34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  <c r="AW14" s="193"/>
      <c r="AX14" s="193"/>
      <c r="AY14" s="193"/>
    </row>
    <row r="15" spans="1:51" s="202" customFormat="1" ht="26.25" customHeight="1">
      <c r="A15" s="457" t="s">
        <v>36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193"/>
      <c r="AX15" s="193"/>
      <c r="AY15" s="193"/>
    </row>
    <row r="16" spans="1:51" s="202" customFormat="1" ht="17.25" customHeight="1">
      <c r="A16" s="458" t="s">
        <v>288</v>
      </c>
      <c r="B16" s="458"/>
      <c r="C16" s="458"/>
      <c r="D16" s="458"/>
      <c r="E16" s="458"/>
      <c r="F16" s="204"/>
      <c r="G16" s="459" t="s">
        <v>289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  <c r="AA16" s="460"/>
      <c r="AB16" s="460"/>
      <c r="AC16" s="460"/>
      <c r="AD16" s="460"/>
      <c r="AE16" s="460"/>
      <c r="AF16" s="460"/>
      <c r="AG16" s="460"/>
      <c r="AH16" s="460"/>
      <c r="AI16" s="460"/>
      <c r="AJ16" s="460"/>
      <c r="AK16" s="460"/>
      <c r="AL16" s="460"/>
      <c r="AM16" s="460"/>
      <c r="AN16" s="460"/>
      <c r="AO16" s="460"/>
      <c r="AP16" s="460"/>
      <c r="AQ16" s="460"/>
      <c r="AR16" s="460"/>
      <c r="AS16" s="460"/>
      <c r="AT16" s="460"/>
      <c r="AU16" s="460"/>
      <c r="AV16" s="460"/>
      <c r="AW16" s="193"/>
      <c r="AX16" s="193"/>
      <c r="AY16" s="193"/>
    </row>
    <row r="17" spans="1:62" ht="19.5" customHeight="1">
      <c r="A17" s="454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  <c r="AE17" s="454"/>
      <c r="AF17" s="454"/>
      <c r="AG17" s="454"/>
      <c r="AH17" s="454"/>
      <c r="AI17" s="454"/>
      <c r="AJ17" s="454"/>
      <c r="AK17" s="454"/>
      <c r="AL17" s="454"/>
      <c r="AM17" s="454"/>
      <c r="AN17" s="454"/>
      <c r="AO17" s="454"/>
      <c r="AP17" s="454"/>
      <c r="AQ17" s="454"/>
      <c r="AR17" s="454"/>
      <c r="AS17" s="454"/>
      <c r="AT17" s="454"/>
      <c r="AU17" s="454"/>
      <c r="AV17" s="205"/>
      <c r="AW17" s="192"/>
      <c r="AX17" s="192"/>
      <c r="AY17" s="192"/>
    </row>
    <row r="18" spans="1:62" s="202" customFormat="1" ht="19.5" customHeight="1">
      <c r="O18" s="446" t="s">
        <v>230</v>
      </c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206"/>
      <c r="AW18" s="193"/>
      <c r="AX18" s="193"/>
      <c r="AY18" s="193"/>
    </row>
    <row r="19" spans="1:62" ht="13.5" customHeight="1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</row>
    <row r="20" spans="1:62" s="202" customFormat="1" ht="13.5" customHeight="1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 t="s">
        <v>231</v>
      </c>
      <c r="P20" s="207"/>
      <c r="Q20" s="207"/>
      <c r="R20" s="207"/>
      <c r="S20" s="207"/>
      <c r="T20" s="207"/>
      <c r="U20" s="207"/>
      <c r="V20" s="207"/>
      <c r="W20" s="207" t="s">
        <v>291</v>
      </c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</row>
    <row r="21" spans="1:62" s="202" customFormat="1" ht="13.5" customHeight="1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</row>
    <row r="22" spans="1:62" s="202" customFormat="1" ht="13.5" customHeight="1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 t="s">
        <v>232</v>
      </c>
      <c r="P22" s="207"/>
      <c r="Q22" s="207"/>
      <c r="R22" s="207"/>
      <c r="S22" s="207"/>
      <c r="T22" s="207"/>
      <c r="U22" s="207"/>
      <c r="V22" s="207"/>
      <c r="W22" s="207" t="s">
        <v>233</v>
      </c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</row>
    <row r="23" spans="1:62" s="202" customFormat="1" ht="13.5" customHeight="1">
      <c r="A23" s="20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</row>
    <row r="24" spans="1:62" s="202" customFormat="1" ht="13.5" customHeight="1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 t="s">
        <v>234</v>
      </c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447" t="s">
        <v>37</v>
      </c>
      <c r="AB24" s="447"/>
      <c r="AC24" s="447"/>
      <c r="AD24" s="447"/>
      <c r="AE24" s="447"/>
      <c r="AF24" s="193" t="s">
        <v>235</v>
      </c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</row>
    <row r="25" spans="1:62" ht="13.5" customHeight="1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</row>
    <row r="26" spans="1:62" ht="13.5" customHeight="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448" t="s">
        <v>236</v>
      </c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9" t="s">
        <v>332</v>
      </c>
      <c r="AJ26" s="449"/>
      <c r="AK26" s="449"/>
      <c r="AL26" s="449"/>
      <c r="AM26" s="449"/>
      <c r="AN26" s="449"/>
      <c r="AO26" s="449"/>
      <c r="AP26" s="449"/>
      <c r="AQ26" s="449"/>
      <c r="AR26" s="449"/>
      <c r="AS26" s="449"/>
      <c r="AT26" s="449"/>
      <c r="AU26" s="449"/>
      <c r="AV26" s="449"/>
      <c r="AW26" s="449"/>
      <c r="AX26" s="449"/>
      <c r="AY26" s="449"/>
      <c r="AZ26" s="449"/>
      <c r="BA26" s="449"/>
      <c r="BB26" s="449"/>
      <c r="BC26" s="449"/>
      <c r="BD26" s="449"/>
      <c r="BE26" s="449"/>
      <c r="BF26" s="449"/>
      <c r="BG26" s="449"/>
      <c r="BH26" s="449"/>
      <c r="BI26" s="449"/>
      <c r="BJ26" s="449"/>
    </row>
    <row r="27" spans="1:62" ht="13.5" customHeight="1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450" t="s">
        <v>38</v>
      </c>
      <c r="AJ27" s="450"/>
      <c r="AK27" s="450"/>
      <c r="AL27" s="450"/>
      <c r="AM27" s="450"/>
      <c r="AN27" s="450"/>
      <c r="AO27" s="450"/>
      <c r="AP27" s="450"/>
      <c r="AQ27" s="450"/>
      <c r="AR27" s="450"/>
      <c r="AS27" s="450"/>
      <c r="AT27" s="450"/>
      <c r="AU27" s="450"/>
      <c r="AV27" s="450"/>
      <c r="AW27" s="450"/>
      <c r="AX27" s="450"/>
      <c r="AY27" s="450"/>
      <c r="AZ27" s="450"/>
      <c r="BA27" s="450"/>
      <c r="BB27" s="450"/>
      <c r="BC27" s="450"/>
      <c r="BD27" s="450"/>
      <c r="BE27" s="450"/>
      <c r="BF27" s="450"/>
      <c r="BG27" s="450"/>
      <c r="BH27" s="450"/>
      <c r="BI27" s="450"/>
      <c r="BJ27" s="450"/>
    </row>
    <row r="28" spans="1:62" ht="13.5" customHeight="1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</row>
    <row r="29" spans="1:62" s="202" customFormat="1" ht="13.5" customHeight="1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 t="s">
        <v>237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451">
        <v>42713</v>
      </c>
      <c r="AD29" s="452"/>
      <c r="AE29" s="452"/>
      <c r="AF29" s="452"/>
      <c r="AG29" s="452"/>
      <c r="AH29" s="207"/>
      <c r="AI29" s="453" t="s">
        <v>39</v>
      </c>
      <c r="AJ29" s="453"/>
      <c r="AK29" s="452">
        <v>1560</v>
      </c>
      <c r="AL29" s="452"/>
      <c r="AM29" s="452"/>
      <c r="AN29" s="452"/>
      <c r="AO29" s="452"/>
      <c r="AP29" s="452"/>
      <c r="AQ29" s="207"/>
      <c r="AR29" s="207"/>
      <c r="AS29" s="207"/>
      <c r="AT29" s="207"/>
      <c r="AU29" s="207"/>
      <c r="AV29" s="207"/>
      <c r="AW29" s="207"/>
      <c r="AX29" s="207"/>
      <c r="AY29" s="207"/>
    </row>
    <row r="30" spans="1:62" ht="13.5" customHeight="1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</row>
    <row r="31" spans="1:62" s="202" customFormat="1" ht="13.5" customHeight="1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 t="s">
        <v>238</v>
      </c>
      <c r="P31" s="207"/>
      <c r="Q31" s="207"/>
      <c r="R31" s="207">
        <v>5237</v>
      </c>
      <c r="S31" s="423" t="s">
        <v>290</v>
      </c>
      <c r="T31" s="423"/>
      <c r="U31" s="423"/>
      <c r="V31" s="423"/>
      <c r="W31" s="423"/>
      <c r="X31" s="207"/>
      <c r="Y31" s="207"/>
      <c r="Z31" s="207"/>
      <c r="AA31" s="207" t="s">
        <v>239</v>
      </c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445" t="s">
        <v>334</v>
      </c>
      <c r="AO31" s="445"/>
      <c r="AP31" s="445"/>
      <c r="AQ31" s="445"/>
      <c r="AR31" s="445"/>
      <c r="AS31" s="207"/>
      <c r="AT31" s="207"/>
      <c r="AU31" s="207"/>
      <c r="AV31" s="207"/>
      <c r="AW31" s="207"/>
      <c r="AX31" s="207"/>
      <c r="AY31" s="207"/>
    </row>
    <row r="32" spans="1:62" ht="13.5" customHeight="1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</row>
    <row r="33" spans="1:51" ht="13.5" customHeight="1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</row>
    <row r="34" spans="1:51" ht="13.5" customHeight="1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</row>
    <row r="35" spans="1:51" ht="13.5" customHeight="1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</row>
    <row r="36" spans="1:51" ht="13.5" customHeight="1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</row>
    <row r="37" spans="1:51" ht="13.5" customHeight="1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</row>
    <row r="38" spans="1:51" ht="13.5" customHeight="1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</row>
    <row r="39" spans="1:51" ht="13.5" customHeight="1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</row>
    <row r="40" spans="1:51" ht="13.5" customHeight="1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</row>
    <row r="41" spans="1:51" ht="13.5" customHeight="1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</row>
    <row r="42" spans="1:51" ht="13.5" customHeight="1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</row>
    <row r="43" spans="1:51" ht="13.5" customHeight="1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</row>
    <row r="44" spans="1:51" ht="13.5" customHeight="1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</row>
    <row r="45" spans="1:51" ht="13.5" customHeight="1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</row>
    <row r="46" spans="1:51" ht="13.5" customHeight="1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</row>
    <row r="47" spans="1:51" ht="13.5" customHeight="1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</row>
    <row r="48" spans="1:51" ht="13.5" customHeight="1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</row>
    <row r="49" spans="1:51" ht="13.5" customHeight="1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</row>
    <row r="50" spans="1:51" ht="13.5" customHeight="1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</row>
    <row r="51" spans="1:51" ht="13.5" customHeight="1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</row>
    <row r="52" spans="1:51" ht="13.5" customHeight="1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</row>
    <row r="53" spans="1:51" ht="13.5" customHeight="1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</row>
    <row r="54" spans="1:51" ht="13.5" customHeight="1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</row>
    <row r="55" spans="1:51" ht="13.5" customHeight="1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</row>
    <row r="56" spans="1:51" ht="13.5" customHeight="1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</row>
    <row r="57" spans="1:51" ht="13.5" customHeight="1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</row>
    <row r="58" spans="1:51" ht="13.5" customHeight="1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</row>
  </sheetData>
  <mergeCells count="16">
    <mergeCell ref="A17:F17"/>
    <mergeCell ref="G17:AU17"/>
    <mergeCell ref="A13:AV13"/>
    <mergeCell ref="A14:AV14"/>
    <mergeCell ref="A15:AV15"/>
    <mergeCell ref="A16:E16"/>
    <mergeCell ref="G16:AV16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37"/>
  <sheetViews>
    <sheetView showGridLines="0" tabSelected="1" zoomScaleNormal="100" workbookViewId="0">
      <selection activeCell="R16" sqref="R16"/>
    </sheetView>
  </sheetViews>
  <sheetFormatPr defaultColWidth="14.6640625" defaultRowHeight="13.5" customHeight="1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>
      <c r="A2" s="506" t="s">
        <v>330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P2" s="506"/>
      <c r="AQ2" s="506"/>
      <c r="AR2" s="506"/>
      <c r="AS2" s="506"/>
      <c r="AT2" s="506"/>
      <c r="AU2" s="506"/>
      <c r="AV2" s="506"/>
      <c r="AW2" s="506"/>
      <c r="AX2" s="506"/>
      <c r="AY2" s="506"/>
      <c r="AZ2" s="506"/>
      <c r="BA2" s="506"/>
      <c r="BB2" s="503"/>
      <c r="BC2" s="503"/>
      <c r="BD2" s="503"/>
      <c r="BE2" s="503"/>
      <c r="BF2" s="503"/>
      <c r="BG2" s="503"/>
      <c r="BH2" s="503"/>
      <c r="BI2" s="503"/>
      <c r="BJ2" s="503"/>
      <c r="BK2" s="504"/>
    </row>
    <row r="3" spans="1:63" ht="13.5" customHeight="1">
      <c r="A3" s="507" t="s">
        <v>116</v>
      </c>
      <c r="B3" s="485" t="s">
        <v>16</v>
      </c>
      <c r="C3" s="486"/>
      <c r="D3" s="486"/>
      <c r="E3" s="487"/>
      <c r="F3" s="499" t="s">
        <v>117</v>
      </c>
      <c r="G3" s="485" t="s">
        <v>17</v>
      </c>
      <c r="H3" s="486"/>
      <c r="I3" s="487"/>
      <c r="J3" s="499" t="s">
        <v>118</v>
      </c>
      <c r="K3" s="485" t="s">
        <v>18</v>
      </c>
      <c r="L3" s="486"/>
      <c r="M3" s="486"/>
      <c r="N3" s="487"/>
      <c r="O3" s="485" t="s">
        <v>19</v>
      </c>
      <c r="P3" s="486"/>
      <c r="Q3" s="486"/>
      <c r="R3" s="487"/>
      <c r="S3" s="499" t="s">
        <v>119</v>
      </c>
      <c r="T3" s="485" t="s">
        <v>20</v>
      </c>
      <c r="U3" s="486"/>
      <c r="V3" s="487"/>
      <c r="W3" s="499" t="s">
        <v>120</v>
      </c>
      <c r="X3" s="485" t="s">
        <v>21</v>
      </c>
      <c r="Y3" s="486"/>
      <c r="Z3" s="487"/>
      <c r="AA3" s="499" t="s">
        <v>121</v>
      </c>
      <c r="AB3" s="485" t="s">
        <v>22</v>
      </c>
      <c r="AC3" s="486"/>
      <c r="AD3" s="486"/>
      <c r="AE3" s="487"/>
      <c r="AF3" s="499" t="s">
        <v>122</v>
      </c>
      <c r="AG3" s="485" t="s">
        <v>23</v>
      </c>
      <c r="AH3" s="486"/>
      <c r="AI3" s="487"/>
      <c r="AJ3" s="499" t="s">
        <v>123</v>
      </c>
      <c r="AK3" s="485" t="s">
        <v>24</v>
      </c>
      <c r="AL3" s="486"/>
      <c r="AM3" s="486"/>
      <c r="AN3" s="487"/>
      <c r="AO3" s="485" t="s">
        <v>25</v>
      </c>
      <c r="AP3" s="486"/>
      <c r="AQ3" s="486"/>
      <c r="AR3" s="487"/>
      <c r="AS3" s="499" t="s">
        <v>124</v>
      </c>
      <c r="AT3" s="485" t="s">
        <v>26</v>
      </c>
      <c r="AU3" s="486"/>
      <c r="AV3" s="487"/>
      <c r="AW3" s="499" t="s">
        <v>125</v>
      </c>
      <c r="AX3" s="485" t="s">
        <v>27</v>
      </c>
      <c r="AY3" s="486"/>
      <c r="AZ3" s="486"/>
      <c r="BA3" s="487"/>
      <c r="BB3" s="497"/>
      <c r="BC3" s="501"/>
      <c r="BD3" s="497"/>
      <c r="BE3" s="505"/>
      <c r="BF3" s="505"/>
      <c r="BG3" s="505"/>
      <c r="BH3" s="497"/>
      <c r="BI3" s="497"/>
      <c r="BJ3" s="497"/>
      <c r="BK3" s="497"/>
    </row>
    <row r="4" spans="1:63" ht="13.5" customHeight="1">
      <c r="A4" s="508"/>
      <c r="B4" s="488"/>
      <c r="C4" s="489"/>
      <c r="D4" s="489"/>
      <c r="E4" s="490"/>
      <c r="F4" s="500"/>
      <c r="G4" s="488"/>
      <c r="H4" s="489"/>
      <c r="I4" s="490"/>
      <c r="J4" s="500"/>
      <c r="K4" s="488"/>
      <c r="L4" s="489"/>
      <c r="M4" s="489"/>
      <c r="N4" s="490"/>
      <c r="O4" s="488"/>
      <c r="P4" s="489"/>
      <c r="Q4" s="489"/>
      <c r="R4" s="490"/>
      <c r="S4" s="500"/>
      <c r="T4" s="488"/>
      <c r="U4" s="489"/>
      <c r="V4" s="490"/>
      <c r="W4" s="500"/>
      <c r="X4" s="488"/>
      <c r="Y4" s="489"/>
      <c r="Z4" s="490"/>
      <c r="AA4" s="500"/>
      <c r="AB4" s="488"/>
      <c r="AC4" s="489"/>
      <c r="AD4" s="489"/>
      <c r="AE4" s="490"/>
      <c r="AF4" s="500"/>
      <c r="AG4" s="488"/>
      <c r="AH4" s="489"/>
      <c r="AI4" s="490"/>
      <c r="AJ4" s="500"/>
      <c r="AK4" s="488"/>
      <c r="AL4" s="489"/>
      <c r="AM4" s="489"/>
      <c r="AN4" s="490"/>
      <c r="AO4" s="488"/>
      <c r="AP4" s="489"/>
      <c r="AQ4" s="489"/>
      <c r="AR4" s="490"/>
      <c r="AS4" s="500"/>
      <c r="AT4" s="488"/>
      <c r="AU4" s="489"/>
      <c r="AV4" s="490"/>
      <c r="AW4" s="500"/>
      <c r="AX4" s="488"/>
      <c r="AY4" s="489"/>
      <c r="AZ4" s="489"/>
      <c r="BA4" s="490"/>
      <c r="BB4" s="497"/>
      <c r="BC4" s="501"/>
      <c r="BD4" s="497"/>
      <c r="BE4" s="505"/>
      <c r="BF4" s="505"/>
      <c r="BG4" s="505"/>
      <c r="BH4" s="497"/>
      <c r="BI4" s="497"/>
      <c r="BJ4" s="497"/>
      <c r="BK4" s="497"/>
    </row>
    <row r="5" spans="1:63" ht="13.5" customHeight="1">
      <c r="A5" s="508"/>
      <c r="B5" s="5"/>
      <c r="C5" s="5"/>
      <c r="D5" s="5"/>
      <c r="E5" s="6"/>
      <c r="F5" s="500"/>
      <c r="G5" s="5"/>
      <c r="H5" s="5"/>
      <c r="I5" s="6"/>
      <c r="J5" s="500"/>
      <c r="K5" s="5"/>
      <c r="L5" s="5"/>
      <c r="M5" s="5"/>
      <c r="N5" s="5"/>
      <c r="O5" s="5"/>
      <c r="P5" s="5"/>
      <c r="Q5" s="5"/>
      <c r="R5" s="6"/>
      <c r="S5" s="500"/>
      <c r="T5" s="5"/>
      <c r="U5" s="5"/>
      <c r="V5" s="6"/>
      <c r="W5" s="500"/>
      <c r="X5" s="5"/>
      <c r="Y5" s="5"/>
      <c r="Z5" s="6"/>
      <c r="AA5" s="500"/>
      <c r="AB5" s="5"/>
      <c r="AC5" s="5"/>
      <c r="AD5" s="5"/>
      <c r="AE5" s="6"/>
      <c r="AF5" s="500"/>
      <c r="AG5" s="5"/>
      <c r="AH5" s="5"/>
      <c r="AI5" s="6"/>
      <c r="AJ5" s="500"/>
      <c r="AK5" s="5"/>
      <c r="AL5" s="5"/>
      <c r="AM5" s="5"/>
      <c r="AN5" s="5"/>
      <c r="AO5" s="5"/>
      <c r="AP5" s="5"/>
      <c r="AQ5" s="5"/>
      <c r="AR5" s="6"/>
      <c r="AS5" s="500"/>
      <c r="AT5" s="5"/>
      <c r="AU5" s="5"/>
      <c r="AV5" s="6"/>
      <c r="AW5" s="500"/>
      <c r="AX5" s="5"/>
      <c r="AY5" s="5"/>
      <c r="AZ5" s="5"/>
      <c r="BA5" s="8"/>
      <c r="BB5" s="497"/>
      <c r="BC5" s="502"/>
      <c r="BD5" s="497"/>
      <c r="BE5" s="505"/>
      <c r="BF5" s="505"/>
      <c r="BG5" s="505"/>
      <c r="BH5" s="497"/>
      <c r="BI5" s="497"/>
      <c r="BJ5" s="497"/>
      <c r="BK5" s="497"/>
    </row>
    <row r="6" spans="1:63" ht="13.5" customHeight="1">
      <c r="A6" s="508"/>
      <c r="B6" s="7"/>
      <c r="C6" s="7"/>
      <c r="D6" s="7"/>
      <c r="E6" s="8"/>
      <c r="F6" s="500"/>
      <c r="G6" s="7"/>
      <c r="H6" s="7"/>
      <c r="I6" s="8"/>
      <c r="J6" s="500"/>
      <c r="K6" s="7"/>
      <c r="L6" s="7"/>
      <c r="M6" s="7"/>
      <c r="N6" s="7"/>
      <c r="O6" s="7"/>
      <c r="P6" s="7"/>
      <c r="Q6" s="7"/>
      <c r="R6" s="8"/>
      <c r="S6" s="500"/>
      <c r="T6" s="7"/>
      <c r="U6" s="7"/>
      <c r="V6" s="8"/>
      <c r="W6" s="500"/>
      <c r="X6" s="7"/>
      <c r="Y6" s="7"/>
      <c r="Z6" s="8"/>
      <c r="AA6" s="500"/>
      <c r="AB6" s="7"/>
      <c r="AC6" s="7"/>
      <c r="AD6" s="7"/>
      <c r="AE6" s="8"/>
      <c r="AF6" s="500"/>
      <c r="AG6" s="7"/>
      <c r="AH6" s="7"/>
      <c r="AI6" s="8"/>
      <c r="AJ6" s="500"/>
      <c r="AK6" s="7"/>
      <c r="AL6" s="7"/>
      <c r="AM6" s="7"/>
      <c r="AN6" s="7"/>
      <c r="AO6" s="7"/>
      <c r="AP6" s="7"/>
      <c r="AQ6" s="7"/>
      <c r="AR6" s="8"/>
      <c r="AS6" s="500"/>
      <c r="AT6" s="7"/>
      <c r="AU6" s="7"/>
      <c r="AV6" s="8"/>
      <c r="AW6" s="500"/>
      <c r="AX6" s="7"/>
      <c r="AY6" s="7"/>
      <c r="AZ6" s="7"/>
      <c r="BA6" s="8"/>
      <c r="BB6" s="497"/>
      <c r="BC6" s="502"/>
      <c r="BD6" s="497"/>
      <c r="BE6" s="505"/>
      <c r="BF6" s="505"/>
      <c r="BG6" s="505"/>
      <c r="BH6" s="497"/>
      <c r="BI6" s="497"/>
      <c r="BJ6" s="497"/>
      <c r="BK6" s="497"/>
    </row>
    <row r="7" spans="1:63" ht="13.5" customHeight="1">
      <c r="A7" s="508"/>
      <c r="B7" s="7">
        <v>1</v>
      </c>
      <c r="C7" s="7">
        <v>8</v>
      </c>
      <c r="D7" s="7">
        <v>15</v>
      </c>
      <c r="E7" s="7">
        <v>22</v>
      </c>
      <c r="F7" s="500"/>
      <c r="G7" s="7">
        <v>6</v>
      </c>
      <c r="H7" s="7">
        <v>13</v>
      </c>
      <c r="I7" s="7">
        <v>20</v>
      </c>
      <c r="J7" s="500"/>
      <c r="K7" s="7">
        <v>3</v>
      </c>
      <c r="L7" s="8">
        <v>10</v>
      </c>
      <c r="M7" s="7">
        <v>17</v>
      </c>
      <c r="N7" s="7">
        <v>24</v>
      </c>
      <c r="O7" s="7">
        <v>1</v>
      </c>
      <c r="P7" s="7">
        <v>8</v>
      </c>
      <c r="Q7" s="7">
        <v>15</v>
      </c>
      <c r="R7" s="7">
        <v>22</v>
      </c>
      <c r="S7" s="500"/>
      <c r="T7" s="7">
        <v>5</v>
      </c>
      <c r="U7" s="7">
        <v>12</v>
      </c>
      <c r="V7" s="7">
        <v>19</v>
      </c>
      <c r="W7" s="500"/>
      <c r="X7" s="7">
        <v>2</v>
      </c>
      <c r="Y7" s="7">
        <v>9</v>
      </c>
      <c r="Z7" s="7">
        <v>16</v>
      </c>
      <c r="AA7" s="500"/>
      <c r="AB7" s="7">
        <v>2</v>
      </c>
      <c r="AC7" s="7">
        <v>9</v>
      </c>
      <c r="AD7" s="7">
        <v>16</v>
      </c>
      <c r="AE7" s="7">
        <v>23</v>
      </c>
      <c r="AF7" s="500"/>
      <c r="AG7" s="7">
        <v>6</v>
      </c>
      <c r="AH7" s="7">
        <v>13</v>
      </c>
      <c r="AI7" s="7">
        <v>20</v>
      </c>
      <c r="AJ7" s="500"/>
      <c r="AK7" s="7">
        <v>4</v>
      </c>
      <c r="AL7" s="7">
        <v>11</v>
      </c>
      <c r="AM7" s="7">
        <v>18</v>
      </c>
      <c r="AN7" s="7">
        <v>25</v>
      </c>
      <c r="AO7" s="7">
        <v>1</v>
      </c>
      <c r="AP7" s="7">
        <v>8</v>
      </c>
      <c r="AQ7" s="7">
        <v>15</v>
      </c>
      <c r="AR7" s="7">
        <v>22</v>
      </c>
      <c r="AS7" s="500"/>
      <c r="AT7" s="7">
        <v>6</v>
      </c>
      <c r="AU7" s="7">
        <v>13</v>
      </c>
      <c r="AV7" s="7">
        <v>20</v>
      </c>
      <c r="AW7" s="500"/>
      <c r="AX7" s="7">
        <v>3</v>
      </c>
      <c r="AY7" s="7">
        <v>10</v>
      </c>
      <c r="AZ7" s="7">
        <v>17</v>
      </c>
      <c r="BA7" s="7">
        <v>24</v>
      </c>
      <c r="BB7" s="497"/>
      <c r="BC7" s="502"/>
      <c r="BD7" s="497"/>
      <c r="BE7" s="505"/>
      <c r="BF7" s="505"/>
      <c r="BG7" s="505"/>
      <c r="BH7" s="497"/>
      <c r="BI7" s="497"/>
      <c r="BJ7" s="497"/>
      <c r="BK7" s="497"/>
    </row>
    <row r="8" spans="1:63" ht="13.5" customHeight="1">
      <c r="A8" s="508"/>
      <c r="B8" s="7">
        <v>7</v>
      </c>
      <c r="C8" s="7">
        <v>14</v>
      </c>
      <c r="D8" s="7">
        <v>21</v>
      </c>
      <c r="E8" s="7">
        <v>28</v>
      </c>
      <c r="F8" s="500"/>
      <c r="G8" s="7">
        <v>12</v>
      </c>
      <c r="H8" s="7">
        <v>19</v>
      </c>
      <c r="I8" s="7">
        <v>26</v>
      </c>
      <c r="J8" s="500"/>
      <c r="K8" s="7">
        <v>9</v>
      </c>
      <c r="L8" s="7">
        <v>16</v>
      </c>
      <c r="M8" s="7">
        <v>23</v>
      </c>
      <c r="N8" s="7">
        <v>30</v>
      </c>
      <c r="O8" s="7">
        <v>7</v>
      </c>
      <c r="P8" s="7">
        <v>14</v>
      </c>
      <c r="Q8" s="7">
        <v>21</v>
      </c>
      <c r="R8" s="7">
        <v>28</v>
      </c>
      <c r="S8" s="500"/>
      <c r="T8" s="7">
        <v>11</v>
      </c>
      <c r="U8" s="7">
        <v>18</v>
      </c>
      <c r="V8" s="7">
        <v>25</v>
      </c>
      <c r="W8" s="500"/>
      <c r="X8" s="7">
        <v>8</v>
      </c>
      <c r="Y8" s="7">
        <v>15</v>
      </c>
      <c r="Z8" s="7">
        <v>22</v>
      </c>
      <c r="AA8" s="500"/>
      <c r="AB8" s="7">
        <v>8</v>
      </c>
      <c r="AC8" s="7">
        <v>15</v>
      </c>
      <c r="AD8" s="7">
        <v>22</v>
      </c>
      <c r="AE8" s="7">
        <v>29</v>
      </c>
      <c r="AF8" s="500"/>
      <c r="AG8" s="7">
        <v>12</v>
      </c>
      <c r="AH8" s="7">
        <v>19</v>
      </c>
      <c r="AI8" s="7">
        <v>26</v>
      </c>
      <c r="AJ8" s="500"/>
      <c r="AK8" s="7">
        <v>10</v>
      </c>
      <c r="AL8" s="7">
        <v>17</v>
      </c>
      <c r="AM8" s="7">
        <v>24</v>
      </c>
      <c r="AN8" s="7">
        <v>31</v>
      </c>
      <c r="AO8" s="7">
        <v>7</v>
      </c>
      <c r="AP8" s="7">
        <v>14</v>
      </c>
      <c r="AQ8" s="7">
        <v>21</v>
      </c>
      <c r="AR8" s="7">
        <v>28</v>
      </c>
      <c r="AS8" s="500"/>
      <c r="AT8" s="7">
        <v>12</v>
      </c>
      <c r="AU8" s="7">
        <v>19</v>
      </c>
      <c r="AV8" s="7">
        <v>26</v>
      </c>
      <c r="AW8" s="500"/>
      <c r="AX8" s="7">
        <v>9</v>
      </c>
      <c r="AY8" s="7">
        <v>16</v>
      </c>
      <c r="AZ8" s="7">
        <v>23</v>
      </c>
      <c r="BA8" s="7">
        <v>31</v>
      </c>
      <c r="BB8" s="497"/>
      <c r="BC8" s="502"/>
      <c r="BD8" s="497"/>
      <c r="BE8" s="505"/>
      <c r="BF8" s="505"/>
      <c r="BG8" s="505"/>
      <c r="BH8" s="497"/>
      <c r="BI8" s="497"/>
      <c r="BJ8" s="497"/>
      <c r="BK8" s="497"/>
    </row>
    <row r="9" spans="1:63" ht="13.5" customHeight="1">
      <c r="A9" s="508"/>
      <c r="B9" s="7"/>
      <c r="C9" s="7"/>
      <c r="D9" s="7"/>
      <c r="E9" s="7"/>
      <c r="F9" s="500"/>
      <c r="G9" s="7"/>
      <c r="H9" s="7"/>
      <c r="I9" s="7"/>
      <c r="J9" s="500"/>
      <c r="K9" s="7"/>
      <c r="L9" s="7"/>
      <c r="M9" s="7"/>
      <c r="N9" s="7"/>
      <c r="O9" s="7"/>
      <c r="P9" s="7"/>
      <c r="Q9" s="7"/>
      <c r="R9" s="7"/>
      <c r="S9" s="500"/>
      <c r="T9" s="7"/>
      <c r="U9" s="7"/>
      <c r="V9" s="7"/>
      <c r="W9" s="500"/>
      <c r="X9" s="7"/>
      <c r="Y9" s="7"/>
      <c r="Z9" s="7"/>
      <c r="AA9" s="500"/>
      <c r="AB9" s="7"/>
      <c r="AC9" s="7"/>
      <c r="AD9" s="7"/>
      <c r="AE9" s="7"/>
      <c r="AF9" s="500"/>
      <c r="AG9" s="7"/>
      <c r="AH9" s="7"/>
      <c r="AI9" s="7"/>
      <c r="AJ9" s="500"/>
      <c r="AK9" s="7"/>
      <c r="AL9" s="7"/>
      <c r="AM9" s="7"/>
      <c r="AN9" s="7"/>
      <c r="AO9" s="7"/>
      <c r="AP9" s="7"/>
      <c r="AQ9" s="7"/>
      <c r="AR9" s="7"/>
      <c r="AS9" s="500"/>
      <c r="AT9" s="7"/>
      <c r="AU9" s="7"/>
      <c r="AV9" s="7"/>
      <c r="AW9" s="500"/>
      <c r="AX9" s="7"/>
      <c r="AY9" s="7"/>
      <c r="AZ9" s="7"/>
      <c r="BA9" s="7"/>
      <c r="BB9" s="497"/>
      <c r="BC9" s="502"/>
      <c r="BD9" s="497"/>
      <c r="BE9" s="505"/>
      <c r="BF9" s="505"/>
      <c r="BG9" s="505"/>
      <c r="BH9" s="497"/>
      <c r="BI9" s="497"/>
      <c r="BJ9" s="497"/>
      <c r="BK9" s="497"/>
    </row>
    <row r="10" spans="1:63" ht="13.5" customHeight="1">
      <c r="A10" s="508"/>
      <c r="B10" s="7"/>
      <c r="C10" s="7"/>
      <c r="D10" s="7"/>
      <c r="E10" s="7"/>
      <c r="F10" s="500"/>
      <c r="G10" s="7"/>
      <c r="H10" s="7"/>
      <c r="I10" s="7"/>
      <c r="J10" s="500"/>
      <c r="K10" s="7"/>
      <c r="L10" s="7"/>
      <c r="M10" s="7"/>
      <c r="N10" s="7"/>
      <c r="O10" s="7"/>
      <c r="P10" s="7"/>
      <c r="Q10" s="7"/>
      <c r="R10" s="7"/>
      <c r="S10" s="500"/>
      <c r="T10" s="7"/>
      <c r="U10" s="7"/>
      <c r="V10" s="7"/>
      <c r="W10" s="500"/>
      <c r="X10" s="7"/>
      <c r="Y10" s="7"/>
      <c r="Z10" s="7"/>
      <c r="AA10" s="500"/>
      <c r="AB10" s="7"/>
      <c r="AC10" s="7"/>
      <c r="AD10" s="7"/>
      <c r="AE10" s="7"/>
      <c r="AF10" s="500"/>
      <c r="AG10" s="7"/>
      <c r="AH10" s="7"/>
      <c r="AI10" s="7"/>
      <c r="AJ10" s="500"/>
      <c r="AK10" s="7"/>
      <c r="AL10" s="7"/>
      <c r="AM10" s="7"/>
      <c r="AN10" s="7"/>
      <c r="AO10" s="7"/>
      <c r="AP10" s="7"/>
      <c r="AQ10" s="7"/>
      <c r="AR10" s="7"/>
      <c r="AS10" s="500"/>
      <c r="AT10" s="7"/>
      <c r="AU10" s="7"/>
      <c r="AV10" s="7"/>
      <c r="AW10" s="500"/>
      <c r="AX10" s="7"/>
      <c r="AY10" s="7"/>
      <c r="AZ10" s="7"/>
      <c r="BA10" s="7"/>
      <c r="BB10" s="497"/>
      <c r="BC10" s="502"/>
      <c r="BD10" s="497"/>
      <c r="BE10" s="505"/>
      <c r="BF10" s="505"/>
      <c r="BG10" s="505"/>
      <c r="BH10" s="497"/>
      <c r="BI10" s="497"/>
      <c r="BJ10" s="497"/>
      <c r="BK10" s="497"/>
    </row>
    <row r="11" spans="1:63" ht="13.5" customHeight="1">
      <c r="A11" s="508"/>
      <c r="B11" s="7"/>
      <c r="C11" s="7"/>
      <c r="D11" s="7"/>
      <c r="E11" s="7"/>
      <c r="F11" s="500"/>
      <c r="G11" s="7"/>
      <c r="H11" s="7"/>
      <c r="I11" s="7"/>
      <c r="J11" s="500"/>
      <c r="K11" s="7"/>
      <c r="L11" s="7"/>
      <c r="M11" s="7"/>
      <c r="N11" s="7"/>
      <c r="O11" s="7"/>
      <c r="P11" s="7"/>
      <c r="Q11" s="9"/>
      <c r="R11" s="7"/>
      <c r="S11" s="510"/>
      <c r="T11" s="7"/>
      <c r="U11" s="7"/>
      <c r="V11" s="7"/>
      <c r="W11" s="500"/>
      <c r="X11" s="7"/>
      <c r="Y11" s="7"/>
      <c r="Z11" s="7"/>
      <c r="AA11" s="500"/>
      <c r="AB11" s="7"/>
      <c r="AC11" s="7"/>
      <c r="AD11" s="7"/>
      <c r="AE11" s="7"/>
      <c r="AF11" s="500"/>
      <c r="AG11" s="7"/>
      <c r="AH11" s="7"/>
      <c r="AI11" s="7"/>
      <c r="AJ11" s="500"/>
      <c r="AK11" s="7"/>
      <c r="AL11" s="7"/>
      <c r="AM11" s="7"/>
      <c r="AN11" s="7"/>
      <c r="AO11" s="7"/>
      <c r="AP11" s="7"/>
      <c r="AQ11" s="7"/>
      <c r="AR11" s="7"/>
      <c r="AS11" s="500"/>
      <c r="AT11" s="7"/>
      <c r="AU11" s="7"/>
      <c r="AV11" s="7"/>
      <c r="AW11" s="500"/>
      <c r="AX11" s="7"/>
      <c r="AY11" s="7"/>
      <c r="AZ11" s="7"/>
      <c r="BA11" s="7"/>
      <c r="BB11" s="497"/>
      <c r="BC11" s="502"/>
      <c r="BD11" s="497"/>
      <c r="BE11" s="505"/>
      <c r="BF11" s="505"/>
      <c r="BG11" s="505"/>
      <c r="BH11" s="497"/>
      <c r="BI11" s="497"/>
      <c r="BJ11" s="497"/>
      <c r="BK11" s="497"/>
    </row>
    <row r="12" spans="1:63" ht="13.5" customHeight="1" thickBot="1">
      <c r="A12" s="509"/>
      <c r="B12" s="7"/>
      <c r="C12" s="7"/>
      <c r="D12" s="7"/>
      <c r="E12" s="7"/>
      <c r="F12" s="500"/>
      <c r="G12" s="65"/>
      <c r="H12" s="7"/>
      <c r="I12" s="7"/>
      <c r="J12" s="500"/>
      <c r="K12" s="7"/>
      <c r="L12" s="7"/>
      <c r="M12" s="7"/>
      <c r="N12" s="7"/>
      <c r="O12" s="7"/>
      <c r="P12" s="7"/>
      <c r="Q12" s="7"/>
      <c r="R12" s="7"/>
      <c r="S12" s="500"/>
      <c r="T12" s="7"/>
      <c r="U12" s="7"/>
      <c r="V12" s="7"/>
      <c r="W12" s="500"/>
      <c r="X12" s="7"/>
      <c r="Y12" s="7"/>
      <c r="Z12" s="7"/>
      <c r="AA12" s="500"/>
      <c r="AB12" s="7"/>
      <c r="AC12" s="7"/>
      <c r="AD12" s="7"/>
      <c r="AE12" s="7"/>
      <c r="AF12" s="500"/>
      <c r="AG12" s="7"/>
      <c r="AH12" s="7"/>
      <c r="AI12" s="7"/>
      <c r="AJ12" s="500"/>
      <c r="AK12" s="7"/>
      <c r="AL12" s="7"/>
      <c r="AM12" s="7"/>
      <c r="AN12" s="7"/>
      <c r="AO12" s="7"/>
      <c r="AP12" s="7"/>
      <c r="AQ12" s="7"/>
      <c r="AR12" s="7"/>
      <c r="AS12" s="500"/>
      <c r="AT12" s="7"/>
      <c r="AU12" s="7"/>
      <c r="AV12" s="7"/>
      <c r="AW12" s="500"/>
      <c r="AX12" s="7"/>
      <c r="AY12" s="7"/>
      <c r="AZ12" s="7"/>
      <c r="BA12" s="7"/>
      <c r="BB12" s="497"/>
      <c r="BC12" s="502"/>
      <c r="BD12" s="497"/>
      <c r="BE12" s="505"/>
      <c r="BF12" s="505"/>
      <c r="BG12" s="505"/>
      <c r="BH12" s="497"/>
      <c r="BI12" s="497"/>
      <c r="BJ12" s="497"/>
      <c r="BK12" s="497"/>
    </row>
    <row r="13" spans="1:63" ht="17.25" customHeight="1" thickBot="1">
      <c r="A13" s="68"/>
      <c r="B13" s="69" t="s">
        <v>162</v>
      </c>
      <c r="C13" s="69" t="s">
        <v>163</v>
      </c>
      <c r="D13" s="69" t="s">
        <v>164</v>
      </c>
      <c r="E13" s="69" t="s">
        <v>165</v>
      </c>
      <c r="F13" s="69" t="s">
        <v>166</v>
      </c>
      <c r="G13" s="69" t="s">
        <v>167</v>
      </c>
      <c r="H13" s="69" t="s">
        <v>168</v>
      </c>
      <c r="I13" s="69" t="s">
        <v>155</v>
      </c>
      <c r="J13" s="69" t="s">
        <v>169</v>
      </c>
      <c r="K13" s="69" t="s">
        <v>170</v>
      </c>
      <c r="L13" s="69" t="s">
        <v>171</v>
      </c>
      <c r="M13" s="69" t="s">
        <v>172</v>
      </c>
      <c r="N13" s="69" t="s">
        <v>173</v>
      </c>
      <c r="O13" s="69" t="s">
        <v>174</v>
      </c>
      <c r="P13" s="69" t="s">
        <v>175</v>
      </c>
      <c r="Q13" s="69" t="s">
        <v>176</v>
      </c>
      <c r="R13" s="69" t="s">
        <v>177</v>
      </c>
      <c r="S13" s="69" t="s">
        <v>178</v>
      </c>
      <c r="T13" s="69" t="s">
        <v>179</v>
      </c>
      <c r="U13" s="69" t="s">
        <v>180</v>
      </c>
      <c r="V13" s="69" t="s">
        <v>181</v>
      </c>
      <c r="W13" s="69" t="s">
        <v>182</v>
      </c>
      <c r="X13" s="69" t="s">
        <v>183</v>
      </c>
      <c r="Y13" s="69" t="s">
        <v>184</v>
      </c>
      <c r="Z13" s="69" t="s">
        <v>185</v>
      </c>
      <c r="AA13" s="69" t="s">
        <v>186</v>
      </c>
      <c r="AB13" s="69" t="s">
        <v>187</v>
      </c>
      <c r="AC13" s="69" t="s">
        <v>188</v>
      </c>
      <c r="AD13" s="69" t="s">
        <v>189</v>
      </c>
      <c r="AE13" s="69" t="s">
        <v>190</v>
      </c>
      <c r="AF13" s="69" t="s">
        <v>191</v>
      </c>
      <c r="AG13" s="69" t="s">
        <v>192</v>
      </c>
      <c r="AH13" s="69" t="s">
        <v>193</v>
      </c>
      <c r="AI13" s="69" t="s">
        <v>194</v>
      </c>
      <c r="AJ13" s="69" t="s">
        <v>195</v>
      </c>
      <c r="AK13" s="69" t="s">
        <v>196</v>
      </c>
      <c r="AL13" s="69" t="s">
        <v>197</v>
      </c>
      <c r="AM13" s="69" t="s">
        <v>198</v>
      </c>
      <c r="AN13" s="69" t="s">
        <v>199</v>
      </c>
      <c r="AO13" s="69" t="s">
        <v>200</v>
      </c>
      <c r="AP13" s="69" t="s">
        <v>201</v>
      </c>
      <c r="AQ13" s="69" t="s">
        <v>202</v>
      </c>
      <c r="AR13" s="69" t="s">
        <v>203</v>
      </c>
      <c r="AS13" s="69" t="s">
        <v>204</v>
      </c>
      <c r="AT13" s="69" t="s">
        <v>205</v>
      </c>
      <c r="AU13" s="69" t="s">
        <v>206</v>
      </c>
      <c r="AV13" s="69" t="s">
        <v>207</v>
      </c>
      <c r="AW13" s="69" t="s">
        <v>208</v>
      </c>
      <c r="AX13" s="69" t="s">
        <v>209</v>
      </c>
      <c r="AY13" s="69" t="s">
        <v>210</v>
      </c>
      <c r="AZ13" s="69" t="s">
        <v>211</v>
      </c>
      <c r="BA13" s="70" t="s">
        <v>212</v>
      </c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</row>
    <row r="14" spans="1:63" ht="13.5" customHeight="1">
      <c r="A14" s="66">
        <v>1</v>
      </c>
      <c r="B14" s="13"/>
      <c r="C14" s="13"/>
      <c r="D14" s="13"/>
      <c r="E14" s="14"/>
      <c r="F14" s="14"/>
      <c r="G14" s="67">
        <v>17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 t="s">
        <v>126</v>
      </c>
      <c r="T14" s="15" t="s">
        <v>126</v>
      </c>
      <c r="U14" s="14"/>
      <c r="V14" s="14"/>
      <c r="W14" s="14"/>
      <c r="X14" s="15">
        <v>22</v>
      </c>
      <c r="Y14" s="15"/>
      <c r="Z14" s="14"/>
      <c r="AA14" s="15"/>
      <c r="AB14" s="15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 t="s">
        <v>127</v>
      </c>
      <c r="AR14" s="15" t="s">
        <v>127</v>
      </c>
      <c r="AS14" s="18" t="s">
        <v>126</v>
      </c>
      <c r="AT14" s="18" t="s">
        <v>126</v>
      </c>
      <c r="AU14" s="18" t="s">
        <v>126</v>
      </c>
      <c r="AV14" s="18" t="s">
        <v>126</v>
      </c>
      <c r="AW14" s="18" t="s">
        <v>126</v>
      </c>
      <c r="AX14" s="18" t="s">
        <v>126</v>
      </c>
      <c r="AY14" s="18" t="s">
        <v>126</v>
      </c>
      <c r="AZ14" s="18" t="s">
        <v>126</v>
      </c>
      <c r="BA14" s="18" t="s">
        <v>126</v>
      </c>
      <c r="BB14" s="140"/>
      <c r="BC14" s="16"/>
      <c r="BD14" s="16"/>
      <c r="BE14" s="498"/>
      <c r="BF14" s="498"/>
      <c r="BG14" s="16"/>
      <c r="BH14" s="16"/>
      <c r="BI14" s="16"/>
      <c r="BJ14" s="16"/>
      <c r="BK14" s="16"/>
    </row>
    <row r="15" spans="1:63" ht="13.5" customHeight="1">
      <c r="A15" s="58">
        <v>2</v>
      </c>
      <c r="B15" s="13"/>
      <c r="C15" s="13"/>
      <c r="D15" s="10"/>
      <c r="E15" s="14"/>
      <c r="F15" s="14"/>
      <c r="G15" s="11">
        <v>16</v>
      </c>
      <c r="H15" s="14"/>
      <c r="I15" s="12"/>
      <c r="J15" s="12"/>
      <c r="K15" s="12"/>
      <c r="L15" s="12"/>
      <c r="M15" s="12"/>
      <c r="N15" s="12"/>
      <c r="O15" s="12"/>
      <c r="P15" s="12"/>
      <c r="Q15" s="15"/>
      <c r="R15" s="15" t="s">
        <v>127</v>
      </c>
      <c r="S15" s="15" t="s">
        <v>126</v>
      </c>
      <c r="T15" s="15" t="s">
        <v>126</v>
      </c>
      <c r="U15" s="16"/>
      <c r="V15" s="14"/>
      <c r="W15" s="14"/>
      <c r="X15" s="15">
        <v>18</v>
      </c>
      <c r="Y15" s="15"/>
      <c r="Z15" s="14"/>
      <c r="AA15" s="15"/>
      <c r="AB15" s="15"/>
      <c r="AC15" s="14"/>
      <c r="AD15" s="14"/>
      <c r="AE15" s="14"/>
      <c r="AF15" s="12"/>
      <c r="AG15" s="12"/>
      <c r="AH15" s="12"/>
      <c r="AI15" s="12"/>
      <c r="AJ15" s="16"/>
      <c r="AK15" s="12"/>
      <c r="AL15" s="12"/>
      <c r="AM15" s="12">
        <v>0</v>
      </c>
      <c r="AN15" s="12">
        <v>0</v>
      </c>
      <c r="AO15" s="12">
        <v>8</v>
      </c>
      <c r="AP15" s="12">
        <v>8</v>
      </c>
      <c r="AQ15" s="12">
        <v>8</v>
      </c>
      <c r="AR15" s="17" t="s">
        <v>127</v>
      </c>
      <c r="AS15" s="18" t="s">
        <v>126</v>
      </c>
      <c r="AT15" s="18" t="s">
        <v>126</v>
      </c>
      <c r="AU15" s="18" t="s">
        <v>126</v>
      </c>
      <c r="AV15" s="18" t="s">
        <v>126</v>
      </c>
      <c r="AW15" s="18" t="s">
        <v>126</v>
      </c>
      <c r="AX15" s="18" t="s">
        <v>126</v>
      </c>
      <c r="AY15" s="18" t="s">
        <v>126</v>
      </c>
      <c r="AZ15" s="18" t="s">
        <v>126</v>
      </c>
      <c r="BA15" s="18" t="s">
        <v>126</v>
      </c>
      <c r="BB15" s="140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63" ht="13.5" customHeight="1">
      <c r="A16" s="59">
        <v>3</v>
      </c>
      <c r="B16" s="10"/>
      <c r="C16" s="10"/>
      <c r="D16" s="10"/>
      <c r="E16" s="12"/>
      <c r="F16" s="12"/>
      <c r="G16" s="11">
        <v>16</v>
      </c>
      <c r="H16" s="12"/>
      <c r="I16" s="12"/>
      <c r="J16" s="12"/>
      <c r="K16" s="12"/>
      <c r="L16" s="12"/>
      <c r="M16" s="12"/>
      <c r="N16" s="12"/>
      <c r="O16" s="12"/>
      <c r="P16" s="12"/>
      <c r="Q16" s="15"/>
      <c r="R16" s="15" t="s">
        <v>127</v>
      </c>
      <c r="S16" s="15" t="s">
        <v>126</v>
      </c>
      <c r="T16" s="15" t="s">
        <v>126</v>
      </c>
      <c r="U16" s="12"/>
      <c r="V16" s="12"/>
      <c r="W16" s="12"/>
      <c r="X16" s="17">
        <v>15</v>
      </c>
      <c r="Y16" s="17"/>
      <c r="Z16" s="12"/>
      <c r="AA16" s="17"/>
      <c r="AB16" s="17"/>
      <c r="AC16" s="12"/>
      <c r="AD16" s="12"/>
      <c r="AE16" s="12"/>
      <c r="AF16" s="12"/>
      <c r="AG16" s="12"/>
      <c r="AH16" s="12"/>
      <c r="AI16" s="12"/>
      <c r="AJ16" s="12">
        <v>0</v>
      </c>
      <c r="AK16" s="12">
        <v>0</v>
      </c>
      <c r="AL16" s="12">
        <v>0</v>
      </c>
      <c r="AM16" s="12">
        <v>0</v>
      </c>
      <c r="AN16" s="12">
        <v>8</v>
      </c>
      <c r="AO16" s="12">
        <v>8</v>
      </c>
      <c r="AP16" s="12">
        <v>8</v>
      </c>
      <c r="AQ16" s="12">
        <v>8</v>
      </c>
      <c r="AR16" s="12">
        <v>8</v>
      </c>
      <c r="AS16" s="19" t="s">
        <v>127</v>
      </c>
      <c r="AT16" s="18" t="s">
        <v>126</v>
      </c>
      <c r="AU16" s="18" t="s">
        <v>126</v>
      </c>
      <c r="AV16" s="18" t="s">
        <v>126</v>
      </c>
      <c r="AW16" s="18" t="s">
        <v>126</v>
      </c>
      <c r="AX16" s="18" t="s">
        <v>126</v>
      </c>
      <c r="AY16" s="18" t="s">
        <v>126</v>
      </c>
      <c r="AZ16" s="18" t="s">
        <v>126</v>
      </c>
      <c r="BA16" s="18" t="s">
        <v>126</v>
      </c>
      <c r="BB16" s="140"/>
      <c r="BC16" s="16"/>
      <c r="BD16" s="16"/>
      <c r="BE16" s="498"/>
      <c r="BF16" s="498"/>
      <c r="BG16" s="16"/>
      <c r="BH16" s="16"/>
      <c r="BI16" s="16"/>
      <c r="BJ16" s="16"/>
      <c r="BK16" s="16"/>
    </row>
    <row r="17" spans="1:63" ht="13.5" customHeight="1">
      <c r="A17" s="59">
        <v>4</v>
      </c>
      <c r="B17" s="10"/>
      <c r="C17" s="10"/>
      <c r="D17" s="10"/>
      <c r="E17" s="12"/>
      <c r="F17" s="12"/>
      <c r="G17" s="11">
        <v>12</v>
      </c>
      <c r="H17" s="12"/>
      <c r="I17" s="12"/>
      <c r="J17" s="12"/>
      <c r="K17" s="12"/>
      <c r="L17" s="12"/>
      <c r="M17" s="12"/>
      <c r="N17" s="12">
        <v>8</v>
      </c>
      <c r="O17" s="12">
        <v>8</v>
      </c>
      <c r="P17" s="12">
        <v>8</v>
      </c>
      <c r="Q17" s="12">
        <v>8</v>
      </c>
      <c r="R17" s="12">
        <v>8</v>
      </c>
      <c r="S17" s="15" t="s">
        <v>126</v>
      </c>
      <c r="T17" s="15" t="s">
        <v>126</v>
      </c>
      <c r="U17" s="12"/>
      <c r="V17" s="12"/>
      <c r="W17" s="12"/>
      <c r="X17" s="17">
        <v>5</v>
      </c>
      <c r="Y17" s="12"/>
      <c r="Z17" s="12">
        <v>8</v>
      </c>
      <c r="AA17" s="12">
        <v>8</v>
      </c>
      <c r="AB17" s="12">
        <v>8</v>
      </c>
      <c r="AC17" s="12">
        <v>8</v>
      </c>
      <c r="AD17" s="12">
        <v>8</v>
      </c>
      <c r="AE17" s="12">
        <v>8</v>
      </c>
      <c r="AF17" s="12">
        <v>8</v>
      </c>
      <c r="AG17" s="14">
        <v>8</v>
      </c>
      <c r="AH17" s="15" t="s">
        <v>127</v>
      </c>
      <c r="AI17" s="17" t="s">
        <v>128</v>
      </c>
      <c r="AJ17" s="12" t="s">
        <v>128</v>
      </c>
      <c r="AK17" s="12" t="s">
        <v>128</v>
      </c>
      <c r="AL17" s="12" t="s">
        <v>128</v>
      </c>
      <c r="AM17" s="17" t="s">
        <v>28</v>
      </c>
      <c r="AN17" s="17" t="s">
        <v>28</v>
      </c>
      <c r="AO17" s="17" t="s">
        <v>28</v>
      </c>
      <c r="AP17" s="17" t="s">
        <v>28</v>
      </c>
      <c r="AQ17" s="17" t="s">
        <v>28</v>
      </c>
      <c r="AR17" s="17" t="s">
        <v>28</v>
      </c>
      <c r="AS17" s="20"/>
      <c r="AT17" s="20"/>
      <c r="AU17" s="20"/>
      <c r="AV17" s="20"/>
      <c r="AW17" s="20"/>
      <c r="AX17" s="20"/>
      <c r="AY17" s="20"/>
      <c r="AZ17" s="20"/>
      <c r="BA17" s="20"/>
      <c r="BB17" s="140"/>
      <c r="BC17" s="16"/>
      <c r="BD17" s="16"/>
      <c r="BE17" s="498"/>
      <c r="BF17" s="498"/>
      <c r="BG17" s="16"/>
      <c r="BH17" s="16"/>
      <c r="BI17" s="16"/>
      <c r="BJ17" s="16"/>
      <c r="BK17" s="16"/>
    </row>
    <row r="18" spans="1:63" ht="13.5" customHeight="1">
      <c r="A18" s="491"/>
      <c r="B18" s="491"/>
      <c r="C18" s="491"/>
      <c r="D18" s="491"/>
      <c r="E18" s="491"/>
      <c r="F18" s="22"/>
      <c r="G18" s="491"/>
      <c r="H18" s="491"/>
      <c r="I18" s="491"/>
      <c r="J18" s="491"/>
      <c r="K18" s="491"/>
      <c r="L18" s="491"/>
      <c r="M18" s="491"/>
      <c r="N18" s="22"/>
      <c r="O18" s="491"/>
      <c r="P18" s="491"/>
      <c r="Q18" s="491"/>
      <c r="R18" s="491"/>
      <c r="S18" s="491"/>
      <c r="T18" s="491"/>
      <c r="U18" s="491"/>
      <c r="V18" s="23"/>
      <c r="W18" s="491"/>
      <c r="X18" s="491"/>
      <c r="Y18" s="491"/>
      <c r="Z18" s="491"/>
      <c r="AA18" s="491"/>
      <c r="AB18" s="491"/>
      <c r="AC18" s="491"/>
      <c r="AD18" s="22"/>
      <c r="AE18" s="491"/>
      <c r="AF18" s="491"/>
      <c r="AG18" s="491"/>
      <c r="AH18" s="491"/>
      <c r="AI18" s="491"/>
      <c r="AJ18" s="491"/>
      <c r="AK18" s="491"/>
      <c r="AL18" s="22"/>
      <c r="AM18" s="491"/>
      <c r="AN18" s="491"/>
      <c r="AO18" s="491"/>
      <c r="AP18" s="491"/>
      <c r="AQ18" s="491"/>
      <c r="AR18" s="491"/>
      <c r="AS18" s="491"/>
      <c r="AT18" s="22"/>
      <c r="AU18" s="491"/>
      <c r="AV18" s="491"/>
      <c r="AW18" s="491"/>
      <c r="AX18" s="491"/>
      <c r="AY18" s="491"/>
      <c r="AZ18" s="491"/>
      <c r="BA18" s="491"/>
      <c r="BB18" s="21"/>
      <c r="BC18" s="491"/>
      <c r="BD18" s="491"/>
      <c r="BE18" s="491"/>
      <c r="BF18" s="491"/>
      <c r="BG18" s="491"/>
      <c r="BH18" s="491"/>
      <c r="BI18" s="491"/>
      <c r="BJ18" s="491"/>
      <c r="BK18" s="22"/>
    </row>
    <row r="19" spans="1:63" ht="13.5" customHeight="1">
      <c r="A19" s="495" t="s">
        <v>29</v>
      </c>
      <c r="B19" s="495"/>
      <c r="C19" s="495"/>
      <c r="D19" s="495"/>
      <c r="E19" s="495"/>
      <c r="F19" s="62"/>
      <c r="G19" s="494" t="s">
        <v>150</v>
      </c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2"/>
      <c r="X19" s="62" t="s">
        <v>151</v>
      </c>
      <c r="Y19" s="496" t="s">
        <v>152</v>
      </c>
      <c r="Z19" s="496"/>
      <c r="AA19" s="496"/>
      <c r="AB19" s="496"/>
      <c r="AC19" s="496"/>
      <c r="AD19" s="496"/>
      <c r="AE19" s="496"/>
      <c r="AF19" s="2"/>
      <c r="AG19" s="2"/>
      <c r="AH19" s="2"/>
      <c r="AI19" s="2"/>
      <c r="AJ19" s="2"/>
      <c r="AK19" s="2"/>
      <c r="AL19" s="2"/>
      <c r="AM19" s="2"/>
      <c r="AN19" s="63"/>
      <c r="AO19" s="2"/>
      <c r="AP19" s="2"/>
      <c r="AQ19" s="64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  <c r="BC19" s="496"/>
      <c r="BD19" s="496"/>
      <c r="BE19" s="496"/>
      <c r="BF19" s="496"/>
      <c r="BG19" s="496"/>
      <c r="BH19" s="496"/>
      <c r="BI19" s="22"/>
      <c r="BJ19" s="22"/>
      <c r="BK19" s="22"/>
    </row>
    <row r="20" spans="1:63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63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61"/>
      <c r="BA20" s="61"/>
      <c r="BB20" s="2"/>
      <c r="BC20" s="61"/>
      <c r="BD20" s="61"/>
      <c r="BE20" s="2"/>
      <c r="BF20" s="61"/>
      <c r="BG20" s="61"/>
      <c r="BH20" s="2"/>
    </row>
    <row r="21" spans="1:63" ht="13.5" customHeight="1">
      <c r="A21" s="2"/>
      <c r="B21" s="2"/>
      <c r="C21" s="2"/>
      <c r="D21" s="2"/>
      <c r="E21" s="2"/>
      <c r="F21" s="62" t="s">
        <v>153</v>
      </c>
      <c r="G21" s="494" t="s">
        <v>154</v>
      </c>
      <c r="H21" s="494"/>
      <c r="I21" s="494"/>
      <c r="J21" s="494"/>
      <c r="K21" s="494"/>
      <c r="L21" s="494"/>
      <c r="M21" s="494"/>
      <c r="N21" s="494"/>
      <c r="O21" s="494"/>
      <c r="P21" s="494"/>
      <c r="Q21" s="2"/>
      <c r="R21" s="2"/>
      <c r="S21" s="2"/>
      <c r="T21" s="61"/>
      <c r="U21" s="2"/>
      <c r="V21" s="2"/>
      <c r="W21" s="2"/>
      <c r="X21" s="62" t="s">
        <v>155</v>
      </c>
      <c r="Y21" s="494" t="s">
        <v>156</v>
      </c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4"/>
      <c r="AL21" s="494"/>
      <c r="AM21" s="494"/>
      <c r="AN21" s="494"/>
      <c r="AO21" s="494"/>
      <c r="AP21" s="2"/>
      <c r="AQ21" s="62" t="s">
        <v>28</v>
      </c>
      <c r="AR21" s="496" t="s">
        <v>157</v>
      </c>
      <c r="AS21" s="496"/>
      <c r="AT21" s="496"/>
      <c r="AU21" s="496"/>
      <c r="AV21" s="496"/>
      <c r="AW21" s="496"/>
      <c r="AX21" s="496"/>
      <c r="AY21" s="496"/>
      <c r="AZ21" s="496"/>
      <c r="BA21" s="496"/>
      <c r="BB21" s="496"/>
      <c r="BC21" s="496"/>
      <c r="BD21" s="496"/>
      <c r="BE21" s="496"/>
      <c r="BF21" s="61"/>
      <c r="BG21" s="61"/>
      <c r="BH21" s="2"/>
    </row>
    <row r="22" spans="1:6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61"/>
      <c r="BA22" s="61"/>
      <c r="BB22" s="2"/>
      <c r="BC22" s="61"/>
      <c r="BD22" s="61"/>
      <c r="BE22" s="2"/>
      <c r="BF22" s="61"/>
      <c r="BG22" s="61"/>
      <c r="BH22" s="2"/>
    </row>
    <row r="23" spans="1:63" ht="13.5" customHeight="1">
      <c r="A23" s="2"/>
      <c r="B23" s="2"/>
      <c r="C23" s="2"/>
      <c r="D23" s="2"/>
      <c r="E23" s="2"/>
      <c r="F23" s="62" t="s">
        <v>158</v>
      </c>
      <c r="G23" s="494" t="s">
        <v>159</v>
      </c>
      <c r="H23" s="494"/>
      <c r="I23" s="494"/>
      <c r="J23" s="494"/>
      <c r="K23" s="494"/>
      <c r="L23" s="494"/>
      <c r="M23" s="494"/>
      <c r="N23" s="494"/>
      <c r="O23" s="494"/>
      <c r="P23" s="494"/>
      <c r="Q23" s="2"/>
      <c r="R23" s="2"/>
      <c r="S23" s="2"/>
      <c r="T23" s="61"/>
      <c r="U23" s="2"/>
      <c r="V23" s="2"/>
      <c r="W23" s="2"/>
      <c r="X23" s="62" t="s">
        <v>149</v>
      </c>
      <c r="Y23" s="494" t="s">
        <v>160</v>
      </c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4"/>
      <c r="AP23" s="2"/>
      <c r="AQ23" s="62" t="s">
        <v>11</v>
      </c>
      <c r="AR23" s="494" t="s">
        <v>161</v>
      </c>
      <c r="AS23" s="494"/>
      <c r="AT23" s="494"/>
      <c r="AU23" s="494"/>
      <c r="AV23" s="494"/>
      <c r="AW23" s="494"/>
      <c r="AX23" s="494"/>
      <c r="AY23" s="494"/>
      <c r="AZ23" s="494"/>
      <c r="BA23" s="494"/>
      <c r="BB23" s="2"/>
      <c r="BC23" s="61"/>
      <c r="BD23" s="61"/>
      <c r="BE23" s="2"/>
      <c r="BF23" s="61"/>
      <c r="BG23" s="61"/>
      <c r="BH23" s="2"/>
    </row>
    <row r="26" spans="1:63" s="143" customFormat="1" ht="13.5" customHeight="1">
      <c r="A26" s="492" t="s">
        <v>133</v>
      </c>
      <c r="B26" s="492"/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2"/>
      <c r="AI26" s="492"/>
      <c r="AJ26" s="492"/>
      <c r="AK26" s="492"/>
      <c r="AL26" s="492"/>
      <c r="AM26" s="492"/>
      <c r="AN26" s="492"/>
      <c r="AO26" s="492"/>
      <c r="AP26" s="492"/>
      <c r="AQ26" s="492"/>
      <c r="AR26" s="492"/>
      <c r="AS26" s="492"/>
      <c r="AT26" s="492"/>
      <c r="AU26" s="492"/>
      <c r="AV26" s="492"/>
      <c r="AW26" s="492"/>
      <c r="AX26" s="492"/>
      <c r="AY26" s="492"/>
      <c r="AZ26" s="492"/>
      <c r="BA26" s="141"/>
      <c r="BB26" s="142"/>
      <c r="BC26" s="141"/>
      <c r="BD26" s="141"/>
      <c r="BE26" s="142"/>
      <c r="BF26" s="141"/>
      <c r="BG26" s="141"/>
      <c r="BH26" s="142"/>
    </row>
    <row r="27" spans="1:63" ht="13.5" customHeight="1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3"/>
      <c r="AN27" s="493"/>
      <c r="AO27" s="493"/>
      <c r="AP27" s="493"/>
      <c r="AQ27" s="493"/>
      <c r="AR27" s="493"/>
      <c r="AS27" s="493"/>
      <c r="AT27" s="493"/>
      <c r="AU27" s="493"/>
      <c r="AV27" s="493"/>
      <c r="AW27" s="493"/>
      <c r="AX27" s="493"/>
      <c r="AY27" s="493"/>
      <c r="AZ27" s="493"/>
      <c r="BA27" s="493"/>
      <c r="BB27" s="493"/>
      <c r="BC27" s="493"/>
      <c r="BD27" s="493"/>
      <c r="BE27" s="493"/>
      <c r="BF27" s="493"/>
      <c r="BG27" s="493"/>
      <c r="BH27" s="493"/>
    </row>
    <row r="28" spans="1:63" s="143" customFormat="1" ht="13.5" customHeight="1">
      <c r="A28" s="483" t="s">
        <v>134</v>
      </c>
      <c r="B28" s="472"/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 t="s">
        <v>30</v>
      </c>
      <c r="T28" s="472"/>
      <c r="U28" s="472"/>
      <c r="V28" s="472"/>
      <c r="W28" s="472"/>
      <c r="X28" s="472"/>
      <c r="Y28" s="472"/>
      <c r="Z28" s="472"/>
      <c r="AA28" s="472"/>
      <c r="AB28" s="472" t="s">
        <v>135</v>
      </c>
      <c r="AC28" s="472"/>
      <c r="AD28" s="472"/>
      <c r="AE28" s="472"/>
      <c r="AF28" s="472"/>
      <c r="AG28" s="472"/>
      <c r="AH28" s="472"/>
      <c r="AI28" s="472"/>
      <c r="AJ28" s="472"/>
      <c r="AK28" s="472"/>
      <c r="AL28" s="472"/>
      <c r="AM28" s="472"/>
      <c r="AN28" s="472"/>
      <c r="AO28" s="472"/>
      <c r="AP28" s="472"/>
      <c r="AQ28" s="472"/>
      <c r="AR28" s="472"/>
      <c r="AS28" s="472"/>
      <c r="AT28" s="472"/>
      <c r="AU28" s="472"/>
      <c r="AV28" s="472"/>
      <c r="AW28" s="483" t="s">
        <v>31</v>
      </c>
      <c r="AX28" s="483"/>
      <c r="AY28" s="483"/>
      <c r="AZ28" s="483"/>
      <c r="BA28" s="483"/>
      <c r="BB28" s="483"/>
      <c r="BC28" s="472" t="s">
        <v>32</v>
      </c>
      <c r="BD28" s="472"/>
      <c r="BE28" s="472"/>
      <c r="BF28" s="472" t="s">
        <v>12</v>
      </c>
      <c r="BG28" s="472"/>
      <c r="BH28" s="472"/>
    </row>
    <row r="29" spans="1:63" s="143" customFormat="1" ht="33" customHeight="1">
      <c r="A29" s="483"/>
      <c r="B29" s="472"/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 t="s">
        <v>9</v>
      </c>
      <c r="AC29" s="472"/>
      <c r="AD29" s="472"/>
      <c r="AE29" s="472"/>
      <c r="AF29" s="472"/>
      <c r="AG29" s="472"/>
      <c r="AH29" s="472"/>
      <c r="AI29" s="472" t="s">
        <v>136</v>
      </c>
      <c r="AJ29" s="472"/>
      <c r="AK29" s="472"/>
      <c r="AL29" s="472"/>
      <c r="AM29" s="472"/>
      <c r="AN29" s="472"/>
      <c r="AO29" s="472"/>
      <c r="AP29" s="472" t="s">
        <v>14</v>
      </c>
      <c r="AQ29" s="472"/>
      <c r="AR29" s="472"/>
      <c r="AS29" s="472"/>
      <c r="AT29" s="472"/>
      <c r="AU29" s="472"/>
      <c r="AV29" s="472"/>
      <c r="AW29" s="473" t="s">
        <v>137</v>
      </c>
      <c r="AX29" s="474"/>
      <c r="AY29" s="474"/>
      <c r="AZ29" s="474"/>
      <c r="BA29" s="474"/>
      <c r="BB29" s="475"/>
      <c r="BC29" s="472"/>
      <c r="BD29" s="484"/>
      <c r="BE29" s="472"/>
      <c r="BF29" s="472"/>
      <c r="BG29" s="484"/>
      <c r="BH29" s="472"/>
    </row>
    <row r="30" spans="1:63" s="143" customFormat="1" ht="13.5" customHeight="1">
      <c r="A30" s="483"/>
      <c r="B30" s="472"/>
      <c r="C30" s="472"/>
      <c r="D30" s="472"/>
      <c r="E30" s="472"/>
      <c r="F30" s="472"/>
      <c r="G30" s="472" t="s">
        <v>138</v>
      </c>
      <c r="H30" s="472"/>
      <c r="I30" s="472"/>
      <c r="J30" s="472"/>
      <c r="K30" s="472"/>
      <c r="L30" s="472"/>
      <c r="M30" s="472" t="s">
        <v>139</v>
      </c>
      <c r="N30" s="472"/>
      <c r="O30" s="472"/>
      <c r="P30" s="472"/>
      <c r="Q30" s="472"/>
      <c r="R30" s="472"/>
      <c r="S30" s="472" t="s">
        <v>12</v>
      </c>
      <c r="T30" s="472"/>
      <c r="U30" s="472"/>
      <c r="V30" s="472" t="s">
        <v>138</v>
      </c>
      <c r="W30" s="472"/>
      <c r="X30" s="472"/>
      <c r="Y30" s="472" t="s">
        <v>139</v>
      </c>
      <c r="Z30" s="472"/>
      <c r="AA30" s="472"/>
      <c r="AB30" s="472" t="s">
        <v>12</v>
      </c>
      <c r="AC30" s="472"/>
      <c r="AD30" s="472"/>
      <c r="AE30" s="472" t="s">
        <v>138</v>
      </c>
      <c r="AF30" s="472"/>
      <c r="AG30" s="472" t="s">
        <v>139</v>
      </c>
      <c r="AH30" s="472"/>
      <c r="AI30" s="472" t="s">
        <v>12</v>
      </c>
      <c r="AJ30" s="472"/>
      <c r="AK30" s="472"/>
      <c r="AL30" s="472" t="s">
        <v>138</v>
      </c>
      <c r="AM30" s="472"/>
      <c r="AN30" s="472" t="s">
        <v>139</v>
      </c>
      <c r="AO30" s="472"/>
      <c r="AP30" s="472" t="s">
        <v>12</v>
      </c>
      <c r="AQ30" s="472"/>
      <c r="AR30" s="472"/>
      <c r="AS30" s="472" t="s">
        <v>138</v>
      </c>
      <c r="AT30" s="472"/>
      <c r="AU30" s="472" t="s">
        <v>139</v>
      </c>
      <c r="AV30" s="472"/>
      <c r="AW30" s="476"/>
      <c r="AX30" s="477"/>
      <c r="AY30" s="477"/>
      <c r="AZ30" s="477"/>
      <c r="BA30" s="477"/>
      <c r="BB30" s="478"/>
      <c r="BC30" s="472"/>
      <c r="BD30" s="472"/>
      <c r="BE30" s="472"/>
      <c r="BF30" s="472"/>
      <c r="BG30" s="472"/>
      <c r="BH30" s="472"/>
    </row>
    <row r="31" spans="1:63" s="143" customFormat="1" ht="20.25" customHeight="1">
      <c r="A31" s="483"/>
      <c r="B31" s="471"/>
      <c r="C31" s="471"/>
      <c r="D31" s="479" t="s">
        <v>141</v>
      </c>
      <c r="E31" s="479"/>
      <c r="F31" s="479"/>
      <c r="G31" s="471" t="s">
        <v>140</v>
      </c>
      <c r="H31" s="471"/>
      <c r="I31" s="471"/>
      <c r="J31" s="479" t="s">
        <v>141</v>
      </c>
      <c r="K31" s="479"/>
      <c r="L31" s="479"/>
      <c r="M31" s="471" t="s">
        <v>140</v>
      </c>
      <c r="N31" s="471"/>
      <c r="O31" s="471"/>
      <c r="P31" s="479" t="s">
        <v>141</v>
      </c>
      <c r="Q31" s="479"/>
      <c r="R31" s="479"/>
      <c r="S31" s="471" t="s">
        <v>140</v>
      </c>
      <c r="T31" s="471"/>
      <c r="U31" s="471"/>
      <c r="V31" s="471" t="s">
        <v>140</v>
      </c>
      <c r="W31" s="471"/>
      <c r="X31" s="471"/>
      <c r="Y31" s="471" t="s">
        <v>140</v>
      </c>
      <c r="Z31" s="471"/>
      <c r="AA31" s="471"/>
      <c r="AB31" s="471" t="s">
        <v>140</v>
      </c>
      <c r="AC31" s="471"/>
      <c r="AD31" s="471"/>
      <c r="AE31" s="471" t="s">
        <v>140</v>
      </c>
      <c r="AF31" s="471"/>
      <c r="AG31" s="471" t="s">
        <v>140</v>
      </c>
      <c r="AH31" s="471"/>
      <c r="AI31" s="471" t="s">
        <v>140</v>
      </c>
      <c r="AJ31" s="471"/>
      <c r="AK31" s="471"/>
      <c r="AL31" s="471" t="s">
        <v>140</v>
      </c>
      <c r="AM31" s="471"/>
      <c r="AN31" s="471" t="s">
        <v>140</v>
      </c>
      <c r="AO31" s="471"/>
      <c r="AP31" s="471" t="s">
        <v>140</v>
      </c>
      <c r="AQ31" s="471"/>
      <c r="AR31" s="471"/>
      <c r="AS31" s="471" t="s">
        <v>140</v>
      </c>
      <c r="AT31" s="471"/>
      <c r="AU31" s="471" t="s">
        <v>140</v>
      </c>
      <c r="AV31" s="471"/>
      <c r="AW31" s="480" t="s">
        <v>140</v>
      </c>
      <c r="AX31" s="481"/>
      <c r="AY31" s="481"/>
      <c r="AZ31" s="481"/>
      <c r="BA31" s="481"/>
      <c r="BB31" s="482"/>
      <c r="BC31" s="471" t="s">
        <v>140</v>
      </c>
      <c r="BD31" s="471"/>
      <c r="BE31" s="471"/>
      <c r="BF31" s="471" t="s">
        <v>140</v>
      </c>
      <c r="BG31" s="471"/>
      <c r="BH31" s="471"/>
    </row>
    <row r="32" spans="1:63" s="143" customFormat="1" ht="13.5" customHeight="1">
      <c r="A32" s="144" t="s">
        <v>142</v>
      </c>
      <c r="B32" s="463">
        <f>G32+M32</f>
        <v>39</v>
      </c>
      <c r="C32" s="463"/>
      <c r="D32" s="470">
        <f>B32*36</f>
        <v>1404</v>
      </c>
      <c r="E32" s="470"/>
      <c r="F32" s="470"/>
      <c r="G32" s="463">
        <v>17</v>
      </c>
      <c r="H32" s="463"/>
      <c r="I32" s="463"/>
      <c r="J32" s="470">
        <f>G32*36</f>
        <v>612</v>
      </c>
      <c r="K32" s="470"/>
      <c r="L32" s="470"/>
      <c r="M32" s="463">
        <v>22</v>
      </c>
      <c r="N32" s="463"/>
      <c r="O32" s="463"/>
      <c r="P32" s="470">
        <f>M32*36</f>
        <v>792</v>
      </c>
      <c r="Q32" s="470"/>
      <c r="R32" s="470"/>
      <c r="S32" s="463">
        <v>2</v>
      </c>
      <c r="T32" s="463"/>
      <c r="U32" s="463"/>
      <c r="V32" s="463"/>
      <c r="W32" s="463"/>
      <c r="X32" s="463"/>
      <c r="Y32" s="463">
        <v>2</v>
      </c>
      <c r="Z32" s="463"/>
      <c r="AA32" s="463"/>
      <c r="AB32" s="463"/>
      <c r="AC32" s="463"/>
      <c r="AD32" s="463"/>
      <c r="AE32" s="463"/>
      <c r="AF32" s="463"/>
      <c r="AG32" s="463"/>
      <c r="AH32" s="463"/>
      <c r="AI32" s="463"/>
      <c r="AJ32" s="463"/>
      <c r="AK32" s="463"/>
      <c r="AL32" s="463"/>
      <c r="AM32" s="463"/>
      <c r="AN32" s="463"/>
      <c r="AO32" s="463"/>
      <c r="AP32" s="463"/>
      <c r="AQ32" s="463"/>
      <c r="AR32" s="463"/>
      <c r="AS32" s="463"/>
      <c r="AT32" s="463"/>
      <c r="AU32" s="463"/>
      <c r="AV32" s="463"/>
      <c r="AW32" s="464"/>
      <c r="AX32" s="465"/>
      <c r="AY32" s="465"/>
      <c r="AZ32" s="465"/>
      <c r="BA32" s="465"/>
      <c r="BB32" s="466"/>
      <c r="BC32" s="463" t="s">
        <v>143</v>
      </c>
      <c r="BD32" s="463"/>
      <c r="BE32" s="463"/>
      <c r="BF32" s="463">
        <f>B32+S32+AB32+AI32+AP32+AW32+AZ32+BC32</f>
        <v>52</v>
      </c>
      <c r="BG32" s="463"/>
      <c r="BH32" s="463"/>
    </row>
    <row r="33" spans="1:60" s="143" customFormat="1" ht="13.5" customHeight="1">
      <c r="A33" s="144" t="s">
        <v>144</v>
      </c>
      <c r="B33" s="463">
        <f t="shared" ref="B33:B35" si="0">G33+M33</f>
        <v>34</v>
      </c>
      <c r="C33" s="463"/>
      <c r="D33" s="470">
        <f t="shared" ref="D33:D35" si="1">B33*36</f>
        <v>1224</v>
      </c>
      <c r="E33" s="470"/>
      <c r="F33" s="470"/>
      <c r="G33" s="463">
        <v>16</v>
      </c>
      <c r="H33" s="463"/>
      <c r="I33" s="463"/>
      <c r="J33" s="470">
        <f t="shared" ref="J33:J35" si="2">G33*36</f>
        <v>576</v>
      </c>
      <c r="K33" s="470"/>
      <c r="L33" s="470"/>
      <c r="M33" s="463">
        <v>18</v>
      </c>
      <c r="N33" s="463"/>
      <c r="O33" s="463"/>
      <c r="P33" s="470">
        <f t="shared" ref="P33:P35" si="3">M33*36</f>
        <v>648</v>
      </c>
      <c r="Q33" s="470"/>
      <c r="R33" s="470"/>
      <c r="S33" s="463">
        <v>2</v>
      </c>
      <c r="T33" s="463"/>
      <c r="U33" s="463"/>
      <c r="V33" s="463">
        <v>1</v>
      </c>
      <c r="W33" s="463"/>
      <c r="X33" s="463"/>
      <c r="Y33" s="463" t="s">
        <v>146</v>
      </c>
      <c r="Z33" s="463"/>
      <c r="AA33" s="463"/>
      <c r="AB33" s="463">
        <v>2</v>
      </c>
      <c r="AC33" s="463"/>
      <c r="AD33" s="463"/>
      <c r="AE33" s="463"/>
      <c r="AF33" s="463"/>
      <c r="AG33" s="463">
        <v>2</v>
      </c>
      <c r="AH33" s="463"/>
      <c r="AI33" s="463">
        <v>3</v>
      </c>
      <c r="AJ33" s="463"/>
      <c r="AK33" s="463"/>
      <c r="AL33" s="463"/>
      <c r="AM33" s="463"/>
      <c r="AN33" s="463">
        <v>3</v>
      </c>
      <c r="AO33" s="463"/>
      <c r="AP33" s="463"/>
      <c r="AQ33" s="463"/>
      <c r="AR33" s="463"/>
      <c r="AS33" s="463"/>
      <c r="AT33" s="463"/>
      <c r="AU33" s="463"/>
      <c r="AV33" s="463"/>
      <c r="AW33" s="464"/>
      <c r="AX33" s="465"/>
      <c r="AY33" s="465"/>
      <c r="AZ33" s="465"/>
      <c r="BA33" s="465"/>
      <c r="BB33" s="466"/>
      <c r="BC33" s="463" t="s">
        <v>143</v>
      </c>
      <c r="BD33" s="463"/>
      <c r="BE33" s="463"/>
      <c r="BF33" s="463">
        <f t="shared" ref="BF33:BF35" si="4">B33+S33+AB33+AI33+AP33+AW33+AZ33+BC33</f>
        <v>52</v>
      </c>
      <c r="BG33" s="463"/>
      <c r="BH33" s="463"/>
    </row>
    <row r="34" spans="1:60" s="143" customFormat="1" ht="13.5" customHeight="1">
      <c r="A34" s="144" t="s">
        <v>28</v>
      </c>
      <c r="B34" s="463">
        <f t="shared" si="0"/>
        <v>31</v>
      </c>
      <c r="C34" s="463"/>
      <c r="D34" s="470">
        <f t="shared" si="1"/>
        <v>1116</v>
      </c>
      <c r="E34" s="470"/>
      <c r="F34" s="470"/>
      <c r="G34" s="463">
        <v>16</v>
      </c>
      <c r="H34" s="463"/>
      <c r="I34" s="463"/>
      <c r="J34" s="470">
        <f t="shared" si="2"/>
        <v>576</v>
      </c>
      <c r="K34" s="470"/>
      <c r="L34" s="470"/>
      <c r="M34" s="463">
        <v>15</v>
      </c>
      <c r="N34" s="463"/>
      <c r="O34" s="463"/>
      <c r="P34" s="470">
        <f t="shared" si="3"/>
        <v>540</v>
      </c>
      <c r="Q34" s="470"/>
      <c r="R34" s="470"/>
      <c r="S34" s="463" t="s">
        <v>145</v>
      </c>
      <c r="T34" s="463"/>
      <c r="U34" s="463"/>
      <c r="V34" s="463" t="s">
        <v>146</v>
      </c>
      <c r="W34" s="463"/>
      <c r="X34" s="463"/>
      <c r="Y34" s="463" t="s">
        <v>146</v>
      </c>
      <c r="Z34" s="463"/>
      <c r="AA34" s="463"/>
      <c r="AB34" s="463">
        <v>4</v>
      </c>
      <c r="AC34" s="463"/>
      <c r="AD34" s="463"/>
      <c r="AE34" s="463"/>
      <c r="AF34" s="463"/>
      <c r="AG34" s="463">
        <v>4</v>
      </c>
      <c r="AH34" s="463"/>
      <c r="AI34" s="463">
        <v>5</v>
      </c>
      <c r="AJ34" s="463"/>
      <c r="AK34" s="463"/>
      <c r="AL34" s="463"/>
      <c r="AM34" s="463"/>
      <c r="AN34" s="463">
        <v>5</v>
      </c>
      <c r="AO34" s="463"/>
      <c r="AP34" s="463"/>
      <c r="AQ34" s="463"/>
      <c r="AR34" s="463"/>
      <c r="AS34" s="463"/>
      <c r="AT34" s="463"/>
      <c r="AU34" s="463"/>
      <c r="AV34" s="463"/>
      <c r="AW34" s="464"/>
      <c r="AX34" s="465"/>
      <c r="AY34" s="465"/>
      <c r="AZ34" s="465"/>
      <c r="BA34" s="465"/>
      <c r="BB34" s="466"/>
      <c r="BC34" s="463" t="s">
        <v>147</v>
      </c>
      <c r="BD34" s="463"/>
      <c r="BE34" s="463"/>
      <c r="BF34" s="463">
        <f t="shared" si="4"/>
        <v>52</v>
      </c>
      <c r="BG34" s="463"/>
      <c r="BH34" s="463"/>
    </row>
    <row r="35" spans="1:60" s="143" customFormat="1" ht="13.5" customHeight="1">
      <c r="A35" s="144" t="s">
        <v>148</v>
      </c>
      <c r="B35" s="463">
        <f t="shared" si="0"/>
        <v>17</v>
      </c>
      <c r="C35" s="463"/>
      <c r="D35" s="470">
        <f t="shared" si="1"/>
        <v>612</v>
      </c>
      <c r="E35" s="470"/>
      <c r="F35" s="470"/>
      <c r="G35" s="463">
        <v>12</v>
      </c>
      <c r="H35" s="463"/>
      <c r="I35" s="463"/>
      <c r="J35" s="470">
        <f t="shared" si="2"/>
        <v>432</v>
      </c>
      <c r="K35" s="470"/>
      <c r="L35" s="470"/>
      <c r="M35" s="463">
        <v>5</v>
      </c>
      <c r="N35" s="463"/>
      <c r="O35" s="463"/>
      <c r="P35" s="470">
        <f t="shared" si="3"/>
        <v>180</v>
      </c>
      <c r="Q35" s="470"/>
      <c r="R35" s="470"/>
      <c r="S35" s="463">
        <v>1</v>
      </c>
      <c r="T35" s="463"/>
      <c r="U35" s="463"/>
      <c r="V35" s="463"/>
      <c r="W35" s="463"/>
      <c r="X35" s="463"/>
      <c r="Y35" s="463" t="s">
        <v>146</v>
      </c>
      <c r="Z35" s="463"/>
      <c r="AA35" s="463"/>
      <c r="AB35" s="463"/>
      <c r="AC35" s="463"/>
      <c r="AD35" s="463"/>
      <c r="AE35" s="463"/>
      <c r="AF35" s="463"/>
      <c r="AG35" s="463"/>
      <c r="AH35" s="463"/>
      <c r="AI35" s="463">
        <v>13</v>
      </c>
      <c r="AJ35" s="463"/>
      <c r="AK35" s="463"/>
      <c r="AL35" s="463">
        <v>5</v>
      </c>
      <c r="AM35" s="463"/>
      <c r="AN35" s="463">
        <v>8</v>
      </c>
      <c r="AO35" s="463"/>
      <c r="AP35" s="463">
        <v>4</v>
      </c>
      <c r="AQ35" s="463"/>
      <c r="AR35" s="463"/>
      <c r="AS35" s="463"/>
      <c r="AT35" s="463"/>
      <c r="AU35" s="463">
        <v>4</v>
      </c>
      <c r="AV35" s="463"/>
      <c r="AW35" s="464"/>
      <c r="AX35" s="465"/>
      <c r="AY35" s="465"/>
      <c r="AZ35" s="465"/>
      <c r="BA35" s="465"/>
      <c r="BB35" s="466"/>
      <c r="BC35" s="463">
        <v>2</v>
      </c>
      <c r="BD35" s="463"/>
      <c r="BE35" s="463"/>
      <c r="BF35" s="463">
        <f t="shared" si="4"/>
        <v>37</v>
      </c>
      <c r="BG35" s="463"/>
      <c r="BH35" s="463"/>
    </row>
    <row r="36" spans="1:60" s="143" customFormat="1" ht="13.5" customHeight="1">
      <c r="A36" s="145" t="s">
        <v>12</v>
      </c>
      <c r="B36" s="461">
        <f>B32+B33+B34+B35</f>
        <v>121</v>
      </c>
      <c r="C36" s="461"/>
      <c r="D36" s="462">
        <f>B36*36</f>
        <v>4356</v>
      </c>
      <c r="E36" s="462"/>
      <c r="F36" s="462"/>
      <c r="G36" s="462"/>
      <c r="H36" s="462"/>
      <c r="I36" s="462"/>
      <c r="J36" s="462">
        <v>2196</v>
      </c>
      <c r="K36" s="462"/>
      <c r="L36" s="462"/>
      <c r="M36" s="462"/>
      <c r="N36" s="462"/>
      <c r="O36" s="462"/>
      <c r="P36" s="462">
        <v>2160</v>
      </c>
      <c r="Q36" s="462"/>
      <c r="R36" s="462"/>
      <c r="S36" s="461">
        <f>S32+S33+S34+S35</f>
        <v>7</v>
      </c>
      <c r="T36" s="461"/>
      <c r="U36" s="461"/>
      <c r="V36" s="461"/>
      <c r="W36" s="461"/>
      <c r="X36" s="461"/>
      <c r="Y36" s="461"/>
      <c r="Z36" s="461"/>
      <c r="AA36" s="461"/>
      <c r="AB36" s="461">
        <v>6</v>
      </c>
      <c r="AC36" s="461"/>
      <c r="AD36" s="461"/>
      <c r="AE36" s="461"/>
      <c r="AF36" s="461"/>
      <c r="AG36" s="461"/>
      <c r="AH36" s="461"/>
      <c r="AI36" s="461">
        <f>AI32+AI33+AI34+AI35</f>
        <v>21</v>
      </c>
      <c r="AJ36" s="461"/>
      <c r="AK36" s="461"/>
      <c r="AL36" s="461"/>
      <c r="AM36" s="461"/>
      <c r="AN36" s="461"/>
      <c r="AO36" s="461"/>
      <c r="AP36" s="461">
        <f>AP32+AP33+AP34+AP35</f>
        <v>4</v>
      </c>
      <c r="AQ36" s="461"/>
      <c r="AR36" s="461"/>
      <c r="AS36" s="461"/>
      <c r="AT36" s="461"/>
      <c r="AU36" s="461"/>
      <c r="AV36" s="461"/>
      <c r="AW36" s="467">
        <v>6</v>
      </c>
      <c r="AX36" s="468"/>
      <c r="AY36" s="468"/>
      <c r="AZ36" s="468"/>
      <c r="BA36" s="468"/>
      <c r="BB36" s="469"/>
      <c r="BC36" s="461">
        <f>BC32+BC33+BC34+BC35</f>
        <v>34</v>
      </c>
      <c r="BD36" s="461"/>
      <c r="BE36" s="461"/>
      <c r="BF36" s="461">
        <f t="shared" ref="BF36" si="5">B36+S36+AB36+AI36+AP36+AW36+AZ36+BC36</f>
        <v>199</v>
      </c>
      <c r="BG36" s="461"/>
      <c r="BH36" s="461"/>
    </row>
    <row r="37" spans="1:60" s="143" customFormat="1" ht="13.5" customHeight="1"/>
  </sheetData>
  <mergeCells count="209">
    <mergeCell ref="BB2:BK2"/>
    <mergeCell ref="BE3:BF12"/>
    <mergeCell ref="BG3:BG12"/>
    <mergeCell ref="BJ3:BJ1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  <mergeCell ref="BK3:BK12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T3:V4"/>
    <mergeCell ref="A18:E18"/>
    <mergeCell ref="G18:M18"/>
    <mergeCell ref="O18:U18"/>
    <mergeCell ref="W18:AC18"/>
    <mergeCell ref="AE18:AK18"/>
    <mergeCell ref="AM18:AS18"/>
    <mergeCell ref="A26:AZ26"/>
    <mergeCell ref="A27:BH27"/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B3:BB12"/>
    <mergeCell ref="AU18:BA18"/>
    <mergeCell ref="BC18:BE18"/>
    <mergeCell ref="BF18:BJ18"/>
    <mergeCell ref="BE17:BF17"/>
    <mergeCell ref="A28:A31"/>
    <mergeCell ref="B28:R29"/>
    <mergeCell ref="S28:AA29"/>
    <mergeCell ref="AB28:AV28"/>
    <mergeCell ref="AW28:BB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Y30:AA30"/>
    <mergeCell ref="AB30:AD30"/>
    <mergeCell ref="AE30:AF30"/>
    <mergeCell ref="AG30:AH30"/>
    <mergeCell ref="AI30:AK30"/>
    <mergeCell ref="AW29:BB30"/>
    <mergeCell ref="BF32:BH32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W31:BB31"/>
    <mergeCell ref="BC33:BE33"/>
    <mergeCell ref="BF33:BH33"/>
    <mergeCell ref="AW32:BB32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P33:AR33"/>
    <mergeCell ref="AS33:AT33"/>
    <mergeCell ref="AU33:AV33"/>
    <mergeCell ref="AE33:AF33"/>
    <mergeCell ref="AG33:AH33"/>
    <mergeCell ref="AI33:AK33"/>
    <mergeCell ref="AW33:BB33"/>
    <mergeCell ref="AW34:BB34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AI34:AK34"/>
    <mergeCell ref="AL34:AM34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AW35:BB35"/>
    <mergeCell ref="AW36:BB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</mergeCells>
  <pageMargins left="0.19685039370078741" right="0.19685039370078741" top="0.98425196850393704" bottom="0.98425196850393704" header="0" footer="0"/>
  <pageSetup paperSize="9" scale="75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34"/>
  <sheetViews>
    <sheetView topLeftCell="A35" zoomScale="75" zoomScaleNormal="75" workbookViewId="0">
      <selection activeCell="B39" sqref="B39"/>
    </sheetView>
  </sheetViews>
  <sheetFormatPr defaultColWidth="9.33203125" defaultRowHeight="15"/>
  <cols>
    <col min="1" max="1" width="15.5" style="36" customWidth="1"/>
    <col min="2" max="2" width="51" style="136" customWidth="1"/>
    <col min="3" max="3" width="9.33203125" style="176"/>
    <col min="4" max="7" width="9.33203125" style="55"/>
    <col min="8" max="8" width="17.33203125" style="60" bestFit="1" customWidth="1"/>
    <col min="9" max="9" width="9.33203125" style="36"/>
    <col min="10" max="10" width="9.33203125" style="137"/>
    <col min="11" max="11" width="9.33203125" style="55"/>
    <col min="12" max="12" width="9.33203125" style="60"/>
    <col min="13" max="14" width="9.33203125" style="36"/>
    <col min="15" max="17" width="9.33203125" style="60"/>
    <col min="18" max="19" width="9.33203125" style="36"/>
    <col min="20" max="20" width="12" style="52" customWidth="1"/>
    <col min="21" max="21" width="13.1640625" style="53" customWidth="1"/>
    <col min="22" max="22" width="8" style="138" customWidth="1"/>
    <col min="23" max="23" width="12.6640625" style="55" customWidth="1"/>
    <col min="24" max="24" width="7.83203125" style="55" customWidth="1"/>
    <col min="25" max="25" width="12.1640625" style="55" customWidth="1"/>
    <col min="26" max="26" width="7.83203125" style="55" customWidth="1"/>
    <col min="27" max="27" width="14.1640625" style="55" customWidth="1"/>
    <col min="28" max="28" width="8.83203125" style="55" customWidth="1"/>
    <col min="29" max="29" width="14.5" style="55" customWidth="1"/>
    <col min="30" max="30" width="8.33203125" style="55" customWidth="1"/>
    <col min="31" max="31" width="13.5" style="55" customWidth="1"/>
    <col min="32" max="32" width="8.6640625" style="55" customWidth="1"/>
    <col min="33" max="33" width="15.6640625" style="55" customWidth="1"/>
    <col min="34" max="35" width="9.33203125" style="30"/>
    <col min="36" max="36" width="11.33203125" style="30" bestFit="1" customWidth="1"/>
    <col min="37" max="16384" width="9.33203125" style="30"/>
  </cols>
  <sheetData>
    <row r="1" spans="1:37" s="124" customFormat="1">
      <c r="A1" s="534" t="s">
        <v>46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</row>
    <row r="2" spans="1:37" ht="15.75" thickBot="1">
      <c r="A2" s="536"/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</row>
    <row r="3" spans="1:37" ht="19.5" customHeight="1">
      <c r="A3" s="538" t="s">
        <v>10</v>
      </c>
      <c r="B3" s="539" t="s">
        <v>76</v>
      </c>
      <c r="C3" s="546" t="s">
        <v>251</v>
      </c>
      <c r="D3" s="546"/>
      <c r="E3" s="546"/>
      <c r="F3" s="546"/>
      <c r="G3" s="546"/>
      <c r="H3" s="540" t="s">
        <v>47</v>
      </c>
      <c r="I3" s="546" t="s">
        <v>40</v>
      </c>
      <c r="J3" s="546"/>
      <c r="K3" s="546"/>
      <c r="L3" s="546"/>
      <c r="M3" s="546"/>
      <c r="N3" s="546"/>
      <c r="O3" s="546"/>
      <c r="P3" s="546"/>
      <c r="Q3" s="546"/>
      <c r="R3" s="546"/>
      <c r="S3" s="539"/>
      <c r="T3" s="541" t="s">
        <v>48</v>
      </c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3"/>
      <c r="AG3" s="544"/>
    </row>
    <row r="4" spans="1:37" ht="60.95" customHeight="1">
      <c r="A4" s="538"/>
      <c r="B4" s="539"/>
      <c r="C4" s="546"/>
      <c r="D4" s="546"/>
      <c r="E4" s="546"/>
      <c r="F4" s="546"/>
      <c r="G4" s="546"/>
      <c r="H4" s="540"/>
      <c r="I4" s="548" t="s">
        <v>78</v>
      </c>
      <c r="J4" s="546" t="s">
        <v>45</v>
      </c>
      <c r="K4" s="546"/>
      <c r="L4" s="546"/>
      <c r="M4" s="546"/>
      <c r="N4" s="546"/>
      <c r="O4" s="546"/>
      <c r="P4" s="553" t="s">
        <v>253</v>
      </c>
      <c r="Q4" s="554"/>
      <c r="R4" s="555"/>
      <c r="S4" s="548" t="s">
        <v>31</v>
      </c>
      <c r="T4" s="545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39"/>
      <c r="AG4" s="547"/>
    </row>
    <row r="5" spans="1:37" ht="21" customHeight="1" thickBot="1">
      <c r="A5" s="538"/>
      <c r="B5" s="539"/>
      <c r="C5" s="546"/>
      <c r="D5" s="546"/>
      <c r="E5" s="546"/>
      <c r="F5" s="546"/>
      <c r="G5" s="546"/>
      <c r="H5" s="540"/>
      <c r="I5" s="548"/>
      <c r="J5" s="551" t="s">
        <v>82</v>
      </c>
      <c r="K5" s="546" t="s">
        <v>79</v>
      </c>
      <c r="L5" s="546"/>
      <c r="M5" s="546"/>
      <c r="N5" s="552" t="s">
        <v>80</v>
      </c>
      <c r="O5" s="552"/>
      <c r="P5" s="556"/>
      <c r="Q5" s="557"/>
      <c r="R5" s="558"/>
      <c r="S5" s="548"/>
      <c r="T5" s="549" t="s">
        <v>49</v>
      </c>
      <c r="U5" s="550"/>
      <c r="V5" s="511" t="s">
        <v>50</v>
      </c>
      <c r="W5" s="512"/>
      <c r="X5" s="512"/>
      <c r="Y5" s="513"/>
      <c r="Z5" s="511" t="s">
        <v>51</v>
      </c>
      <c r="AA5" s="512"/>
      <c r="AB5" s="512"/>
      <c r="AC5" s="513"/>
      <c r="AD5" s="511" t="s">
        <v>52</v>
      </c>
      <c r="AE5" s="512"/>
      <c r="AF5" s="512"/>
      <c r="AG5" s="514"/>
    </row>
    <row r="6" spans="1:37" ht="195.75">
      <c r="A6" s="538"/>
      <c r="B6" s="539"/>
      <c r="C6" s="232" t="s">
        <v>53</v>
      </c>
      <c r="D6" s="232" t="s">
        <v>54</v>
      </c>
      <c r="E6" s="428" t="s">
        <v>77</v>
      </c>
      <c r="F6" s="232" t="s">
        <v>250</v>
      </c>
      <c r="G6" s="232" t="s">
        <v>83</v>
      </c>
      <c r="H6" s="540"/>
      <c r="I6" s="548"/>
      <c r="J6" s="551"/>
      <c r="K6" s="125" t="s">
        <v>41</v>
      </c>
      <c r="L6" s="168" t="s">
        <v>42</v>
      </c>
      <c r="M6" s="168" t="s">
        <v>252</v>
      </c>
      <c r="N6" s="168" t="s">
        <v>43</v>
      </c>
      <c r="O6" s="168" t="s">
        <v>44</v>
      </c>
      <c r="P6" s="227" t="s">
        <v>254</v>
      </c>
      <c r="Q6" s="227" t="s">
        <v>255</v>
      </c>
      <c r="R6" s="227" t="s">
        <v>256</v>
      </c>
      <c r="S6" s="548"/>
      <c r="T6" s="325" t="s">
        <v>216</v>
      </c>
      <c r="U6" s="325" t="s">
        <v>217</v>
      </c>
      <c r="V6" s="323" t="s">
        <v>257</v>
      </c>
      <c r="W6" s="324" t="s">
        <v>243</v>
      </c>
      <c r="X6" s="323" t="s">
        <v>258</v>
      </c>
      <c r="Y6" s="326" t="s">
        <v>245</v>
      </c>
      <c r="Z6" s="323" t="s">
        <v>259</v>
      </c>
      <c r="AA6" s="326" t="s">
        <v>246</v>
      </c>
      <c r="AB6" s="323" t="s">
        <v>260</v>
      </c>
      <c r="AC6" s="326" t="s">
        <v>244</v>
      </c>
      <c r="AD6" s="323" t="s">
        <v>261</v>
      </c>
      <c r="AE6" s="326" t="s">
        <v>247</v>
      </c>
      <c r="AF6" s="327" t="s">
        <v>262</v>
      </c>
      <c r="AG6" s="326" t="s">
        <v>320</v>
      </c>
    </row>
    <row r="7" spans="1:37" ht="16.5" thickBot="1">
      <c r="A7" s="39">
        <v>1</v>
      </c>
      <c r="B7" s="39">
        <v>2</v>
      </c>
      <c r="C7" s="338">
        <v>3</v>
      </c>
      <c r="D7" s="28">
        <v>4</v>
      </c>
      <c r="E7" s="354">
        <v>5</v>
      </c>
      <c r="F7" s="28">
        <v>6</v>
      </c>
      <c r="G7" s="39">
        <v>7</v>
      </c>
      <c r="H7" s="95">
        <v>8</v>
      </c>
      <c r="I7" s="39">
        <v>9</v>
      </c>
      <c r="J7" s="28">
        <v>10</v>
      </c>
      <c r="K7" s="71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03">
        <v>20</v>
      </c>
      <c r="U7" s="299">
        <v>21</v>
      </c>
      <c r="V7" s="103">
        <v>22</v>
      </c>
      <c r="W7" s="110">
        <v>23</v>
      </c>
      <c r="X7" s="103">
        <v>24</v>
      </c>
      <c r="Y7" s="110">
        <v>25</v>
      </c>
      <c r="Z7" s="103">
        <v>26</v>
      </c>
      <c r="AA7" s="110">
        <v>27</v>
      </c>
      <c r="AB7" s="103">
        <v>28</v>
      </c>
      <c r="AC7" s="110">
        <v>29</v>
      </c>
      <c r="AD7" s="116">
        <v>30</v>
      </c>
      <c r="AE7" s="110">
        <v>31</v>
      </c>
      <c r="AF7" s="107">
        <v>32</v>
      </c>
      <c r="AG7" s="110">
        <v>33</v>
      </c>
    </row>
    <row r="8" spans="1:37" ht="78" customHeight="1" thickBot="1">
      <c r="A8" s="248"/>
      <c r="B8" s="169" t="s">
        <v>81</v>
      </c>
      <c r="C8" s="118">
        <v>18</v>
      </c>
      <c r="D8" s="73"/>
      <c r="E8" s="73">
        <v>32</v>
      </c>
      <c r="F8" s="73" t="s">
        <v>329</v>
      </c>
      <c r="G8" s="92">
        <v>30</v>
      </c>
      <c r="H8" s="304">
        <v>5940</v>
      </c>
      <c r="I8" s="410">
        <v>540</v>
      </c>
      <c r="J8" s="321">
        <v>3816</v>
      </c>
      <c r="K8" s="426">
        <v>1992</v>
      </c>
      <c r="L8" s="426">
        <v>1730</v>
      </c>
      <c r="M8" s="92" t="s">
        <v>328</v>
      </c>
      <c r="N8" s="118">
        <v>216</v>
      </c>
      <c r="O8" s="92">
        <v>900</v>
      </c>
      <c r="P8" s="403">
        <f t="shared" ref="P8:S8" si="0">P10+P26+P32+P34+P48+P79</f>
        <v>116</v>
      </c>
      <c r="Q8" s="403">
        <f t="shared" si="0"/>
        <v>34</v>
      </c>
      <c r="R8" s="403">
        <f t="shared" si="0"/>
        <v>102</v>
      </c>
      <c r="S8" s="134">
        <f t="shared" si="0"/>
        <v>216</v>
      </c>
      <c r="T8" s="123">
        <v>612</v>
      </c>
      <c r="U8" s="123">
        <v>792</v>
      </c>
      <c r="V8" s="83">
        <v>104</v>
      </c>
      <c r="W8" s="84">
        <v>472</v>
      </c>
      <c r="X8" s="118">
        <v>118</v>
      </c>
      <c r="Y8" s="92">
        <v>530</v>
      </c>
      <c r="Z8" s="83">
        <v>100</v>
      </c>
      <c r="AA8" s="84">
        <v>476</v>
      </c>
      <c r="AB8" s="118">
        <v>100</v>
      </c>
      <c r="AC8" s="92">
        <v>440</v>
      </c>
      <c r="AD8" s="83">
        <v>84</v>
      </c>
      <c r="AE8" s="84">
        <v>348</v>
      </c>
      <c r="AF8" s="118">
        <v>34</v>
      </c>
      <c r="AG8" s="92">
        <v>146</v>
      </c>
      <c r="AI8" s="30" t="e">
        <f>K8+L8+M8</f>
        <v>#VALUE!</v>
      </c>
      <c r="AJ8" s="322">
        <f>I8+J8+N8+O8+R8+S8+P8+Q8</f>
        <v>5940</v>
      </c>
      <c r="AK8" s="322">
        <f>T8+U8+W8+Y8+AA8+AC8+AE8+AG8+R8+P8+Q8+V8+X8+Z8+AB8+AD8+AF8</f>
        <v>4608</v>
      </c>
    </row>
    <row r="9" spans="1:37" ht="53.1" customHeight="1" thickBot="1">
      <c r="A9" s="248"/>
      <c r="B9" s="169" t="s">
        <v>263</v>
      </c>
      <c r="C9" s="118">
        <v>18</v>
      </c>
      <c r="D9" s="73"/>
      <c r="E9" s="73">
        <v>28</v>
      </c>
      <c r="F9" s="73" t="s">
        <v>329</v>
      </c>
      <c r="G9" s="92">
        <v>30</v>
      </c>
      <c r="H9" s="334">
        <v>4356</v>
      </c>
      <c r="I9" s="83">
        <v>540</v>
      </c>
      <c r="J9" s="321">
        <v>3816</v>
      </c>
      <c r="K9" s="426">
        <v>1992</v>
      </c>
      <c r="L9" s="426">
        <v>1730</v>
      </c>
      <c r="M9" s="92" t="s">
        <v>328</v>
      </c>
      <c r="N9" s="118">
        <v>216</v>
      </c>
      <c r="O9" s="92">
        <v>900</v>
      </c>
      <c r="P9" s="83">
        <v>116</v>
      </c>
      <c r="Q9" s="73">
        <v>34</v>
      </c>
      <c r="R9" s="84">
        <v>102</v>
      </c>
      <c r="S9" s="123">
        <v>216</v>
      </c>
      <c r="T9" s="123">
        <f t="shared" ref="T9:V9" si="1">T10+T26+T32+T34+T51+T52+T58+T59+T64+T53+T70+T71</f>
        <v>612</v>
      </c>
      <c r="U9" s="123">
        <f t="shared" si="1"/>
        <v>792</v>
      </c>
      <c r="V9" s="83">
        <f t="shared" si="1"/>
        <v>104</v>
      </c>
      <c r="W9" s="84">
        <v>472</v>
      </c>
      <c r="X9" s="118">
        <f>X10+X26+X32+X34+X51+X52+X58+X59+X64+X53+X70+X71</f>
        <v>118</v>
      </c>
      <c r="Y9" s="92">
        <f>Y10+Y26+Y32+Y34+Y51+Y52+Y58+Y59+Y64+Y53+Y70+Y71</f>
        <v>530</v>
      </c>
      <c r="Z9" s="83">
        <v>100</v>
      </c>
      <c r="AA9" s="84">
        <v>476</v>
      </c>
      <c r="AB9" s="118">
        <v>100</v>
      </c>
      <c r="AC9" s="92">
        <v>440</v>
      </c>
      <c r="AD9" s="83">
        <v>84</v>
      </c>
      <c r="AE9" s="84">
        <v>348</v>
      </c>
      <c r="AF9" s="118">
        <v>34</v>
      </c>
      <c r="AG9" s="92">
        <v>146</v>
      </c>
      <c r="AI9" s="30">
        <f>T9+U9+W9+Y9+AA9+AC9+AE9+AG9</f>
        <v>3816</v>
      </c>
      <c r="AK9" s="30">
        <f>V9+X9+Z9+AB9+AD9+AF9</f>
        <v>540</v>
      </c>
    </row>
    <row r="10" spans="1:37" ht="21.95" customHeight="1" thickBot="1">
      <c r="A10" s="250" t="s">
        <v>264</v>
      </c>
      <c r="B10" s="263" t="s">
        <v>220</v>
      </c>
      <c r="C10" s="272">
        <v>4</v>
      </c>
      <c r="D10" s="251">
        <v>0</v>
      </c>
      <c r="E10" s="190">
        <v>6</v>
      </c>
      <c r="F10" s="190">
        <v>2</v>
      </c>
      <c r="G10" s="191">
        <v>6</v>
      </c>
      <c r="H10" s="291">
        <f>H11+H20+H24</f>
        <v>1476</v>
      </c>
      <c r="I10" s="399"/>
      <c r="J10" s="252">
        <v>1404</v>
      </c>
      <c r="K10" s="424">
        <v>728</v>
      </c>
      <c r="L10" s="424">
        <v>622</v>
      </c>
      <c r="M10" s="273">
        <v>54</v>
      </c>
      <c r="N10" s="275"/>
      <c r="O10" s="276"/>
      <c r="P10" s="269">
        <f>P12+P13+P14+P15+P16+P17+P18+P19+P21+P22+P23+P25</f>
        <v>40</v>
      </c>
      <c r="Q10" s="252">
        <f t="shared" ref="Q10:R10" si="2">Q12+Q13+Q14+Q15+Q16+Q17+Q18+Q19+Q21+Q22+Q23+Q25</f>
        <v>8</v>
      </c>
      <c r="R10" s="273">
        <f t="shared" si="2"/>
        <v>24</v>
      </c>
      <c r="S10" s="291"/>
      <c r="T10" s="291">
        <v>612</v>
      </c>
      <c r="U10" s="291">
        <v>792</v>
      </c>
      <c r="V10" s="83"/>
      <c r="W10" s="84"/>
      <c r="X10" s="118"/>
      <c r="Y10" s="92"/>
      <c r="Z10" s="83"/>
      <c r="AA10" s="84"/>
      <c r="AB10" s="118"/>
      <c r="AC10" s="92"/>
      <c r="AD10" s="83"/>
      <c r="AE10" s="84"/>
      <c r="AF10" s="118"/>
      <c r="AG10" s="92"/>
    </row>
    <row r="11" spans="1:37" ht="23.1" customHeight="1" thickBot="1">
      <c r="A11" s="249"/>
      <c r="B11" s="264" t="s">
        <v>265</v>
      </c>
      <c r="C11" s="272"/>
      <c r="D11" s="251"/>
      <c r="E11" s="190"/>
      <c r="F11" s="190"/>
      <c r="G11" s="191"/>
      <c r="H11" s="318">
        <f>H12+H13+H14+H15+H16+H17+H18+H19</f>
        <v>896</v>
      </c>
      <c r="I11" s="313"/>
      <c r="J11" s="314">
        <f t="shared" ref="J11:U11" si="3">J12+J13+J14+J15+J16+J17+J18+J19</f>
        <v>842</v>
      </c>
      <c r="K11" s="314">
        <f t="shared" si="3"/>
        <v>444</v>
      </c>
      <c r="L11" s="314">
        <f t="shared" si="3"/>
        <v>398</v>
      </c>
      <c r="M11" s="315">
        <f t="shared" si="3"/>
        <v>0</v>
      </c>
      <c r="N11" s="316"/>
      <c r="O11" s="317"/>
      <c r="P11" s="313">
        <f t="shared" ref="P11:R11" si="4">P12+P13+P14+P15+P16+P17+P18+P19</f>
        <v>30</v>
      </c>
      <c r="Q11" s="314">
        <f t="shared" si="4"/>
        <v>6</v>
      </c>
      <c r="R11" s="315">
        <f t="shared" si="4"/>
        <v>18</v>
      </c>
      <c r="S11" s="318">
        <f t="shared" si="3"/>
        <v>0</v>
      </c>
      <c r="T11" s="318">
        <f t="shared" si="3"/>
        <v>374</v>
      </c>
      <c r="U11" s="318">
        <f t="shared" si="3"/>
        <v>468</v>
      </c>
      <c r="V11" s="274"/>
      <c r="W11" s="57"/>
      <c r="X11" s="98"/>
      <c r="Y11" s="108"/>
      <c r="Z11" s="49"/>
      <c r="AA11" s="57"/>
      <c r="AB11" s="98"/>
      <c r="AC11" s="108"/>
      <c r="AD11" s="49"/>
      <c r="AE11" s="57"/>
      <c r="AF11" s="98"/>
      <c r="AG11" s="99"/>
    </row>
    <row r="12" spans="1:37" ht="19.5" customHeight="1">
      <c r="A12" s="239" t="s">
        <v>266</v>
      </c>
      <c r="B12" s="265" t="s">
        <v>55</v>
      </c>
      <c r="C12" s="524" t="s">
        <v>56</v>
      </c>
      <c r="D12" s="180"/>
      <c r="E12" s="179"/>
      <c r="F12" s="180"/>
      <c r="G12" s="181">
        <v>1</v>
      </c>
      <c r="H12" s="312">
        <f>J12+P12+Q12+R12</f>
        <v>87</v>
      </c>
      <c r="I12" s="182"/>
      <c r="J12" s="246">
        <f t="shared" ref="J12:J17" si="5">T12+U12+V12+W12+X12+Y12+Z12+AA12</f>
        <v>78</v>
      </c>
      <c r="K12" s="180">
        <v>58</v>
      </c>
      <c r="L12" s="180">
        <v>20</v>
      </c>
      <c r="M12" s="221"/>
      <c r="N12" s="233"/>
      <c r="O12" s="181"/>
      <c r="P12" s="182">
        <v>5</v>
      </c>
      <c r="Q12" s="180">
        <v>1</v>
      </c>
      <c r="R12" s="221">
        <v>3</v>
      </c>
      <c r="S12" s="234"/>
      <c r="T12" s="319">
        <v>34</v>
      </c>
      <c r="U12" s="319">
        <v>44</v>
      </c>
      <c r="V12" s="235"/>
      <c r="W12" s="31"/>
      <c r="X12" s="231"/>
      <c r="Y12" s="230"/>
      <c r="Z12" s="26"/>
      <c r="AA12" s="31"/>
      <c r="AB12" s="231"/>
      <c r="AC12" s="230"/>
      <c r="AD12" s="26"/>
      <c r="AE12" s="31"/>
      <c r="AF12" s="231"/>
      <c r="AG12" s="100"/>
    </row>
    <row r="13" spans="1:37" ht="20.45" customHeight="1">
      <c r="A13" s="239" t="s">
        <v>267</v>
      </c>
      <c r="B13" s="265" t="s">
        <v>57</v>
      </c>
      <c r="C13" s="525"/>
      <c r="D13" s="183"/>
      <c r="E13" s="183"/>
      <c r="F13" s="183"/>
      <c r="G13" s="188"/>
      <c r="H13" s="312">
        <f t="shared" ref="H13:H23" si="6">J13+P13+Q13+R13</f>
        <v>82</v>
      </c>
      <c r="I13" s="184"/>
      <c r="J13" s="240">
        <f t="shared" si="5"/>
        <v>73</v>
      </c>
      <c r="K13" s="183">
        <v>63</v>
      </c>
      <c r="L13" s="183">
        <v>10</v>
      </c>
      <c r="M13" s="223"/>
      <c r="N13" s="216"/>
      <c r="O13" s="188"/>
      <c r="P13" s="184">
        <v>5</v>
      </c>
      <c r="Q13" s="183">
        <v>1</v>
      </c>
      <c r="R13" s="223">
        <v>3</v>
      </c>
      <c r="S13" s="189"/>
      <c r="T13" s="292">
        <v>51</v>
      </c>
      <c r="U13" s="292">
        <v>22</v>
      </c>
      <c r="V13" s="235"/>
      <c r="W13" s="31"/>
      <c r="X13" s="231"/>
      <c r="Y13" s="230"/>
      <c r="Z13" s="26"/>
      <c r="AA13" s="31"/>
      <c r="AB13" s="231"/>
      <c r="AC13" s="230"/>
      <c r="AD13" s="26"/>
      <c r="AE13" s="31"/>
      <c r="AF13" s="231"/>
      <c r="AG13" s="100"/>
    </row>
    <row r="14" spans="1:37" ht="19.5" customHeight="1">
      <c r="A14" s="239" t="s">
        <v>268</v>
      </c>
      <c r="B14" s="265" t="s">
        <v>58</v>
      </c>
      <c r="C14" s="216">
        <v>2</v>
      </c>
      <c r="D14" s="183"/>
      <c r="E14" s="183"/>
      <c r="F14" s="183"/>
      <c r="G14" s="188">
        <v>1</v>
      </c>
      <c r="H14" s="312">
        <f t="shared" si="6"/>
        <v>135</v>
      </c>
      <c r="I14" s="184"/>
      <c r="J14" s="240">
        <f t="shared" si="5"/>
        <v>117</v>
      </c>
      <c r="K14" s="183"/>
      <c r="L14" s="183">
        <v>117</v>
      </c>
      <c r="M14" s="223"/>
      <c r="N14" s="216"/>
      <c r="O14" s="188"/>
      <c r="P14" s="184">
        <v>10</v>
      </c>
      <c r="Q14" s="183">
        <v>2</v>
      </c>
      <c r="R14" s="223">
        <v>6</v>
      </c>
      <c r="S14" s="189"/>
      <c r="T14" s="292">
        <v>51</v>
      </c>
      <c r="U14" s="292">
        <v>66</v>
      </c>
      <c r="V14" s="235"/>
      <c r="W14" s="31"/>
      <c r="X14" s="231"/>
      <c r="Y14" s="230"/>
      <c r="Z14" s="26"/>
      <c r="AA14" s="31"/>
      <c r="AB14" s="231"/>
      <c r="AC14" s="230"/>
      <c r="AD14" s="26"/>
      <c r="AE14" s="31"/>
      <c r="AF14" s="231"/>
      <c r="AG14" s="100"/>
    </row>
    <row r="15" spans="1:37" ht="18" customHeight="1">
      <c r="A15" s="239" t="s">
        <v>269</v>
      </c>
      <c r="B15" s="266" t="s">
        <v>5</v>
      </c>
      <c r="C15" s="216">
        <v>2</v>
      </c>
      <c r="D15" s="183"/>
      <c r="E15" s="183"/>
      <c r="F15" s="183"/>
      <c r="G15" s="188">
        <v>1</v>
      </c>
      <c r="H15" s="312">
        <f t="shared" si="6"/>
        <v>252</v>
      </c>
      <c r="I15" s="184"/>
      <c r="J15" s="240">
        <f t="shared" si="5"/>
        <v>234</v>
      </c>
      <c r="K15" s="183">
        <v>100</v>
      </c>
      <c r="L15" s="183">
        <v>134</v>
      </c>
      <c r="M15" s="223"/>
      <c r="N15" s="216"/>
      <c r="O15" s="188"/>
      <c r="P15" s="184">
        <v>10</v>
      </c>
      <c r="Q15" s="183">
        <v>2</v>
      </c>
      <c r="R15" s="223">
        <v>6</v>
      </c>
      <c r="S15" s="189"/>
      <c r="T15" s="292">
        <v>102</v>
      </c>
      <c r="U15" s="292">
        <v>132</v>
      </c>
      <c r="V15" s="235"/>
      <c r="W15" s="31"/>
      <c r="X15" s="231"/>
      <c r="Y15" s="230"/>
      <c r="Z15" s="26"/>
      <c r="AA15" s="31"/>
      <c r="AB15" s="231"/>
      <c r="AC15" s="230"/>
      <c r="AD15" s="26"/>
      <c r="AE15" s="31"/>
      <c r="AF15" s="231"/>
      <c r="AG15" s="100"/>
    </row>
    <row r="16" spans="1:37" ht="19.5" customHeight="1">
      <c r="A16" s="239" t="s">
        <v>270</v>
      </c>
      <c r="B16" s="265" t="s">
        <v>1</v>
      </c>
      <c r="C16" s="216"/>
      <c r="D16" s="183"/>
      <c r="E16" s="183">
        <v>2</v>
      </c>
      <c r="F16" s="183"/>
      <c r="G16" s="188"/>
      <c r="H16" s="312">
        <f t="shared" si="6"/>
        <v>117</v>
      </c>
      <c r="I16" s="184"/>
      <c r="J16" s="240">
        <f t="shared" si="5"/>
        <v>117</v>
      </c>
      <c r="K16" s="183">
        <v>117</v>
      </c>
      <c r="L16" s="183"/>
      <c r="M16" s="223"/>
      <c r="N16" s="216"/>
      <c r="O16" s="188"/>
      <c r="P16" s="184"/>
      <c r="Q16" s="183"/>
      <c r="R16" s="223"/>
      <c r="S16" s="189"/>
      <c r="T16" s="292">
        <v>51</v>
      </c>
      <c r="U16" s="292">
        <v>66</v>
      </c>
      <c r="V16" s="235"/>
      <c r="W16" s="31"/>
      <c r="X16" s="231"/>
      <c r="Y16" s="230"/>
      <c r="Z16" s="26"/>
      <c r="AA16" s="31"/>
      <c r="AB16" s="231"/>
      <c r="AC16" s="230"/>
      <c r="AD16" s="26"/>
      <c r="AE16" s="31"/>
      <c r="AF16" s="231"/>
      <c r="AG16" s="100"/>
    </row>
    <row r="17" spans="1:36" ht="18" customHeight="1">
      <c r="A17" s="239" t="s">
        <v>271</v>
      </c>
      <c r="B17" s="265" t="s">
        <v>3</v>
      </c>
      <c r="C17" s="216"/>
      <c r="D17" s="183"/>
      <c r="E17" s="185">
        <v>1.2</v>
      </c>
      <c r="F17" s="183"/>
      <c r="G17" s="188"/>
      <c r="H17" s="312">
        <f t="shared" si="6"/>
        <v>117</v>
      </c>
      <c r="I17" s="184"/>
      <c r="J17" s="240">
        <f t="shared" si="5"/>
        <v>117</v>
      </c>
      <c r="K17" s="183">
        <v>8</v>
      </c>
      <c r="L17" s="183">
        <v>109</v>
      </c>
      <c r="M17" s="223"/>
      <c r="N17" s="216"/>
      <c r="O17" s="188"/>
      <c r="P17" s="184"/>
      <c r="Q17" s="183"/>
      <c r="R17" s="223"/>
      <c r="S17" s="189"/>
      <c r="T17" s="292">
        <v>51</v>
      </c>
      <c r="U17" s="292">
        <v>66</v>
      </c>
      <c r="V17" s="235"/>
      <c r="W17" s="31"/>
      <c r="X17" s="231"/>
      <c r="Y17" s="230"/>
      <c r="Z17" s="26"/>
      <c r="AA17" s="31"/>
      <c r="AB17" s="231"/>
      <c r="AC17" s="230"/>
      <c r="AD17" s="26"/>
      <c r="AE17" s="31"/>
      <c r="AF17" s="231"/>
      <c r="AG17" s="100"/>
    </row>
    <row r="18" spans="1:36" ht="23.1" customHeight="1">
      <c r="A18" s="239" t="s">
        <v>272</v>
      </c>
      <c r="B18" s="267" t="s">
        <v>59</v>
      </c>
      <c r="C18" s="216"/>
      <c r="D18" s="183"/>
      <c r="E18" s="183">
        <v>2</v>
      </c>
      <c r="F18" s="183"/>
      <c r="G18" s="188"/>
      <c r="H18" s="312">
        <f t="shared" si="6"/>
        <v>70</v>
      </c>
      <c r="I18" s="184"/>
      <c r="J18" s="240">
        <f>T18+U18+V19+W19+X19+Y19+Z19+AA19</f>
        <v>70</v>
      </c>
      <c r="K18" s="183">
        <v>62</v>
      </c>
      <c r="L18" s="183">
        <v>8</v>
      </c>
      <c r="M18" s="223"/>
      <c r="N18" s="216"/>
      <c r="O18" s="188"/>
      <c r="P18" s="184"/>
      <c r="Q18" s="183"/>
      <c r="R18" s="223"/>
      <c r="S18" s="189"/>
      <c r="T18" s="292">
        <v>34</v>
      </c>
      <c r="U18" s="292">
        <v>36</v>
      </c>
      <c r="V18" s="235"/>
      <c r="W18" s="31"/>
      <c r="X18" s="231"/>
      <c r="Y18" s="230"/>
      <c r="Z18" s="26"/>
      <c r="AA18" s="31"/>
      <c r="AB18" s="231"/>
      <c r="AC18" s="230"/>
      <c r="AD18" s="26"/>
      <c r="AE18" s="31"/>
      <c r="AF18" s="231"/>
      <c r="AG18" s="100"/>
    </row>
    <row r="19" spans="1:36" ht="17.100000000000001" customHeight="1" thickBot="1">
      <c r="A19" s="239" t="s">
        <v>273</v>
      </c>
      <c r="B19" s="265" t="s">
        <v>85</v>
      </c>
      <c r="C19" s="217"/>
      <c r="D19" s="187"/>
      <c r="E19" s="187">
        <v>2</v>
      </c>
      <c r="F19" s="187"/>
      <c r="G19" s="218"/>
      <c r="H19" s="312">
        <f t="shared" si="6"/>
        <v>36</v>
      </c>
      <c r="I19" s="186"/>
      <c r="J19" s="244">
        <v>36</v>
      </c>
      <c r="K19" s="187">
        <v>36</v>
      </c>
      <c r="L19" s="187"/>
      <c r="M19" s="219"/>
      <c r="N19" s="217"/>
      <c r="O19" s="218"/>
      <c r="P19" s="186"/>
      <c r="Q19" s="187"/>
      <c r="R19" s="219"/>
      <c r="S19" s="305"/>
      <c r="T19" s="306"/>
      <c r="U19" s="306">
        <v>36</v>
      </c>
      <c r="V19" s="235"/>
      <c r="W19" s="34"/>
      <c r="X19" s="105"/>
      <c r="Y19" s="111"/>
      <c r="Z19" s="33"/>
      <c r="AA19" s="34"/>
      <c r="AB19" s="105"/>
      <c r="AC19" s="111"/>
      <c r="AD19" s="33"/>
      <c r="AE19" s="34"/>
      <c r="AF19" s="105"/>
      <c r="AG19" s="106"/>
    </row>
    <row r="20" spans="1:36" ht="34.5" customHeight="1" thickBot="1">
      <c r="A20" s="238"/>
      <c r="B20" s="268" t="s">
        <v>221</v>
      </c>
      <c r="C20" s="272"/>
      <c r="D20" s="251"/>
      <c r="E20" s="190"/>
      <c r="F20" s="190"/>
      <c r="G20" s="191"/>
      <c r="H20" s="318">
        <f>H21+H22+H23</f>
        <v>424</v>
      </c>
      <c r="I20" s="313"/>
      <c r="J20" s="314">
        <f t="shared" ref="J20:U20" si="7">J21+J22+J23</f>
        <v>406</v>
      </c>
      <c r="K20" s="314">
        <f t="shared" si="7"/>
        <v>182</v>
      </c>
      <c r="L20" s="314">
        <f t="shared" si="7"/>
        <v>170</v>
      </c>
      <c r="M20" s="315">
        <v>54</v>
      </c>
      <c r="N20" s="316"/>
      <c r="O20" s="317"/>
      <c r="P20" s="313">
        <v>10</v>
      </c>
      <c r="Q20" s="314">
        <v>2</v>
      </c>
      <c r="R20" s="315">
        <f t="shared" ref="R20" si="8">R21+R22+R23</f>
        <v>6</v>
      </c>
      <c r="S20" s="318">
        <f t="shared" si="7"/>
        <v>0</v>
      </c>
      <c r="T20" s="318">
        <f t="shared" si="7"/>
        <v>170</v>
      </c>
      <c r="U20" s="318">
        <f t="shared" si="7"/>
        <v>236</v>
      </c>
      <c r="V20" s="287"/>
      <c r="W20" s="31"/>
      <c r="X20" s="231"/>
      <c r="Y20" s="230"/>
      <c r="Z20" s="26"/>
      <c r="AA20" s="31"/>
      <c r="AB20" s="231"/>
      <c r="AC20" s="230"/>
      <c r="AD20" s="26"/>
      <c r="AE20" s="31"/>
      <c r="AF20" s="231"/>
      <c r="AG20" s="100"/>
    </row>
    <row r="21" spans="1:36" s="47" customFormat="1" ht="19.5" customHeight="1">
      <c r="A21" s="239" t="s">
        <v>274</v>
      </c>
      <c r="B21" s="266" t="s">
        <v>275</v>
      </c>
      <c r="C21" s="307"/>
      <c r="D21" s="245"/>
      <c r="E21" s="180">
        <v>2</v>
      </c>
      <c r="F21" s="180"/>
      <c r="G21" s="181"/>
      <c r="H21" s="312">
        <f t="shared" si="6"/>
        <v>44</v>
      </c>
      <c r="I21" s="308"/>
      <c r="J21" s="246">
        <f>T21+U21+V21+W21+X21+Y21+Z21+AA21</f>
        <v>44</v>
      </c>
      <c r="K21" s="246">
        <v>34</v>
      </c>
      <c r="L21" s="246">
        <v>10</v>
      </c>
      <c r="M21" s="309"/>
      <c r="N21" s="310"/>
      <c r="O21" s="311"/>
      <c r="P21" s="308"/>
      <c r="Q21" s="246"/>
      <c r="R21" s="309"/>
      <c r="S21" s="312"/>
      <c r="T21" s="312"/>
      <c r="U21" s="312">
        <v>44</v>
      </c>
      <c r="V21" s="288"/>
      <c r="W21" s="31"/>
      <c r="X21" s="231"/>
      <c r="Y21" s="230"/>
      <c r="Z21" s="26"/>
      <c r="AA21" s="31"/>
      <c r="AB21" s="231"/>
      <c r="AC21" s="230"/>
      <c r="AD21" s="26"/>
      <c r="AE21" s="31"/>
      <c r="AF21" s="231"/>
      <c r="AG21" s="100"/>
    </row>
    <row r="22" spans="1:36" ht="20.45" customHeight="1">
      <c r="A22" s="239" t="s">
        <v>276</v>
      </c>
      <c r="B22" s="32" t="s">
        <v>333</v>
      </c>
      <c r="C22" s="427">
        <v>2</v>
      </c>
      <c r="D22" s="183"/>
      <c r="E22" s="183"/>
      <c r="F22" s="183" t="s">
        <v>277</v>
      </c>
      <c r="G22" s="188">
        <v>1</v>
      </c>
      <c r="H22" s="312">
        <f t="shared" si="6"/>
        <v>218</v>
      </c>
      <c r="I22" s="184"/>
      <c r="J22" s="240">
        <f>T22+U22+V22+W22+X22+Y22+Z22+AA22</f>
        <v>200</v>
      </c>
      <c r="K22" s="183">
        <v>128</v>
      </c>
      <c r="L22" s="183">
        <v>46</v>
      </c>
      <c r="M22" s="223" t="s">
        <v>278</v>
      </c>
      <c r="N22" s="216"/>
      <c r="O22" s="188"/>
      <c r="P22" s="184">
        <v>10</v>
      </c>
      <c r="Q22" s="183">
        <v>2</v>
      </c>
      <c r="R22" s="223">
        <v>6</v>
      </c>
      <c r="S22" s="189"/>
      <c r="T22" s="292">
        <v>100</v>
      </c>
      <c r="U22" s="292">
        <v>100</v>
      </c>
      <c r="V22" s="237"/>
      <c r="W22" s="31"/>
      <c r="X22" s="231"/>
      <c r="Y22" s="230"/>
      <c r="Z22" s="26"/>
      <c r="AA22" s="31"/>
      <c r="AB22" s="231"/>
      <c r="AC22" s="230"/>
      <c r="AD22" s="26"/>
      <c r="AE22" s="31"/>
      <c r="AF22" s="231"/>
      <c r="AG22" s="100"/>
    </row>
    <row r="23" spans="1:36" ht="20.45" customHeight="1" thickBot="1">
      <c r="A23" s="339" t="s">
        <v>279</v>
      </c>
      <c r="B23" s="425" t="s">
        <v>331</v>
      </c>
      <c r="C23" s="217"/>
      <c r="D23" s="187"/>
      <c r="E23" s="187">
        <v>2</v>
      </c>
      <c r="F23" s="187" t="s">
        <v>277</v>
      </c>
      <c r="G23" s="218">
        <v>1</v>
      </c>
      <c r="H23" s="340">
        <f t="shared" si="6"/>
        <v>162</v>
      </c>
      <c r="I23" s="186"/>
      <c r="J23" s="244">
        <f>T23+U23+V23+W23+X23+Y23+Z23+AA23</f>
        <v>162</v>
      </c>
      <c r="K23" s="187">
        <v>20</v>
      </c>
      <c r="L23" s="187">
        <v>114</v>
      </c>
      <c r="M23" s="219" t="s">
        <v>280</v>
      </c>
      <c r="N23" s="217"/>
      <c r="O23" s="218"/>
      <c r="P23" s="186"/>
      <c r="Q23" s="187"/>
      <c r="R23" s="219"/>
      <c r="S23" s="305"/>
      <c r="T23" s="341">
        <v>70</v>
      </c>
      <c r="U23" s="341">
        <v>92</v>
      </c>
      <c r="V23" s="237"/>
      <c r="W23" s="31"/>
      <c r="X23" s="231"/>
      <c r="Y23" s="230"/>
      <c r="Z23" s="26"/>
      <c r="AA23" s="31"/>
      <c r="AB23" s="231"/>
      <c r="AC23" s="230"/>
      <c r="AD23" s="26"/>
      <c r="AE23" s="31"/>
      <c r="AF23" s="231"/>
      <c r="AG23" s="100"/>
    </row>
    <row r="24" spans="1:36" s="126" customFormat="1" ht="32.25" thickBot="1">
      <c r="A24" s="250"/>
      <c r="B24" s="352" t="s">
        <v>222</v>
      </c>
      <c r="C24" s="272"/>
      <c r="D24" s="251"/>
      <c r="E24" s="190"/>
      <c r="F24" s="190"/>
      <c r="G24" s="191"/>
      <c r="H24" s="318">
        <v>156</v>
      </c>
      <c r="I24" s="313"/>
      <c r="J24" s="314">
        <v>156</v>
      </c>
      <c r="K24" s="314">
        <v>102</v>
      </c>
      <c r="L24" s="314">
        <v>54</v>
      </c>
      <c r="M24" s="315"/>
      <c r="N24" s="316"/>
      <c r="O24" s="317"/>
      <c r="P24" s="313"/>
      <c r="Q24" s="314"/>
      <c r="R24" s="315"/>
      <c r="S24" s="318"/>
      <c r="T24" s="318">
        <v>68</v>
      </c>
      <c r="U24" s="318">
        <v>88</v>
      </c>
      <c r="V24" s="237"/>
      <c r="W24" s="31"/>
      <c r="X24" s="231"/>
      <c r="Y24" s="230"/>
      <c r="Z24" s="26"/>
      <c r="AA24" s="31"/>
      <c r="AB24" s="231"/>
      <c r="AC24" s="230"/>
      <c r="AD24" s="26"/>
      <c r="AE24" s="31"/>
      <c r="AF24" s="231"/>
      <c r="AG24" s="100"/>
    </row>
    <row r="25" spans="1:36" s="55" customFormat="1" ht="23.1" customHeight="1" thickBot="1">
      <c r="A25" s="342" t="s">
        <v>281</v>
      </c>
      <c r="B25" s="343" t="s">
        <v>282</v>
      </c>
      <c r="C25" s="344"/>
      <c r="D25" s="345"/>
      <c r="E25" s="345">
        <v>2</v>
      </c>
      <c r="F25" s="345"/>
      <c r="G25" s="346">
        <v>1</v>
      </c>
      <c r="H25" s="340">
        <v>156</v>
      </c>
      <c r="I25" s="347"/>
      <c r="J25" s="348">
        <v>156</v>
      </c>
      <c r="K25" s="348">
        <v>102</v>
      </c>
      <c r="L25" s="348">
        <v>54</v>
      </c>
      <c r="M25" s="349"/>
      <c r="N25" s="350"/>
      <c r="O25" s="351"/>
      <c r="P25" s="347"/>
      <c r="Q25" s="348"/>
      <c r="R25" s="349"/>
      <c r="S25" s="340"/>
      <c r="T25" s="340">
        <v>68</v>
      </c>
      <c r="U25" s="340">
        <v>88</v>
      </c>
      <c r="V25" s="236"/>
      <c r="W25" s="39"/>
      <c r="X25" s="103"/>
      <c r="Y25" s="110"/>
      <c r="Z25" s="27"/>
      <c r="AA25" s="39"/>
      <c r="AB25" s="103"/>
      <c r="AC25" s="110"/>
      <c r="AD25" s="27"/>
      <c r="AE25" s="39"/>
      <c r="AF25" s="103"/>
      <c r="AG25" s="104"/>
    </row>
    <row r="26" spans="1:36" s="46" customFormat="1" ht="36" customHeight="1" thickBot="1">
      <c r="A26" s="253" t="s">
        <v>60</v>
      </c>
      <c r="B26" s="158" t="s">
        <v>61</v>
      </c>
      <c r="C26" s="118">
        <v>1</v>
      </c>
      <c r="D26" s="73"/>
      <c r="E26" s="76">
        <v>5</v>
      </c>
      <c r="F26" s="73"/>
      <c r="G26" s="92">
        <v>4</v>
      </c>
      <c r="H26" s="215">
        <f>H27+H28+H29+H30+H31</f>
        <v>468</v>
      </c>
      <c r="I26" s="270">
        <f>I27+I28+I29+I30+I31</f>
        <v>40</v>
      </c>
      <c r="J26" s="76">
        <f>J27+J28+J29+J30+J31</f>
        <v>428</v>
      </c>
      <c r="K26" s="76">
        <f>K27+K28+K29+K30+K31</f>
        <v>116</v>
      </c>
      <c r="L26" s="76">
        <f>L27+L28+L29+L30+L31</f>
        <v>312</v>
      </c>
      <c r="M26" s="127"/>
      <c r="N26" s="214"/>
      <c r="O26" s="128"/>
      <c r="P26" s="270"/>
      <c r="Q26" s="76"/>
      <c r="R26" s="127"/>
      <c r="S26" s="215"/>
      <c r="T26" s="215"/>
      <c r="U26" s="215"/>
      <c r="V26" s="270">
        <f>V27+V28+V29+V30+V31</f>
        <v>6</v>
      </c>
      <c r="W26" s="127">
        <f>W27+W28+W29+W30+W31</f>
        <v>90</v>
      </c>
      <c r="X26" s="214">
        <v>12</v>
      </c>
      <c r="Y26" s="128">
        <f t="shared" ref="Y26:AG26" si="9">Y27+Y28+Y29+Y30+Y31</f>
        <v>132</v>
      </c>
      <c r="Z26" s="270">
        <f t="shared" si="9"/>
        <v>10</v>
      </c>
      <c r="AA26" s="127">
        <f t="shared" si="9"/>
        <v>86</v>
      </c>
      <c r="AB26" s="214">
        <f t="shared" si="9"/>
        <v>4</v>
      </c>
      <c r="AC26" s="128">
        <f t="shared" si="9"/>
        <v>56</v>
      </c>
      <c r="AD26" s="270">
        <f t="shared" si="9"/>
        <v>4</v>
      </c>
      <c r="AE26" s="127">
        <f t="shared" si="9"/>
        <v>44</v>
      </c>
      <c r="AF26" s="214">
        <f t="shared" si="9"/>
        <v>4</v>
      </c>
      <c r="AG26" s="128">
        <f t="shared" si="9"/>
        <v>20</v>
      </c>
      <c r="AJ26" s="46">
        <f>W26+Y26+AA26+AC26+AE26+AG26</f>
        <v>428</v>
      </c>
    </row>
    <row r="27" spans="1:36" ht="21" customHeight="1">
      <c r="A27" s="129" t="s">
        <v>86</v>
      </c>
      <c r="B27" s="147" t="s">
        <v>0</v>
      </c>
      <c r="C27" s="117"/>
      <c r="D27" s="24"/>
      <c r="E27" s="25">
        <v>4</v>
      </c>
      <c r="F27" s="24"/>
      <c r="G27" s="119"/>
      <c r="H27" s="335">
        <f>I27+J27+R27</f>
        <v>36</v>
      </c>
      <c r="I27" s="286">
        <f>V27+X27+Z27+AB27+AD27+AF27</f>
        <v>6</v>
      </c>
      <c r="J27" s="130">
        <f>W27+Y27+AA27+AC27+AE27+AG27</f>
        <v>30</v>
      </c>
      <c r="K27" s="170">
        <f>J27-L27</f>
        <v>30</v>
      </c>
      <c r="L27" s="54"/>
      <c r="M27" s="35"/>
      <c r="N27" s="117"/>
      <c r="O27" s="119"/>
      <c r="P27" s="274"/>
      <c r="Q27" s="24"/>
      <c r="R27" s="35"/>
      <c r="S27" s="293"/>
      <c r="T27" s="293"/>
      <c r="U27" s="293"/>
      <c r="V27" s="274"/>
      <c r="W27" s="82"/>
      <c r="X27" s="177">
        <v>6</v>
      </c>
      <c r="Y27" s="213">
        <v>30</v>
      </c>
      <c r="Z27" s="286"/>
      <c r="AA27" s="82"/>
      <c r="AB27" s="120"/>
      <c r="AC27" s="284"/>
      <c r="AD27" s="282"/>
      <c r="AE27" s="241"/>
      <c r="AF27" s="177"/>
      <c r="AG27" s="113"/>
    </row>
    <row r="28" spans="1:36" ht="21" customHeight="1">
      <c r="A28" s="131" t="s">
        <v>87</v>
      </c>
      <c r="B28" s="148" t="s">
        <v>1</v>
      </c>
      <c r="C28" s="105"/>
      <c r="D28" s="3"/>
      <c r="E28" s="229">
        <v>3</v>
      </c>
      <c r="F28" s="3"/>
      <c r="G28" s="111"/>
      <c r="H28" s="336">
        <f t="shared" ref="H28:H30" si="10">I28+J28+R28</f>
        <v>32</v>
      </c>
      <c r="I28" s="328">
        <f t="shared" ref="I28:J28" si="11">V28+X28+Z28+AB28+AD28+AF28</f>
        <v>6</v>
      </c>
      <c r="J28" s="132">
        <f t="shared" si="11"/>
        <v>26</v>
      </c>
      <c r="K28" s="242">
        <f t="shared" ref="K28" si="12">J28-L28</f>
        <v>26</v>
      </c>
      <c r="L28" s="50"/>
      <c r="M28" s="34"/>
      <c r="N28" s="105"/>
      <c r="O28" s="111"/>
      <c r="P28" s="33"/>
      <c r="Q28" s="3"/>
      <c r="R28" s="31"/>
      <c r="S28" s="294"/>
      <c r="T28" s="294"/>
      <c r="U28" s="294"/>
      <c r="V28" s="26">
        <v>6</v>
      </c>
      <c r="W28" s="31">
        <v>26</v>
      </c>
      <c r="X28" s="231"/>
      <c r="Y28" s="230"/>
      <c r="Z28" s="26"/>
      <c r="AA28" s="31"/>
      <c r="AB28" s="231"/>
      <c r="AC28" s="230"/>
      <c r="AD28" s="26"/>
      <c r="AE28" s="31"/>
      <c r="AF28" s="231"/>
      <c r="AG28" s="100"/>
    </row>
    <row r="29" spans="1:36" ht="18.75" customHeight="1">
      <c r="A29" s="262" t="s">
        <v>88</v>
      </c>
      <c r="B29" s="148" t="s">
        <v>4</v>
      </c>
      <c r="C29" s="429"/>
      <c r="D29" s="430"/>
      <c r="E29" s="430">
        <v>5</v>
      </c>
      <c r="F29" s="430"/>
      <c r="G29" s="431">
        <v>4</v>
      </c>
      <c r="H29" s="432">
        <v>68</v>
      </c>
      <c r="I29" s="433">
        <v>12</v>
      </c>
      <c r="J29" s="434">
        <v>56</v>
      </c>
      <c r="K29" s="435">
        <v>56</v>
      </c>
      <c r="L29" s="436"/>
      <c r="M29" s="437"/>
      <c r="N29" s="438"/>
      <c r="O29" s="439"/>
      <c r="P29" s="440"/>
      <c r="Q29" s="441"/>
      <c r="R29" s="437"/>
      <c r="S29" s="296"/>
      <c r="T29" s="296"/>
      <c r="U29" s="296"/>
      <c r="V29" s="290"/>
      <c r="W29" s="387"/>
      <c r="X29" s="389">
        <v>6</v>
      </c>
      <c r="Y29" s="110">
        <v>30</v>
      </c>
      <c r="Z29" s="26">
        <v>6</v>
      </c>
      <c r="AA29" s="31">
        <v>26</v>
      </c>
      <c r="AB29" s="231"/>
      <c r="AC29" s="230"/>
      <c r="AD29" s="26"/>
      <c r="AE29" s="31"/>
      <c r="AF29" s="231"/>
      <c r="AG29" s="230"/>
    </row>
    <row r="30" spans="1:36" s="46" customFormat="1" ht="33.75" customHeight="1">
      <c r="A30" s="51" t="s">
        <v>89</v>
      </c>
      <c r="B30" s="149" t="s">
        <v>2</v>
      </c>
      <c r="C30" s="105"/>
      <c r="D30" s="391"/>
      <c r="E30" s="229" t="s">
        <v>240</v>
      </c>
      <c r="F30" s="392"/>
      <c r="G30" s="230" t="s">
        <v>218</v>
      </c>
      <c r="H30" s="336">
        <f t="shared" si="10"/>
        <v>166</v>
      </c>
      <c r="I30" s="328">
        <v>8</v>
      </c>
      <c r="J30" s="132">
        <v>158</v>
      </c>
      <c r="K30" s="242">
        <v>4</v>
      </c>
      <c r="L30" s="242">
        <v>154</v>
      </c>
      <c r="M30" s="45"/>
      <c r="N30" s="277"/>
      <c r="O30" s="111"/>
      <c r="P30" s="33"/>
      <c r="Q30" s="3"/>
      <c r="R30" s="45"/>
      <c r="S30" s="295"/>
      <c r="T30" s="295"/>
      <c r="U30" s="295"/>
      <c r="V30" s="289"/>
      <c r="W30" s="31">
        <v>32</v>
      </c>
      <c r="X30" s="231" t="s">
        <v>290</v>
      </c>
      <c r="Y30" s="230">
        <v>36</v>
      </c>
      <c r="Z30" s="26">
        <v>2</v>
      </c>
      <c r="AA30" s="31">
        <v>30</v>
      </c>
      <c r="AB30" s="231">
        <v>2</v>
      </c>
      <c r="AC30" s="230">
        <v>28</v>
      </c>
      <c r="AD30" s="26">
        <v>2</v>
      </c>
      <c r="AE30" s="31">
        <v>22</v>
      </c>
      <c r="AF30" s="231">
        <v>2</v>
      </c>
      <c r="AG30" s="230">
        <v>10</v>
      </c>
    </row>
    <row r="31" spans="1:36" s="46" customFormat="1" ht="20.25" customHeight="1" thickBot="1">
      <c r="A31" s="78" t="s">
        <v>90</v>
      </c>
      <c r="B31" s="164" t="s">
        <v>295</v>
      </c>
      <c r="C31" s="101"/>
      <c r="D31" s="41"/>
      <c r="E31" s="390" t="s">
        <v>215</v>
      </c>
      <c r="F31" s="41"/>
      <c r="G31" s="109"/>
      <c r="H31" s="337">
        <v>166</v>
      </c>
      <c r="I31" s="329">
        <v>8</v>
      </c>
      <c r="J31" s="133">
        <v>158</v>
      </c>
      <c r="K31" s="171">
        <v>0</v>
      </c>
      <c r="L31" s="171">
        <v>158</v>
      </c>
      <c r="M31" s="79"/>
      <c r="N31" s="278"/>
      <c r="O31" s="109"/>
      <c r="P31" s="44"/>
      <c r="Q31" s="41"/>
      <c r="R31" s="79"/>
      <c r="S31" s="296"/>
      <c r="T31" s="296"/>
      <c r="U31" s="296"/>
      <c r="V31" s="290"/>
      <c r="W31" s="387">
        <v>32</v>
      </c>
      <c r="X31" s="389"/>
      <c r="Y31" s="110">
        <v>36</v>
      </c>
      <c r="Z31" s="388">
        <v>2</v>
      </c>
      <c r="AA31" s="387">
        <v>30</v>
      </c>
      <c r="AB31" s="389">
        <v>2</v>
      </c>
      <c r="AC31" s="393">
        <v>28</v>
      </c>
      <c r="AD31" s="394">
        <v>2</v>
      </c>
      <c r="AE31" s="387">
        <v>22</v>
      </c>
      <c r="AF31" s="389">
        <v>2</v>
      </c>
      <c r="AG31" s="110">
        <v>10</v>
      </c>
    </row>
    <row r="32" spans="1:36" s="46" customFormat="1" ht="34.5" customHeight="1" thickBot="1">
      <c r="A32" s="81" t="s">
        <v>62</v>
      </c>
      <c r="B32" s="150" t="s">
        <v>63</v>
      </c>
      <c r="C32" s="118">
        <v>1</v>
      </c>
      <c r="D32" s="76"/>
      <c r="E32" s="73"/>
      <c r="F32" s="73"/>
      <c r="G32" s="92"/>
      <c r="H32" s="215">
        <v>144</v>
      </c>
      <c r="I32" s="270">
        <v>26</v>
      </c>
      <c r="J32" s="76">
        <v>106</v>
      </c>
      <c r="K32" s="76">
        <v>32</v>
      </c>
      <c r="L32" s="76">
        <v>74</v>
      </c>
      <c r="M32" s="127"/>
      <c r="N32" s="214"/>
      <c r="O32" s="128"/>
      <c r="P32" s="270">
        <v>4</v>
      </c>
      <c r="Q32" s="76">
        <v>2</v>
      </c>
      <c r="R32" s="127">
        <v>6</v>
      </c>
      <c r="S32" s="215"/>
      <c r="T32" s="215"/>
      <c r="U32" s="215"/>
      <c r="V32" s="270">
        <v>12</v>
      </c>
      <c r="W32" s="127">
        <v>48</v>
      </c>
      <c r="X32" s="214">
        <v>14</v>
      </c>
      <c r="Y32" s="128">
        <v>58</v>
      </c>
      <c r="Z32" s="270"/>
      <c r="AA32" s="127"/>
      <c r="AB32" s="214"/>
      <c r="AC32" s="128"/>
      <c r="AD32" s="270"/>
      <c r="AE32" s="127"/>
      <c r="AF32" s="214"/>
      <c r="AG32" s="128"/>
      <c r="AJ32" s="46">
        <f>W32+Y32</f>
        <v>106</v>
      </c>
    </row>
    <row r="33" spans="1:36" ht="51.75" customHeight="1" thickBot="1">
      <c r="A33" s="80" t="s">
        <v>292</v>
      </c>
      <c r="B33" s="151" t="s">
        <v>293</v>
      </c>
      <c r="C33" s="98">
        <v>4</v>
      </c>
      <c r="D33" s="170"/>
      <c r="E33" s="25"/>
      <c r="F33" s="25"/>
      <c r="G33" s="108"/>
      <c r="H33" s="335">
        <v>144</v>
      </c>
      <c r="I33" s="286">
        <v>26</v>
      </c>
      <c r="J33" s="130">
        <v>106</v>
      </c>
      <c r="K33" s="170">
        <v>32</v>
      </c>
      <c r="L33" s="25">
        <v>74</v>
      </c>
      <c r="M33" s="57"/>
      <c r="N33" s="98"/>
      <c r="O33" s="108"/>
      <c r="P33" s="49">
        <v>4</v>
      </c>
      <c r="Q33" s="25">
        <v>2</v>
      </c>
      <c r="R33" s="57">
        <v>6</v>
      </c>
      <c r="S33" s="297"/>
      <c r="T33" s="297"/>
      <c r="U33" s="297"/>
      <c r="V33" s="49">
        <v>12</v>
      </c>
      <c r="W33" s="57">
        <v>48</v>
      </c>
      <c r="X33" s="98">
        <v>14</v>
      </c>
      <c r="Y33" s="108">
        <v>58</v>
      </c>
      <c r="Z33" s="49"/>
      <c r="AA33" s="57"/>
      <c r="AB33" s="98"/>
      <c r="AC33" s="108"/>
      <c r="AD33" s="49"/>
      <c r="AE33" s="57"/>
      <c r="AF33" s="98"/>
      <c r="AG33" s="99"/>
    </row>
    <row r="34" spans="1:36" s="46" customFormat="1" ht="24.75" customHeight="1" thickBot="1">
      <c r="A34" s="90" t="s">
        <v>64</v>
      </c>
      <c r="B34" s="165" t="s">
        <v>65</v>
      </c>
      <c r="C34" s="118">
        <v>4</v>
      </c>
      <c r="D34" s="73"/>
      <c r="E34" s="73">
        <v>10</v>
      </c>
      <c r="F34" s="73"/>
      <c r="G34" s="92">
        <v>7</v>
      </c>
      <c r="H34" s="123">
        <v>1236</v>
      </c>
      <c r="I34" s="83">
        <v>236</v>
      </c>
      <c r="J34" s="73">
        <v>940</v>
      </c>
      <c r="K34" s="73">
        <v>606</v>
      </c>
      <c r="L34" s="73">
        <v>334</v>
      </c>
      <c r="M34" s="84"/>
      <c r="N34" s="118"/>
      <c r="O34" s="92"/>
      <c r="P34" s="83">
        <v>28</v>
      </c>
      <c r="Q34" s="73">
        <v>8</v>
      </c>
      <c r="R34" s="84">
        <v>24</v>
      </c>
      <c r="S34" s="123"/>
      <c r="T34" s="123"/>
      <c r="U34" s="123"/>
      <c r="V34" s="83">
        <v>46</v>
      </c>
      <c r="W34" s="84">
        <v>178</v>
      </c>
      <c r="X34" s="118">
        <v>44</v>
      </c>
      <c r="Y34" s="92">
        <v>172</v>
      </c>
      <c r="Z34" s="83">
        <v>36</v>
      </c>
      <c r="AA34" s="84">
        <v>136</v>
      </c>
      <c r="AB34" s="118">
        <v>48</v>
      </c>
      <c r="AC34" s="92">
        <v>192</v>
      </c>
      <c r="AD34" s="83">
        <v>40</v>
      </c>
      <c r="AE34" s="84">
        <v>152</v>
      </c>
      <c r="AF34" s="118">
        <v>16</v>
      </c>
      <c r="AG34" s="92">
        <v>64</v>
      </c>
      <c r="AJ34" s="46">
        <f>W34+Y34+AA34+AC34+AE34+AG34</f>
        <v>894</v>
      </c>
    </row>
    <row r="35" spans="1:36" ht="21" customHeight="1">
      <c r="A35" s="42" t="s">
        <v>66</v>
      </c>
      <c r="B35" s="153" t="s">
        <v>296</v>
      </c>
      <c r="C35" s="117"/>
      <c r="D35" s="25"/>
      <c r="E35" s="25">
        <v>4</v>
      </c>
      <c r="F35" s="25"/>
      <c r="G35" s="108"/>
      <c r="H35" s="335">
        <v>68</v>
      </c>
      <c r="I35" s="286">
        <v>14</v>
      </c>
      <c r="J35" s="130">
        <v>54</v>
      </c>
      <c r="K35" s="170">
        <v>38</v>
      </c>
      <c r="L35" s="25">
        <v>16</v>
      </c>
      <c r="M35" s="57"/>
      <c r="N35" s="98"/>
      <c r="O35" s="108"/>
      <c r="P35" s="49"/>
      <c r="Q35" s="25"/>
      <c r="R35" s="57"/>
      <c r="S35" s="297"/>
      <c r="T35" s="297"/>
      <c r="U35" s="297"/>
      <c r="V35" s="49">
        <v>6</v>
      </c>
      <c r="W35" s="57">
        <v>26</v>
      </c>
      <c r="X35" s="98">
        <v>8</v>
      </c>
      <c r="Y35" s="108">
        <v>28</v>
      </c>
      <c r="Z35" s="49"/>
      <c r="AA35" s="57"/>
      <c r="AB35" s="98"/>
      <c r="AC35" s="108"/>
      <c r="AD35" s="49"/>
      <c r="AE35" s="57"/>
      <c r="AF35" s="98"/>
      <c r="AG35" s="99"/>
    </row>
    <row r="36" spans="1:36" ht="18.75" customHeight="1">
      <c r="A36" s="32" t="s">
        <v>91</v>
      </c>
      <c r="B36" s="154" t="s">
        <v>297</v>
      </c>
      <c r="C36" s="231">
        <v>3.4</v>
      </c>
      <c r="D36" s="229"/>
      <c r="E36" s="229"/>
      <c r="F36" s="229"/>
      <c r="G36" s="230"/>
      <c r="H36" s="336">
        <v>166</v>
      </c>
      <c r="I36" s="328">
        <v>30</v>
      </c>
      <c r="J36" s="132">
        <v>106</v>
      </c>
      <c r="K36" s="242">
        <v>78</v>
      </c>
      <c r="L36" s="229">
        <v>28</v>
      </c>
      <c r="M36" s="31"/>
      <c r="N36" s="231"/>
      <c r="O36" s="230"/>
      <c r="P36" s="26">
        <v>14</v>
      </c>
      <c r="Q36" s="229">
        <v>4</v>
      </c>
      <c r="R36" s="31">
        <v>12</v>
      </c>
      <c r="S36" s="298"/>
      <c r="T36" s="298"/>
      <c r="U36" s="298"/>
      <c r="V36" s="26">
        <v>16</v>
      </c>
      <c r="W36" s="31">
        <v>48</v>
      </c>
      <c r="X36" s="231">
        <v>14</v>
      </c>
      <c r="Y36" s="230">
        <v>58</v>
      </c>
      <c r="Z36" s="26"/>
      <c r="AA36" s="31"/>
      <c r="AB36" s="231"/>
      <c r="AC36" s="230"/>
      <c r="AD36" s="26"/>
      <c r="AE36" s="31"/>
      <c r="AF36" s="231"/>
      <c r="AG36" s="100"/>
    </row>
    <row r="37" spans="1:36" ht="18.75" customHeight="1">
      <c r="A37" s="32" t="s">
        <v>92</v>
      </c>
      <c r="B37" s="155" t="s">
        <v>294</v>
      </c>
      <c r="C37" s="231">
        <v>5</v>
      </c>
      <c r="D37" s="229"/>
      <c r="E37" s="229"/>
      <c r="F37" s="229"/>
      <c r="G37" s="230"/>
      <c r="H37" s="336">
        <v>80</v>
      </c>
      <c r="I37" s="328">
        <v>12</v>
      </c>
      <c r="J37" s="132">
        <v>50</v>
      </c>
      <c r="K37" s="242">
        <v>50</v>
      </c>
      <c r="L37" s="229"/>
      <c r="M37" s="31"/>
      <c r="N37" s="231"/>
      <c r="O37" s="230"/>
      <c r="P37" s="26">
        <v>10</v>
      </c>
      <c r="Q37" s="229">
        <v>2</v>
      </c>
      <c r="R37" s="31">
        <v>6</v>
      </c>
      <c r="S37" s="298"/>
      <c r="T37" s="298"/>
      <c r="U37" s="298"/>
      <c r="V37" s="26" t="s">
        <v>290</v>
      </c>
      <c r="W37" s="31"/>
      <c r="X37" s="231"/>
      <c r="Y37" s="230"/>
      <c r="Z37" s="26">
        <v>6</v>
      </c>
      <c r="AA37" s="31">
        <v>26</v>
      </c>
      <c r="AB37" s="231">
        <v>6</v>
      </c>
      <c r="AC37" s="230">
        <v>24</v>
      </c>
      <c r="AD37" s="26"/>
      <c r="AE37" s="31"/>
      <c r="AF37" s="231"/>
      <c r="AG37" s="100"/>
    </row>
    <row r="38" spans="1:36" ht="24.75" customHeight="1">
      <c r="A38" s="29" t="s">
        <v>93</v>
      </c>
      <c r="B38" s="163" t="s">
        <v>298</v>
      </c>
      <c r="C38" s="231"/>
      <c r="D38" s="229"/>
      <c r="E38" s="229">
        <v>6</v>
      </c>
      <c r="F38" s="229"/>
      <c r="G38" s="230"/>
      <c r="H38" s="336">
        <v>94</v>
      </c>
      <c r="I38" s="328">
        <v>18</v>
      </c>
      <c r="J38" s="132">
        <v>76</v>
      </c>
      <c r="K38" s="242">
        <v>76</v>
      </c>
      <c r="L38" s="229"/>
      <c r="M38" s="31"/>
      <c r="N38" s="231"/>
      <c r="O38" s="230"/>
      <c r="P38" s="26"/>
      <c r="Q38" s="229"/>
      <c r="R38" s="31"/>
      <c r="S38" s="298"/>
      <c r="T38" s="298"/>
      <c r="U38" s="298"/>
      <c r="V38" s="26"/>
      <c r="W38" s="31"/>
      <c r="X38" s="231"/>
      <c r="Y38" s="230"/>
      <c r="Z38" s="26">
        <v>12</v>
      </c>
      <c r="AA38" s="31">
        <v>52</v>
      </c>
      <c r="AB38" s="231">
        <v>6</v>
      </c>
      <c r="AC38" s="230">
        <v>24</v>
      </c>
      <c r="AD38" s="26"/>
      <c r="AE38" s="31"/>
      <c r="AF38" s="231"/>
      <c r="AG38" s="100"/>
    </row>
    <row r="39" spans="1:36" ht="20.25" customHeight="1">
      <c r="A39" s="32" t="s">
        <v>94</v>
      </c>
      <c r="B39" s="154" t="s">
        <v>299</v>
      </c>
      <c r="C39" s="231">
        <v>6</v>
      </c>
      <c r="D39" s="229"/>
      <c r="E39" s="229"/>
      <c r="F39" s="229"/>
      <c r="G39" s="230" t="s">
        <v>327</v>
      </c>
      <c r="H39" s="336">
        <v>242</v>
      </c>
      <c r="I39" s="328">
        <v>44</v>
      </c>
      <c r="J39" s="132">
        <v>186</v>
      </c>
      <c r="K39" s="242">
        <v>40</v>
      </c>
      <c r="L39" s="229">
        <v>146</v>
      </c>
      <c r="M39" s="31"/>
      <c r="N39" s="231"/>
      <c r="O39" s="230"/>
      <c r="P39" s="26">
        <v>4</v>
      </c>
      <c r="Q39" s="229">
        <v>2</v>
      </c>
      <c r="R39" s="31">
        <v>6</v>
      </c>
      <c r="S39" s="298"/>
      <c r="T39" s="298"/>
      <c r="U39" s="298"/>
      <c r="V39" s="26">
        <v>6</v>
      </c>
      <c r="W39" s="31">
        <v>26</v>
      </c>
      <c r="X39" s="231">
        <v>14</v>
      </c>
      <c r="Y39" s="230">
        <v>58</v>
      </c>
      <c r="Z39" s="26">
        <v>18</v>
      </c>
      <c r="AA39" s="31">
        <v>78</v>
      </c>
      <c r="AB39" s="231">
        <v>6</v>
      </c>
      <c r="AC39" s="230">
        <v>24</v>
      </c>
      <c r="AD39" s="26"/>
      <c r="AE39" s="31"/>
      <c r="AF39" s="231"/>
      <c r="AG39" s="230"/>
    </row>
    <row r="40" spans="1:36" ht="20.25" customHeight="1">
      <c r="A40" s="32" t="s">
        <v>95</v>
      </c>
      <c r="B40" s="154" t="s">
        <v>300</v>
      </c>
      <c r="C40" s="105"/>
      <c r="D40" s="229"/>
      <c r="E40" s="229">
        <v>6</v>
      </c>
      <c r="F40" s="229"/>
      <c r="G40" s="230"/>
      <c r="H40" s="336">
        <v>62</v>
      </c>
      <c r="I40" s="328">
        <v>12</v>
      </c>
      <c r="J40" s="132">
        <v>50</v>
      </c>
      <c r="K40" s="242">
        <v>50</v>
      </c>
      <c r="L40" s="229"/>
      <c r="M40" s="31"/>
      <c r="N40" s="231"/>
      <c r="O40" s="230"/>
      <c r="P40" s="26"/>
      <c r="Q40" s="229"/>
      <c r="R40" s="31"/>
      <c r="S40" s="298"/>
      <c r="T40" s="298"/>
      <c r="U40" s="298"/>
      <c r="V40" s="26"/>
      <c r="W40" s="31"/>
      <c r="X40" s="231"/>
      <c r="Y40" s="230"/>
      <c r="Z40" s="26">
        <v>6</v>
      </c>
      <c r="AA40" s="281">
        <v>26</v>
      </c>
      <c r="AB40" s="211">
        <v>6</v>
      </c>
      <c r="AC40" s="395">
        <v>24</v>
      </c>
      <c r="AD40" s="283"/>
      <c r="AE40" s="31"/>
      <c r="AF40" s="231"/>
      <c r="AG40" s="230"/>
    </row>
    <row r="41" spans="1:36" ht="19.5" customHeight="1">
      <c r="A41" s="32" t="s">
        <v>96</v>
      </c>
      <c r="B41" s="154" t="s">
        <v>6</v>
      </c>
      <c r="C41" s="105"/>
      <c r="D41" s="229"/>
      <c r="E41" s="229">
        <v>4</v>
      </c>
      <c r="F41" s="229"/>
      <c r="G41" s="230"/>
      <c r="H41" s="336">
        <v>68</v>
      </c>
      <c r="I41" s="328">
        <v>14</v>
      </c>
      <c r="J41" s="132">
        <v>54</v>
      </c>
      <c r="K41" s="242">
        <v>6</v>
      </c>
      <c r="L41" s="229">
        <v>48</v>
      </c>
      <c r="M41" s="31"/>
      <c r="N41" s="231"/>
      <c r="O41" s="230"/>
      <c r="P41" s="26"/>
      <c r="Q41" s="229"/>
      <c r="R41" s="31"/>
      <c r="S41" s="298"/>
      <c r="T41" s="298"/>
      <c r="U41" s="298"/>
      <c r="V41" s="26">
        <v>6</v>
      </c>
      <c r="W41" s="31">
        <v>26</v>
      </c>
      <c r="X41" s="231">
        <v>8</v>
      </c>
      <c r="Y41" s="230">
        <v>28</v>
      </c>
      <c r="Z41" s="26"/>
      <c r="AA41" s="31"/>
      <c r="AB41" s="231"/>
      <c r="AC41" s="230"/>
      <c r="AD41" s="26"/>
      <c r="AE41" s="31"/>
      <c r="AF41" s="231"/>
      <c r="AG41" s="100"/>
    </row>
    <row r="42" spans="1:36" ht="64.5" customHeight="1">
      <c r="A42" s="32" t="s">
        <v>97</v>
      </c>
      <c r="B42" s="156" t="s">
        <v>302</v>
      </c>
      <c r="C42" s="105"/>
      <c r="D42" s="229"/>
      <c r="E42" s="183">
        <v>3</v>
      </c>
      <c r="F42" s="229"/>
      <c r="G42" s="230"/>
      <c r="H42" s="336">
        <v>32</v>
      </c>
      <c r="I42" s="328">
        <v>6</v>
      </c>
      <c r="J42" s="132">
        <v>26</v>
      </c>
      <c r="K42" s="242">
        <v>26</v>
      </c>
      <c r="L42" s="243"/>
      <c r="M42" s="31"/>
      <c r="N42" s="231"/>
      <c r="O42" s="230"/>
      <c r="P42" s="26"/>
      <c r="Q42" s="229"/>
      <c r="R42" s="31"/>
      <c r="S42" s="298"/>
      <c r="T42" s="298"/>
      <c r="U42" s="298"/>
      <c r="V42" s="26">
        <v>6</v>
      </c>
      <c r="W42" s="281">
        <v>26</v>
      </c>
      <c r="X42" s="211"/>
      <c r="Y42" s="212"/>
      <c r="Z42" s="283"/>
      <c r="AA42" s="112"/>
      <c r="AB42" s="121"/>
      <c r="AC42" s="114"/>
      <c r="AD42" s="56"/>
      <c r="AE42" s="112"/>
      <c r="AF42" s="121"/>
      <c r="AG42" s="114"/>
    </row>
    <row r="43" spans="1:36" ht="24.75" customHeight="1">
      <c r="A43" s="29" t="s">
        <v>67</v>
      </c>
      <c r="B43" s="156" t="s">
        <v>301</v>
      </c>
      <c r="C43" s="105"/>
      <c r="D43" s="229"/>
      <c r="E43" s="229">
        <v>3</v>
      </c>
      <c r="F43" s="229"/>
      <c r="G43" s="230"/>
      <c r="H43" s="336">
        <v>32</v>
      </c>
      <c r="I43" s="328">
        <v>6</v>
      </c>
      <c r="J43" s="132">
        <v>26</v>
      </c>
      <c r="K43" s="242">
        <v>18</v>
      </c>
      <c r="L43" s="243">
        <v>8</v>
      </c>
      <c r="M43" s="31"/>
      <c r="N43" s="231"/>
      <c r="O43" s="230"/>
      <c r="P43" s="26"/>
      <c r="Q43" s="229"/>
      <c r="R43" s="31"/>
      <c r="S43" s="298"/>
      <c r="T43" s="298"/>
      <c r="U43" s="298"/>
      <c r="V43" s="26">
        <v>6</v>
      </c>
      <c r="W43" s="281">
        <v>26</v>
      </c>
      <c r="X43" s="211"/>
      <c r="Y43" s="212"/>
      <c r="Z43" s="283"/>
      <c r="AA43" s="112"/>
      <c r="AB43" s="121"/>
      <c r="AC43" s="114"/>
      <c r="AD43" s="56"/>
      <c r="AE43" s="112"/>
      <c r="AF43" s="121"/>
      <c r="AG43" s="114"/>
    </row>
    <row r="44" spans="1:36" ht="31.5" customHeight="1">
      <c r="A44" s="29" t="s">
        <v>7</v>
      </c>
      <c r="B44" s="156" t="s">
        <v>130</v>
      </c>
      <c r="C44" s="105"/>
      <c r="D44" s="229"/>
      <c r="E44" s="229">
        <v>8</v>
      </c>
      <c r="F44" s="229"/>
      <c r="G44" s="230">
        <v>6</v>
      </c>
      <c r="H44" s="336">
        <v>98</v>
      </c>
      <c r="I44" s="328">
        <v>20</v>
      </c>
      <c r="J44" s="132">
        <v>78</v>
      </c>
      <c r="K44" s="242">
        <v>62</v>
      </c>
      <c r="L44" s="243">
        <v>16</v>
      </c>
      <c r="M44" s="31"/>
      <c r="N44" s="231"/>
      <c r="O44" s="230"/>
      <c r="P44" s="26"/>
      <c r="Q44" s="229"/>
      <c r="R44" s="31"/>
      <c r="S44" s="298"/>
      <c r="T44" s="298"/>
      <c r="U44" s="298"/>
      <c r="V44" s="26"/>
      <c r="W44" s="281"/>
      <c r="X44" s="211"/>
      <c r="Y44" s="212"/>
      <c r="Z44" s="112"/>
      <c r="AA44" s="112"/>
      <c r="AB44" s="121">
        <v>6</v>
      </c>
      <c r="AC44" s="114">
        <v>24</v>
      </c>
      <c r="AD44" s="56">
        <v>10</v>
      </c>
      <c r="AE44" s="112">
        <v>38</v>
      </c>
      <c r="AF44" s="121">
        <v>4</v>
      </c>
      <c r="AG44" s="114">
        <v>16</v>
      </c>
    </row>
    <row r="45" spans="1:36" ht="30.75" customHeight="1">
      <c r="A45" s="29" t="s">
        <v>129</v>
      </c>
      <c r="B45" s="156" t="s">
        <v>132</v>
      </c>
      <c r="C45" s="105"/>
      <c r="D45" s="229"/>
      <c r="E45" s="229">
        <v>8</v>
      </c>
      <c r="F45" s="229"/>
      <c r="G45" s="230">
        <v>6</v>
      </c>
      <c r="H45" s="336">
        <v>98</v>
      </c>
      <c r="I45" s="328">
        <v>20</v>
      </c>
      <c r="J45" s="132">
        <v>78</v>
      </c>
      <c r="K45" s="242">
        <v>56</v>
      </c>
      <c r="L45" s="243">
        <v>22</v>
      </c>
      <c r="M45" s="31"/>
      <c r="N45" s="231"/>
      <c r="O45" s="230"/>
      <c r="P45" s="26"/>
      <c r="Q45" s="229"/>
      <c r="R45" s="31"/>
      <c r="S45" s="298"/>
      <c r="T45" s="298"/>
      <c r="U45" s="298"/>
      <c r="V45" s="26"/>
      <c r="W45" s="281"/>
      <c r="X45" s="211"/>
      <c r="Y45" s="212"/>
      <c r="Z45" s="112"/>
      <c r="AA45" s="112"/>
      <c r="AB45" s="121">
        <v>6</v>
      </c>
      <c r="AC45" s="114">
        <v>24</v>
      </c>
      <c r="AD45" s="56">
        <v>10</v>
      </c>
      <c r="AE45" s="112">
        <v>38</v>
      </c>
      <c r="AF45" s="121">
        <v>4</v>
      </c>
      <c r="AG45" s="114">
        <v>16</v>
      </c>
    </row>
    <row r="46" spans="1:36" ht="24" customHeight="1">
      <c r="A46" s="29" t="s">
        <v>131</v>
      </c>
      <c r="B46" s="156" t="s">
        <v>321</v>
      </c>
      <c r="C46" s="105"/>
      <c r="D46" s="229"/>
      <c r="E46" s="229">
        <v>8</v>
      </c>
      <c r="F46" s="229"/>
      <c r="G46" s="230">
        <v>6</v>
      </c>
      <c r="H46" s="336">
        <v>98</v>
      </c>
      <c r="I46" s="328">
        <v>20</v>
      </c>
      <c r="J46" s="132">
        <v>78</v>
      </c>
      <c r="K46" s="242">
        <v>48</v>
      </c>
      <c r="L46" s="243">
        <v>30</v>
      </c>
      <c r="M46" s="31"/>
      <c r="N46" s="231"/>
      <c r="O46" s="230"/>
      <c r="P46" s="26"/>
      <c r="Q46" s="229"/>
      <c r="R46" s="31"/>
      <c r="S46" s="298"/>
      <c r="T46" s="298"/>
      <c r="U46" s="298"/>
      <c r="V46" s="26"/>
      <c r="W46" s="281"/>
      <c r="X46" s="211"/>
      <c r="Y46" s="212"/>
      <c r="Z46" s="396"/>
      <c r="AA46" s="112"/>
      <c r="AB46" s="121">
        <v>6</v>
      </c>
      <c r="AC46" s="114">
        <v>24</v>
      </c>
      <c r="AD46" s="56">
        <v>10</v>
      </c>
      <c r="AE46" s="112">
        <v>38</v>
      </c>
      <c r="AF46" s="121">
        <v>4</v>
      </c>
      <c r="AG46" s="114">
        <v>16</v>
      </c>
    </row>
    <row r="47" spans="1:36" ht="31.5" customHeight="1" thickBot="1">
      <c r="A47" s="29" t="s">
        <v>322</v>
      </c>
      <c r="B47" s="156" t="s">
        <v>323</v>
      </c>
      <c r="C47" s="101"/>
      <c r="D47" s="422"/>
      <c r="E47" s="422">
        <v>8</v>
      </c>
      <c r="F47" s="422"/>
      <c r="G47" s="110">
        <v>6</v>
      </c>
      <c r="H47" s="336">
        <v>98</v>
      </c>
      <c r="I47" s="328">
        <v>20</v>
      </c>
      <c r="J47" s="132">
        <v>78</v>
      </c>
      <c r="K47" s="242">
        <v>58</v>
      </c>
      <c r="L47" s="243">
        <v>20</v>
      </c>
      <c r="M47" s="31"/>
      <c r="N47" s="231"/>
      <c r="O47" s="230"/>
      <c r="P47" s="26"/>
      <c r="Q47" s="229"/>
      <c r="R47" s="31"/>
      <c r="S47" s="298"/>
      <c r="T47" s="298"/>
      <c r="U47" s="298"/>
      <c r="V47" s="401"/>
      <c r="W47" s="411"/>
      <c r="X47" s="412"/>
      <c r="Y47" s="413"/>
      <c r="Z47" s="414"/>
      <c r="AA47" s="414"/>
      <c r="AB47" s="415">
        <v>6</v>
      </c>
      <c r="AC47" s="416">
        <v>24</v>
      </c>
      <c r="AD47" s="417">
        <v>10</v>
      </c>
      <c r="AE47" s="414">
        <v>38</v>
      </c>
      <c r="AF47" s="415">
        <v>4</v>
      </c>
      <c r="AG47" s="416">
        <v>16</v>
      </c>
    </row>
    <row r="48" spans="1:36" s="55" customFormat="1" ht="16.5" thickBot="1">
      <c r="A48" s="72" t="s">
        <v>68</v>
      </c>
      <c r="B48" s="169" t="s">
        <v>13</v>
      </c>
      <c r="C48" s="172">
        <v>8</v>
      </c>
      <c r="D48" s="76"/>
      <c r="E48" s="87">
        <v>11</v>
      </c>
      <c r="F48" s="73">
        <v>1</v>
      </c>
      <c r="G48" s="92">
        <v>13</v>
      </c>
      <c r="H48" s="409">
        <v>2400</v>
      </c>
      <c r="I48" s="270">
        <v>238</v>
      </c>
      <c r="J48" s="76">
        <v>938</v>
      </c>
      <c r="K48" s="76">
        <v>510</v>
      </c>
      <c r="L48" s="76">
        <v>388</v>
      </c>
      <c r="M48" s="402">
        <f t="shared" ref="M48:R48" si="13">M50+M57+M63+M69+M78</f>
        <v>40</v>
      </c>
      <c r="N48" s="404">
        <f t="shared" si="13"/>
        <v>216</v>
      </c>
      <c r="O48" s="405">
        <v>900</v>
      </c>
      <c r="P48" s="402">
        <f t="shared" si="13"/>
        <v>44</v>
      </c>
      <c r="Q48" s="402">
        <f t="shared" si="13"/>
        <v>16</v>
      </c>
      <c r="R48" s="402">
        <f t="shared" si="13"/>
        <v>48</v>
      </c>
      <c r="S48" s="400"/>
      <c r="T48" s="215">
        <v>0</v>
      </c>
      <c r="U48" s="215">
        <v>0</v>
      </c>
      <c r="V48" s="214">
        <f t="shared" ref="M48:AG49" si="14">V49+V56+V62+V68</f>
        <v>40</v>
      </c>
      <c r="W48" s="127">
        <f t="shared" si="14"/>
        <v>156</v>
      </c>
      <c r="X48" s="214">
        <f t="shared" si="14"/>
        <v>48</v>
      </c>
      <c r="Y48" s="128">
        <f t="shared" si="14"/>
        <v>168</v>
      </c>
      <c r="Z48" s="270">
        <f t="shared" si="14"/>
        <v>48</v>
      </c>
      <c r="AA48" s="127">
        <v>208</v>
      </c>
      <c r="AB48" s="214">
        <f t="shared" si="14"/>
        <v>48</v>
      </c>
      <c r="AC48" s="128">
        <f t="shared" si="14"/>
        <v>192</v>
      </c>
      <c r="AD48" s="270">
        <f t="shared" si="14"/>
        <v>40</v>
      </c>
      <c r="AE48" s="127">
        <f t="shared" si="14"/>
        <v>152</v>
      </c>
      <c r="AF48" s="214">
        <f t="shared" si="14"/>
        <v>14</v>
      </c>
      <c r="AG48" s="128">
        <f t="shared" si="14"/>
        <v>62</v>
      </c>
    </row>
    <row r="49" spans="1:36" s="55" customFormat="1" ht="16.5" thickBot="1">
      <c r="A49" s="48" t="s">
        <v>69</v>
      </c>
      <c r="B49" s="157" t="s">
        <v>8</v>
      </c>
      <c r="C49" s="172">
        <v>8</v>
      </c>
      <c r="D49" s="76"/>
      <c r="E49" s="87">
        <v>11</v>
      </c>
      <c r="F49" s="73">
        <v>1</v>
      </c>
      <c r="G49" s="92">
        <v>13</v>
      </c>
      <c r="H49" s="300">
        <v>1176</v>
      </c>
      <c r="I49" s="271">
        <v>238</v>
      </c>
      <c r="J49" s="85">
        <v>938</v>
      </c>
      <c r="K49" s="85">
        <v>510</v>
      </c>
      <c r="L49" s="85">
        <v>388</v>
      </c>
      <c r="M49" s="86">
        <f t="shared" si="14"/>
        <v>40</v>
      </c>
      <c r="N49" s="279">
        <f t="shared" si="14"/>
        <v>216</v>
      </c>
      <c r="O49" s="280">
        <f t="shared" si="14"/>
        <v>900</v>
      </c>
      <c r="P49" s="86">
        <f t="shared" si="14"/>
        <v>44</v>
      </c>
      <c r="Q49" s="86">
        <f t="shared" si="14"/>
        <v>16</v>
      </c>
      <c r="R49" s="86">
        <f t="shared" si="14"/>
        <v>48</v>
      </c>
      <c r="S49" s="300"/>
      <c r="T49" s="300"/>
      <c r="U49" s="300"/>
      <c r="V49" s="418">
        <f t="shared" si="14"/>
        <v>40</v>
      </c>
      <c r="W49" s="419">
        <f t="shared" si="14"/>
        <v>156</v>
      </c>
      <c r="X49" s="418">
        <f t="shared" si="14"/>
        <v>48</v>
      </c>
      <c r="Y49" s="420">
        <f t="shared" si="14"/>
        <v>168</v>
      </c>
      <c r="Z49" s="421">
        <f t="shared" si="14"/>
        <v>48</v>
      </c>
      <c r="AA49" s="419">
        <v>208</v>
      </c>
      <c r="AB49" s="418">
        <f t="shared" si="14"/>
        <v>48</v>
      </c>
      <c r="AC49" s="420">
        <f t="shared" si="14"/>
        <v>192</v>
      </c>
      <c r="AD49" s="421">
        <f t="shared" si="14"/>
        <v>40</v>
      </c>
      <c r="AE49" s="419">
        <f t="shared" si="14"/>
        <v>152</v>
      </c>
      <c r="AF49" s="418">
        <f t="shared" si="14"/>
        <v>14</v>
      </c>
      <c r="AG49" s="420">
        <f t="shared" si="14"/>
        <v>62</v>
      </c>
      <c r="AJ49" s="55">
        <f>T49+U49+W49+Y49+AA49+AC49+AE49+AG49+R49+P49+Q49+V49+X49+Z49+AB49+AD49+AF49</f>
        <v>1284</v>
      </c>
    </row>
    <row r="50" spans="1:36" s="46" customFormat="1" ht="50.45" customHeight="1" thickBot="1">
      <c r="A50" s="75" t="s">
        <v>98</v>
      </c>
      <c r="B50" s="158" t="s">
        <v>303</v>
      </c>
      <c r="C50" s="172">
        <v>2</v>
      </c>
      <c r="D50" s="76"/>
      <c r="E50" s="87">
        <v>3</v>
      </c>
      <c r="F50" s="73"/>
      <c r="G50" s="92">
        <v>3</v>
      </c>
      <c r="H50" s="123">
        <v>310</v>
      </c>
      <c r="I50" s="83">
        <f>I51+I52+I53+I54+I55+I56</f>
        <v>46</v>
      </c>
      <c r="J50" s="73">
        <f t="shared" ref="J50:N50" si="15">J51+J52+J53+J54+J55+J56</f>
        <v>162</v>
      </c>
      <c r="K50" s="73">
        <f t="shared" si="15"/>
        <v>82</v>
      </c>
      <c r="L50" s="73">
        <f t="shared" si="15"/>
        <v>80</v>
      </c>
      <c r="M50" s="84"/>
      <c r="N50" s="118">
        <f t="shared" si="15"/>
        <v>36</v>
      </c>
      <c r="O50" s="92">
        <v>36</v>
      </c>
      <c r="P50" s="84">
        <f t="shared" ref="P50:Q50" si="16">P51+P52+P53+P54+P55+P56</f>
        <v>14</v>
      </c>
      <c r="Q50" s="84">
        <f t="shared" si="16"/>
        <v>4</v>
      </c>
      <c r="R50" s="84">
        <f>R51+R52+R53+R54+R55+R56</f>
        <v>12</v>
      </c>
      <c r="S50" s="123"/>
      <c r="T50" s="123"/>
      <c r="U50" s="123"/>
      <c r="V50" s="83">
        <f t="shared" ref="V50:X50" si="17">V51+V52+V53+V54+V55+V56</f>
        <v>22</v>
      </c>
      <c r="W50" s="84">
        <f>W51+W52+W53+W54+W55+W56</f>
        <v>78</v>
      </c>
      <c r="X50" s="118">
        <f t="shared" si="17"/>
        <v>24</v>
      </c>
      <c r="Y50" s="92">
        <v>84</v>
      </c>
      <c r="Z50" s="83"/>
      <c r="AA50" s="84"/>
      <c r="AB50" s="118"/>
      <c r="AC50" s="92"/>
      <c r="AD50" s="83"/>
      <c r="AE50" s="84"/>
      <c r="AF50" s="118"/>
      <c r="AG50" s="92"/>
      <c r="AJ50" s="55">
        <f>T50+U50+W50+Y50+AA50+AC50+AE50+AG50+R50+P50+Q50+V50+X50+Z50+AB50+AD50+AF50</f>
        <v>238</v>
      </c>
    </row>
    <row r="51" spans="1:36" ht="31.5">
      <c r="A51" s="42" t="s">
        <v>99</v>
      </c>
      <c r="B51" s="159" t="s">
        <v>304</v>
      </c>
      <c r="C51" s="397">
        <v>3</v>
      </c>
      <c r="D51" s="54"/>
      <c r="E51" s="398"/>
      <c r="F51" s="24"/>
      <c r="G51" s="108">
        <v>4.5</v>
      </c>
      <c r="H51" s="335">
        <v>82</v>
      </c>
      <c r="I51" s="286">
        <f t="shared" ref="I51:I53" si="18">V51+X51+Z51+AB51+AD51+AF51</f>
        <v>12</v>
      </c>
      <c r="J51" s="130">
        <v>52</v>
      </c>
      <c r="K51" s="170">
        <v>30</v>
      </c>
      <c r="L51" s="25">
        <v>22</v>
      </c>
      <c r="M51" s="35"/>
      <c r="N51" s="117"/>
      <c r="O51" s="119"/>
      <c r="P51" s="49">
        <v>10</v>
      </c>
      <c r="Q51" s="25">
        <v>2</v>
      </c>
      <c r="R51" s="57">
        <v>6</v>
      </c>
      <c r="S51" s="297"/>
      <c r="T51" s="293"/>
      <c r="U51" s="293"/>
      <c r="V51" s="49">
        <v>12</v>
      </c>
      <c r="W51" s="57">
        <v>52</v>
      </c>
      <c r="X51" s="98"/>
      <c r="Y51" s="108"/>
      <c r="Z51" s="49"/>
      <c r="AA51" s="57"/>
      <c r="AB51" s="98"/>
      <c r="AC51" s="108"/>
      <c r="AD51" s="49"/>
      <c r="AE51" s="57"/>
      <c r="AF51" s="98"/>
      <c r="AG51" s="115"/>
    </row>
    <row r="52" spans="1:36" ht="15.75">
      <c r="A52" s="32" t="s">
        <v>100</v>
      </c>
      <c r="B52" s="154" t="s">
        <v>305</v>
      </c>
      <c r="C52" s="228"/>
      <c r="D52" s="50"/>
      <c r="E52" s="4">
        <v>4</v>
      </c>
      <c r="F52" s="3"/>
      <c r="G52" s="111"/>
      <c r="H52" s="336">
        <f t="shared" ref="H52:H53" si="19">I52+J52+R52</f>
        <v>72</v>
      </c>
      <c r="I52" s="328">
        <f t="shared" si="18"/>
        <v>16</v>
      </c>
      <c r="J52" s="132">
        <f t="shared" ref="J52:J53" si="20">W52+Y52+AA52+AC52+AE52+AG52</f>
        <v>56</v>
      </c>
      <c r="K52" s="242">
        <v>30</v>
      </c>
      <c r="L52" s="183">
        <v>26</v>
      </c>
      <c r="M52" s="31"/>
      <c r="N52" s="231"/>
      <c r="O52" s="230"/>
      <c r="P52" s="26"/>
      <c r="Q52" s="229"/>
      <c r="R52" s="31"/>
      <c r="S52" s="298"/>
      <c r="T52" s="294"/>
      <c r="U52" s="294"/>
      <c r="V52" s="26"/>
      <c r="W52" s="31"/>
      <c r="X52" s="231">
        <v>16</v>
      </c>
      <c r="Y52" s="230">
        <v>56</v>
      </c>
      <c r="Z52" s="26"/>
      <c r="AA52" s="31"/>
      <c r="AB52" s="231"/>
      <c r="AC52" s="230"/>
      <c r="AD52" s="26"/>
      <c r="AE52" s="31"/>
      <c r="AF52" s="231"/>
      <c r="AG52" s="100"/>
    </row>
    <row r="53" spans="1:36" ht="18.75" customHeight="1">
      <c r="A53" s="32" t="s">
        <v>241</v>
      </c>
      <c r="B53" s="154" t="s">
        <v>306</v>
      </c>
      <c r="C53" s="228"/>
      <c r="D53" s="50"/>
      <c r="E53" s="4">
        <v>4</v>
      </c>
      <c r="F53" s="3"/>
      <c r="G53" s="230">
        <v>5</v>
      </c>
      <c r="H53" s="336">
        <f t="shared" si="19"/>
        <v>72</v>
      </c>
      <c r="I53" s="328">
        <f t="shared" si="18"/>
        <v>18</v>
      </c>
      <c r="J53" s="132">
        <f t="shared" si="20"/>
        <v>54</v>
      </c>
      <c r="K53" s="242">
        <v>22</v>
      </c>
      <c r="L53" s="183">
        <v>32</v>
      </c>
      <c r="M53" s="31"/>
      <c r="N53" s="231"/>
      <c r="O53" s="230"/>
      <c r="P53" s="26"/>
      <c r="Q53" s="229"/>
      <c r="R53" s="31"/>
      <c r="S53" s="298"/>
      <c r="T53" s="294"/>
      <c r="U53" s="294"/>
      <c r="V53" s="26">
        <v>10</v>
      </c>
      <c r="W53" s="31">
        <v>26</v>
      </c>
      <c r="X53" s="231">
        <v>8</v>
      </c>
      <c r="Y53" s="230">
        <v>28</v>
      </c>
      <c r="Z53" s="26"/>
      <c r="AA53" s="31"/>
      <c r="AB53" s="231"/>
      <c r="AC53" s="230"/>
      <c r="AD53" s="26"/>
      <c r="AE53" s="31"/>
      <c r="AF53" s="231"/>
      <c r="AG53" s="100"/>
    </row>
    <row r="54" spans="1:36" ht="15.75">
      <c r="A54" s="32" t="s">
        <v>101</v>
      </c>
      <c r="B54" s="155" t="s">
        <v>102</v>
      </c>
      <c r="C54" s="228"/>
      <c r="D54" s="50"/>
      <c r="E54" s="4"/>
      <c r="F54" s="3"/>
      <c r="G54" s="111"/>
      <c r="H54" s="298">
        <v>36</v>
      </c>
      <c r="I54" s="330"/>
      <c r="J54" s="229"/>
      <c r="K54" s="229"/>
      <c r="L54" s="229"/>
      <c r="M54" s="31"/>
      <c r="N54" s="231">
        <v>36</v>
      </c>
      <c r="O54" s="230"/>
      <c r="P54" s="26"/>
      <c r="Q54" s="229"/>
      <c r="R54" s="31"/>
      <c r="S54" s="298"/>
      <c r="T54" s="294"/>
      <c r="U54" s="294"/>
      <c r="V54" s="33"/>
      <c r="W54" s="31"/>
      <c r="X54" s="231"/>
      <c r="Y54" s="230">
        <v>36</v>
      </c>
      <c r="Z54" s="26"/>
      <c r="AA54" s="31"/>
      <c r="AB54" s="231"/>
      <c r="AC54" s="230"/>
      <c r="AD54" s="26"/>
      <c r="AE54" s="31"/>
      <c r="AF54" s="231"/>
      <c r="AG54" s="100"/>
    </row>
    <row r="55" spans="1:36" ht="15.75">
      <c r="A55" s="37" t="s">
        <v>103</v>
      </c>
      <c r="B55" s="160" t="s">
        <v>104</v>
      </c>
      <c r="C55" s="162"/>
      <c r="D55" s="88"/>
      <c r="E55" s="89">
        <v>4</v>
      </c>
      <c r="F55" s="41"/>
      <c r="G55" s="109"/>
      <c r="H55" s="298">
        <v>36</v>
      </c>
      <c r="I55" s="330"/>
      <c r="J55" s="229"/>
      <c r="K55" s="229"/>
      <c r="L55" s="229"/>
      <c r="M55" s="31"/>
      <c r="N55" s="231"/>
      <c r="O55" s="230">
        <v>36</v>
      </c>
      <c r="P55" s="26"/>
      <c r="Q55" s="229"/>
      <c r="R55" s="31"/>
      <c r="S55" s="298"/>
      <c r="T55" s="294"/>
      <c r="U55" s="294"/>
      <c r="V55" s="33"/>
      <c r="W55" s="31"/>
      <c r="X55" s="231"/>
      <c r="Y55" s="230">
        <v>36</v>
      </c>
      <c r="Z55" s="26"/>
      <c r="AA55" s="34"/>
      <c r="AB55" s="105"/>
      <c r="AC55" s="111"/>
      <c r="AD55" s="33"/>
      <c r="AE55" s="34"/>
      <c r="AF55" s="105"/>
      <c r="AG55" s="106"/>
    </row>
    <row r="56" spans="1:36" ht="16.5" thickBot="1">
      <c r="A56" s="37" t="s">
        <v>283</v>
      </c>
      <c r="B56" s="160" t="s">
        <v>249</v>
      </c>
      <c r="C56" s="173">
        <v>4</v>
      </c>
      <c r="D56" s="88"/>
      <c r="E56" s="38"/>
      <c r="F56" s="41"/>
      <c r="G56" s="109"/>
      <c r="H56" s="337">
        <v>12</v>
      </c>
      <c r="I56" s="331"/>
      <c r="J56" s="28"/>
      <c r="K56" s="28"/>
      <c r="L56" s="28"/>
      <c r="M56" s="39"/>
      <c r="N56" s="103"/>
      <c r="O56" s="110"/>
      <c r="P56" s="27">
        <v>4</v>
      </c>
      <c r="Q56" s="28">
        <v>2</v>
      </c>
      <c r="R56" s="39">
        <v>6</v>
      </c>
      <c r="S56" s="299"/>
      <c r="T56" s="301"/>
      <c r="U56" s="301"/>
      <c r="V56" s="44"/>
      <c r="W56" s="39"/>
      <c r="X56" s="103"/>
      <c r="Y56" s="110"/>
      <c r="Z56" s="27"/>
      <c r="AA56" s="40"/>
      <c r="AB56" s="101"/>
      <c r="AC56" s="109"/>
      <c r="AD56" s="44"/>
      <c r="AE56" s="40"/>
      <c r="AF56" s="101"/>
      <c r="AG56" s="102"/>
    </row>
    <row r="57" spans="1:36" s="46" customFormat="1" ht="50.25" customHeight="1" thickBot="1">
      <c r="A57" s="253" t="s">
        <v>105</v>
      </c>
      <c r="B57" s="158" t="s">
        <v>307</v>
      </c>
      <c r="C57" s="172">
        <v>1</v>
      </c>
      <c r="D57" s="76"/>
      <c r="E57" s="87">
        <v>3</v>
      </c>
      <c r="F57" s="73">
        <v>1</v>
      </c>
      <c r="G57" s="92">
        <v>2</v>
      </c>
      <c r="H57" s="123">
        <v>622</v>
      </c>
      <c r="I57" s="83">
        <f t="shared" ref="I57:Q57" si="21">I58+I59+I60+I61+I62</f>
        <v>56</v>
      </c>
      <c r="J57" s="73">
        <f t="shared" si="21"/>
        <v>230</v>
      </c>
      <c r="K57" s="73">
        <f t="shared" si="21"/>
        <v>158</v>
      </c>
      <c r="L57" s="73">
        <f t="shared" si="21"/>
        <v>32</v>
      </c>
      <c r="M57" s="84">
        <f t="shared" si="21"/>
        <v>40</v>
      </c>
      <c r="N57" s="118">
        <f t="shared" si="21"/>
        <v>36</v>
      </c>
      <c r="O57" s="92">
        <v>288</v>
      </c>
      <c r="P57" s="83">
        <f t="shared" si="21"/>
        <v>4</v>
      </c>
      <c r="Q57" s="73">
        <f t="shared" si="21"/>
        <v>2</v>
      </c>
      <c r="R57" s="84">
        <f>R58+R59+R60+R61+R62</f>
        <v>6</v>
      </c>
      <c r="S57" s="123"/>
      <c r="T57" s="123"/>
      <c r="U57" s="123"/>
      <c r="V57" s="83"/>
      <c r="W57" s="84"/>
      <c r="X57" s="118"/>
      <c r="Y57" s="92"/>
      <c r="Z57" s="83">
        <f t="shared" ref="Z57:AF57" si="22">Z58+Z59+Z60+Z61+Z62</f>
        <v>12</v>
      </c>
      <c r="AA57" s="84">
        <f t="shared" si="22"/>
        <v>52</v>
      </c>
      <c r="AB57" s="118">
        <f t="shared" si="22"/>
        <v>18</v>
      </c>
      <c r="AC57" s="92">
        <v>72</v>
      </c>
      <c r="AD57" s="83">
        <f t="shared" si="22"/>
        <v>20</v>
      </c>
      <c r="AE57" s="84">
        <v>76</v>
      </c>
      <c r="AF57" s="118">
        <f t="shared" si="22"/>
        <v>6</v>
      </c>
      <c r="AG57" s="92">
        <v>30</v>
      </c>
    </row>
    <row r="58" spans="1:36" ht="15.75">
      <c r="A58" s="42" t="s">
        <v>106</v>
      </c>
      <c r="B58" s="159" t="s">
        <v>308</v>
      </c>
      <c r="C58" s="397"/>
      <c r="D58" s="170"/>
      <c r="E58" s="43">
        <v>8</v>
      </c>
      <c r="F58" s="180">
        <v>7</v>
      </c>
      <c r="G58" s="108">
        <v>6</v>
      </c>
      <c r="H58" s="335">
        <v>154</v>
      </c>
      <c r="I58" s="286">
        <f t="shared" ref="I58:I59" si="23">V58+X58+Z58+AB58+AD58+AF58</f>
        <v>30</v>
      </c>
      <c r="J58" s="220">
        <f t="shared" ref="J58" si="24">W58+Y58+AA58+AC58+AE58+AG58</f>
        <v>124</v>
      </c>
      <c r="K58" s="247">
        <v>64</v>
      </c>
      <c r="L58" s="180">
        <v>20</v>
      </c>
      <c r="M58" s="221">
        <v>40</v>
      </c>
      <c r="N58" s="98"/>
      <c r="O58" s="108"/>
      <c r="P58" s="49"/>
      <c r="Q58" s="25"/>
      <c r="R58" s="57"/>
      <c r="S58" s="297"/>
      <c r="T58" s="293"/>
      <c r="U58" s="293"/>
      <c r="V58" s="274"/>
      <c r="W58" s="57"/>
      <c r="X58" s="98"/>
      <c r="Y58" s="99"/>
      <c r="Z58" s="49">
        <v>12</v>
      </c>
      <c r="AA58" s="57">
        <v>52</v>
      </c>
      <c r="AB58" s="98">
        <v>6</v>
      </c>
      <c r="AC58" s="108">
        <v>24</v>
      </c>
      <c r="AD58" s="49">
        <v>10</v>
      </c>
      <c r="AE58" s="57">
        <v>38</v>
      </c>
      <c r="AF58" s="98">
        <v>2</v>
      </c>
      <c r="AG58" s="108">
        <v>10</v>
      </c>
    </row>
    <row r="59" spans="1:36" ht="15.75">
      <c r="A59" s="32" t="s">
        <v>107</v>
      </c>
      <c r="B59" s="154" t="s">
        <v>309</v>
      </c>
      <c r="C59" s="228"/>
      <c r="D59" s="50"/>
      <c r="E59" s="4">
        <v>8</v>
      </c>
      <c r="F59" s="224"/>
      <c r="G59" s="230">
        <v>6</v>
      </c>
      <c r="H59" s="336">
        <f t="shared" ref="H59" si="25">I59+J59+R59</f>
        <v>132</v>
      </c>
      <c r="I59" s="328">
        <f t="shared" si="23"/>
        <v>26</v>
      </c>
      <c r="J59" s="222">
        <f>W59+Y59+AA59+AC59+AE59+AG59</f>
        <v>106</v>
      </c>
      <c r="K59" s="247">
        <f>J59-L59-M59</f>
        <v>94</v>
      </c>
      <c r="L59" s="183">
        <v>12</v>
      </c>
      <c r="M59" s="223"/>
      <c r="N59" s="231"/>
      <c r="O59" s="230"/>
      <c r="P59" s="26"/>
      <c r="Q59" s="229"/>
      <c r="R59" s="31"/>
      <c r="S59" s="298"/>
      <c r="T59" s="294"/>
      <c r="U59" s="294"/>
      <c r="V59" s="33"/>
      <c r="W59" s="31"/>
      <c r="X59" s="231"/>
      <c r="Y59" s="230"/>
      <c r="Z59" s="26"/>
      <c r="AA59" s="31"/>
      <c r="AB59" s="231">
        <v>12</v>
      </c>
      <c r="AC59" s="230">
        <v>48</v>
      </c>
      <c r="AD59" s="26">
        <v>10</v>
      </c>
      <c r="AE59" s="31">
        <v>38</v>
      </c>
      <c r="AF59" s="231">
        <v>4</v>
      </c>
      <c r="AG59" s="230">
        <v>20</v>
      </c>
    </row>
    <row r="60" spans="1:36" ht="15.75">
      <c r="A60" s="32" t="s">
        <v>108</v>
      </c>
      <c r="B60" s="155" t="s">
        <v>102</v>
      </c>
      <c r="C60" s="228"/>
      <c r="D60" s="50"/>
      <c r="E60" s="4"/>
      <c r="F60" s="224"/>
      <c r="G60" s="111"/>
      <c r="H60" s="298">
        <f>N60</f>
        <v>36</v>
      </c>
      <c r="I60" s="330"/>
      <c r="J60" s="183"/>
      <c r="K60" s="183"/>
      <c r="L60" s="183"/>
      <c r="M60" s="223"/>
      <c r="N60" s="231">
        <f>W60+Y60+AA60+AC60+AE60+AG60</f>
        <v>36</v>
      </c>
      <c r="O60" s="230"/>
      <c r="P60" s="26"/>
      <c r="Q60" s="229"/>
      <c r="R60" s="31"/>
      <c r="S60" s="298"/>
      <c r="T60" s="294"/>
      <c r="U60" s="294"/>
      <c r="V60" s="33"/>
      <c r="W60" s="31"/>
      <c r="X60" s="231"/>
      <c r="Y60" s="230"/>
      <c r="Z60" s="26"/>
      <c r="AA60" s="31"/>
      <c r="AB60" s="231"/>
      <c r="AC60" s="230">
        <v>36</v>
      </c>
      <c r="AD60" s="26"/>
      <c r="AE60" s="31"/>
      <c r="AF60" s="231"/>
      <c r="AG60" s="100"/>
    </row>
    <row r="61" spans="1:36" ht="15.75">
      <c r="A61" s="32" t="s">
        <v>109</v>
      </c>
      <c r="B61" s="155" t="s">
        <v>104</v>
      </c>
      <c r="C61" s="228"/>
      <c r="D61" s="50"/>
      <c r="E61" s="4">
        <v>8</v>
      </c>
      <c r="F61" s="224"/>
      <c r="G61" s="111"/>
      <c r="H61" s="298">
        <v>288</v>
      </c>
      <c r="I61" s="330"/>
      <c r="J61" s="183"/>
      <c r="K61" s="183"/>
      <c r="L61" s="183"/>
      <c r="M61" s="223"/>
      <c r="N61" s="231"/>
      <c r="O61" s="230">
        <v>288</v>
      </c>
      <c r="P61" s="26"/>
      <c r="Q61" s="229"/>
      <c r="R61" s="31"/>
      <c r="S61" s="298"/>
      <c r="T61" s="294"/>
      <c r="U61" s="294"/>
      <c r="V61" s="33"/>
      <c r="W61" s="31"/>
      <c r="X61" s="231"/>
      <c r="Y61" s="230"/>
      <c r="Z61" s="26"/>
      <c r="AA61" s="31"/>
      <c r="AB61" s="231"/>
      <c r="AC61" s="230"/>
      <c r="AD61" s="26"/>
      <c r="AE61" s="31">
        <v>144</v>
      </c>
      <c r="AF61" s="231"/>
      <c r="AG61" s="100">
        <v>144</v>
      </c>
    </row>
    <row r="62" spans="1:36" ht="16.5" thickBot="1">
      <c r="A62" s="37" t="s">
        <v>284</v>
      </c>
      <c r="B62" s="160" t="s">
        <v>249</v>
      </c>
      <c r="C62" s="173">
        <v>6</v>
      </c>
      <c r="D62" s="88"/>
      <c r="E62" s="38"/>
      <c r="F62" s="225"/>
      <c r="G62" s="109"/>
      <c r="H62" s="337">
        <f>I62+J62+R62+P62+Q62</f>
        <v>12</v>
      </c>
      <c r="I62" s="331"/>
      <c r="J62" s="187"/>
      <c r="K62" s="187"/>
      <c r="L62" s="187"/>
      <c r="M62" s="219"/>
      <c r="N62" s="103"/>
      <c r="O62" s="110"/>
      <c r="P62" s="27">
        <v>4</v>
      </c>
      <c r="Q62" s="28">
        <v>2</v>
      </c>
      <c r="R62" s="39">
        <v>6</v>
      </c>
      <c r="S62" s="299"/>
      <c r="T62" s="301"/>
      <c r="U62" s="301"/>
      <c r="V62" s="44"/>
      <c r="W62" s="39"/>
      <c r="X62" s="103"/>
      <c r="Y62" s="110"/>
      <c r="Z62" s="27"/>
      <c r="AA62" s="39"/>
      <c r="AB62" s="103"/>
      <c r="AC62" s="110"/>
      <c r="AD62" s="27"/>
      <c r="AE62" s="39"/>
      <c r="AF62" s="103"/>
      <c r="AG62" s="104"/>
    </row>
    <row r="63" spans="1:36" s="46" customFormat="1" ht="34.5" customHeight="1" thickBot="1">
      <c r="A63" s="254" t="s">
        <v>110</v>
      </c>
      <c r="B63" s="255" t="s">
        <v>310</v>
      </c>
      <c r="C63" s="256">
        <v>2</v>
      </c>
      <c r="D63" s="257"/>
      <c r="E63" s="258">
        <v>2</v>
      </c>
      <c r="F63" s="259"/>
      <c r="G63" s="261">
        <v>1</v>
      </c>
      <c r="H63" s="123">
        <v>398</v>
      </c>
      <c r="I63" s="83">
        <v>44</v>
      </c>
      <c r="J63" s="190">
        <v>180</v>
      </c>
      <c r="K63" s="190">
        <v>114</v>
      </c>
      <c r="L63" s="190">
        <v>66</v>
      </c>
      <c r="M63" s="320"/>
      <c r="N63" s="118">
        <v>36</v>
      </c>
      <c r="O63" s="92">
        <v>108</v>
      </c>
      <c r="P63" s="83">
        <f t="shared" ref="P63:Q63" si="26">P64+P67+P68</f>
        <v>14</v>
      </c>
      <c r="Q63" s="73">
        <f t="shared" si="26"/>
        <v>4</v>
      </c>
      <c r="R63" s="84">
        <f>R64+R67+R68</f>
        <v>12</v>
      </c>
      <c r="S63" s="123"/>
      <c r="T63" s="123"/>
      <c r="U63" s="123"/>
      <c r="V63" s="83">
        <f t="shared" ref="V63:Y63" si="27">V64+V67+V68</f>
        <v>6</v>
      </c>
      <c r="W63" s="84">
        <f>W64+W67+W68</f>
        <v>26</v>
      </c>
      <c r="X63" s="118">
        <f t="shared" si="27"/>
        <v>8</v>
      </c>
      <c r="Y63" s="92">
        <f t="shared" si="27"/>
        <v>28</v>
      </c>
      <c r="Z63" s="83">
        <v>18</v>
      </c>
      <c r="AA63" s="84">
        <v>78</v>
      </c>
      <c r="AB63" s="118">
        <v>12</v>
      </c>
      <c r="AC63" s="92">
        <v>48</v>
      </c>
      <c r="AD63" s="83"/>
      <c r="AE63" s="84"/>
      <c r="AF63" s="118"/>
      <c r="AG63" s="92"/>
    </row>
    <row r="64" spans="1:36" s="55" customFormat="1" ht="19.5" customHeight="1">
      <c r="A64" s="363" t="s">
        <v>111</v>
      </c>
      <c r="B64" s="364" t="s">
        <v>311</v>
      </c>
      <c r="C64" s="365">
        <v>5</v>
      </c>
      <c r="D64" s="257"/>
      <c r="E64" s="366"/>
      <c r="F64" s="259"/>
      <c r="G64" s="367">
        <v>4</v>
      </c>
      <c r="H64" s="368">
        <v>150</v>
      </c>
      <c r="I64" s="369">
        <f t="shared" ref="I64" si="28">V64+X64+Z64+AB64+AD64+AF64</f>
        <v>26</v>
      </c>
      <c r="J64" s="370">
        <f>W64+Y64+AA64+AC64+AE64+AG64</f>
        <v>106</v>
      </c>
      <c r="K64" s="371">
        <f>J64-L64-M64</f>
        <v>54</v>
      </c>
      <c r="L64" s="372">
        <v>52</v>
      </c>
      <c r="M64" s="373"/>
      <c r="N64" s="374"/>
      <c r="O64" s="367"/>
      <c r="P64" s="375">
        <v>10</v>
      </c>
      <c r="Q64" s="376">
        <v>2</v>
      </c>
      <c r="R64" s="377">
        <v>6</v>
      </c>
      <c r="S64" s="378"/>
      <c r="T64" s="379"/>
      <c r="U64" s="379"/>
      <c r="V64" s="375">
        <v>6</v>
      </c>
      <c r="W64" s="377">
        <v>26</v>
      </c>
      <c r="X64" s="374">
        <v>8</v>
      </c>
      <c r="Y64" s="367">
        <v>28</v>
      </c>
      <c r="Z64" s="375">
        <v>12</v>
      </c>
      <c r="AA64" s="377">
        <v>52</v>
      </c>
      <c r="AB64" s="374"/>
      <c r="AC64" s="367"/>
      <c r="AD64" s="375"/>
      <c r="AE64" s="377"/>
      <c r="AF64" s="374"/>
      <c r="AG64" s="367"/>
    </row>
    <row r="65" spans="1:36" s="55" customFormat="1" ht="30.75" customHeight="1">
      <c r="A65" s="32" t="s">
        <v>312</v>
      </c>
      <c r="B65" s="154" t="s">
        <v>313</v>
      </c>
      <c r="C65" s="380"/>
      <c r="D65" s="50"/>
      <c r="E65" s="4">
        <v>6</v>
      </c>
      <c r="F65" s="224"/>
      <c r="G65" s="230"/>
      <c r="H65" s="336">
        <v>92</v>
      </c>
      <c r="I65" s="328">
        <v>18</v>
      </c>
      <c r="J65" s="222">
        <v>74</v>
      </c>
      <c r="K65" s="381">
        <v>60</v>
      </c>
      <c r="L65" s="183">
        <v>14</v>
      </c>
      <c r="M65" s="223"/>
      <c r="N65" s="231"/>
      <c r="O65" s="230"/>
      <c r="P65" s="26"/>
      <c r="Q65" s="229"/>
      <c r="R65" s="31"/>
      <c r="S65" s="298"/>
      <c r="T65" s="294"/>
      <c r="U65" s="294"/>
      <c r="V65" s="33"/>
      <c r="W65" s="31"/>
      <c r="X65" s="231"/>
      <c r="Y65" s="230"/>
      <c r="Z65" s="26">
        <v>6</v>
      </c>
      <c r="AA65" s="31">
        <v>26</v>
      </c>
      <c r="AB65" s="231">
        <v>12</v>
      </c>
      <c r="AC65" s="230">
        <v>48</v>
      </c>
      <c r="AD65" s="26"/>
      <c r="AE65" s="31"/>
      <c r="AF65" s="231"/>
      <c r="AG65" s="229"/>
    </row>
    <row r="66" spans="1:36" s="55" customFormat="1" ht="16.5" customHeight="1">
      <c r="A66" s="42" t="s">
        <v>324</v>
      </c>
      <c r="B66" s="159" t="s">
        <v>102</v>
      </c>
      <c r="C66" s="397"/>
      <c r="D66" s="54"/>
      <c r="E66" s="43"/>
      <c r="F66" s="179"/>
      <c r="G66" s="108"/>
      <c r="H66" s="335">
        <v>36</v>
      </c>
      <c r="I66" s="286"/>
      <c r="J66" s="220"/>
      <c r="K66" s="247"/>
      <c r="L66" s="180"/>
      <c r="M66" s="221"/>
      <c r="N66" s="98">
        <v>36</v>
      </c>
      <c r="O66" s="108"/>
      <c r="P66" s="49"/>
      <c r="Q66" s="25"/>
      <c r="R66" s="57"/>
      <c r="S66" s="297"/>
      <c r="T66" s="293"/>
      <c r="U66" s="293"/>
      <c r="V66" s="274"/>
      <c r="W66" s="57"/>
      <c r="X66" s="98"/>
      <c r="Y66" s="108"/>
      <c r="Z66" s="49"/>
      <c r="AA66" s="57"/>
      <c r="AB66" s="98"/>
      <c r="AC66" s="108">
        <v>36</v>
      </c>
      <c r="AD66" s="49"/>
      <c r="AE66" s="57"/>
      <c r="AF66" s="98"/>
      <c r="AG66" s="57"/>
    </row>
    <row r="67" spans="1:36" ht="15.75">
      <c r="A67" s="42" t="s">
        <v>112</v>
      </c>
      <c r="B67" s="260" t="s">
        <v>104</v>
      </c>
      <c r="C67" s="161"/>
      <c r="D67" s="54"/>
      <c r="E67" s="43">
        <v>6</v>
      </c>
      <c r="F67" s="24"/>
      <c r="G67" s="119"/>
      <c r="H67" s="297">
        <v>108</v>
      </c>
      <c r="I67" s="332"/>
      <c r="J67" s="25"/>
      <c r="K67" s="25"/>
      <c r="L67" s="25"/>
      <c r="M67" s="57"/>
      <c r="N67" s="98"/>
      <c r="O67" s="108">
        <v>108</v>
      </c>
      <c r="P67" s="49"/>
      <c r="Q67" s="25"/>
      <c r="R67" s="57"/>
      <c r="S67" s="297"/>
      <c r="T67" s="293"/>
      <c r="U67" s="293"/>
      <c r="V67" s="274"/>
      <c r="W67" s="57"/>
      <c r="X67" s="98"/>
      <c r="Y67" s="108"/>
      <c r="Z67" s="49"/>
      <c r="AA67" s="57"/>
      <c r="AB67" s="98"/>
      <c r="AC67" s="108">
        <v>108</v>
      </c>
      <c r="AD67" s="49"/>
      <c r="AE67" s="57"/>
      <c r="AF67" s="98"/>
      <c r="AG67" s="99"/>
    </row>
    <row r="68" spans="1:36" ht="16.5" thickBot="1">
      <c r="A68" s="37" t="s">
        <v>285</v>
      </c>
      <c r="B68" s="160" t="s">
        <v>249</v>
      </c>
      <c r="C68" s="173">
        <v>6</v>
      </c>
      <c r="D68" s="88"/>
      <c r="E68" s="38"/>
      <c r="F68" s="41"/>
      <c r="G68" s="109"/>
      <c r="H68" s="337">
        <f>I68+J68+R68+P68+Q68</f>
        <v>12</v>
      </c>
      <c r="I68" s="331"/>
      <c r="J68" s="28"/>
      <c r="K68" s="28"/>
      <c r="L68" s="28"/>
      <c r="M68" s="39"/>
      <c r="N68" s="103"/>
      <c r="O68" s="110"/>
      <c r="P68" s="27">
        <v>4</v>
      </c>
      <c r="Q68" s="28">
        <v>2</v>
      </c>
      <c r="R68" s="39">
        <v>6</v>
      </c>
      <c r="S68" s="299"/>
      <c r="T68" s="301"/>
      <c r="U68" s="301"/>
      <c r="V68" s="44"/>
      <c r="W68" s="39"/>
      <c r="X68" s="103"/>
      <c r="Y68" s="110"/>
      <c r="Z68" s="27"/>
      <c r="AA68" s="39"/>
      <c r="AB68" s="103"/>
      <c r="AC68" s="110"/>
      <c r="AD68" s="27"/>
      <c r="AE68" s="39"/>
      <c r="AF68" s="103"/>
      <c r="AG68" s="104"/>
    </row>
    <row r="69" spans="1:36" s="46" customFormat="1" ht="48.75" customHeight="1" thickBot="1">
      <c r="A69" s="75" t="s">
        <v>113</v>
      </c>
      <c r="B69" s="158" t="s">
        <v>242</v>
      </c>
      <c r="C69" s="172">
        <v>3</v>
      </c>
      <c r="D69" s="76"/>
      <c r="E69" s="87">
        <v>3</v>
      </c>
      <c r="F69" s="73"/>
      <c r="G69" s="92">
        <v>7</v>
      </c>
      <c r="H69" s="123">
        <v>926</v>
      </c>
      <c r="I69" s="83">
        <v>92</v>
      </c>
      <c r="J69" s="73">
        <v>366</v>
      </c>
      <c r="K69" s="73">
        <v>156</v>
      </c>
      <c r="L69" s="73">
        <v>210</v>
      </c>
      <c r="M69" s="84"/>
      <c r="N69" s="118">
        <v>108</v>
      </c>
      <c r="O69" s="92">
        <v>468</v>
      </c>
      <c r="P69" s="83">
        <v>12</v>
      </c>
      <c r="Q69" s="73">
        <v>6</v>
      </c>
      <c r="R69" s="84">
        <v>18</v>
      </c>
      <c r="S69" s="123"/>
      <c r="T69" s="123"/>
      <c r="U69" s="123"/>
      <c r="V69" s="83">
        <v>12</v>
      </c>
      <c r="W69" s="84">
        <v>52</v>
      </c>
      <c r="X69" s="118">
        <v>16</v>
      </c>
      <c r="Y69" s="92">
        <v>56</v>
      </c>
      <c r="Z69" s="83">
        <v>18</v>
      </c>
      <c r="AA69" s="84">
        <v>78</v>
      </c>
      <c r="AB69" s="118">
        <v>18</v>
      </c>
      <c r="AC69" s="92">
        <v>72</v>
      </c>
      <c r="AD69" s="83">
        <v>20</v>
      </c>
      <c r="AE69" s="84">
        <v>76</v>
      </c>
      <c r="AF69" s="118">
        <v>8</v>
      </c>
      <c r="AG69" s="92">
        <v>32</v>
      </c>
    </row>
    <row r="70" spans="1:36" ht="15.75">
      <c r="A70" s="42" t="s">
        <v>114</v>
      </c>
      <c r="B70" s="159" t="s">
        <v>325</v>
      </c>
      <c r="C70" s="161"/>
      <c r="D70" s="54"/>
      <c r="E70" s="43"/>
      <c r="F70" s="24"/>
      <c r="G70" s="108">
        <v>4.5999999999999996</v>
      </c>
      <c r="H70" s="335">
        <f t="shared" ref="H70:H71" si="29">I70+J70+R70</f>
        <v>162</v>
      </c>
      <c r="I70" s="357">
        <f t="shared" ref="I70:I71" si="30">V70+X70+Z70+AB70+AD70+AF70</f>
        <v>32</v>
      </c>
      <c r="J70" s="130">
        <f t="shared" ref="J70:J71" si="31">W70+Y70+AA70+AC70+AE70+AG70</f>
        <v>130</v>
      </c>
      <c r="K70" s="170">
        <f t="shared" ref="K70:K71" si="32">J70-L70</f>
        <v>50</v>
      </c>
      <c r="L70" s="25">
        <v>80</v>
      </c>
      <c r="M70" s="57"/>
      <c r="N70" s="98"/>
      <c r="O70" s="108"/>
      <c r="P70" s="49"/>
      <c r="Q70" s="25"/>
      <c r="R70" s="57"/>
      <c r="S70" s="297"/>
      <c r="T70" s="293"/>
      <c r="U70" s="293"/>
      <c r="V70" s="49">
        <v>12</v>
      </c>
      <c r="W70" s="57">
        <v>52</v>
      </c>
      <c r="X70" s="98">
        <v>8</v>
      </c>
      <c r="Y70" s="108">
        <v>28</v>
      </c>
      <c r="Z70" s="49">
        <v>6</v>
      </c>
      <c r="AA70" s="57">
        <v>26</v>
      </c>
      <c r="AB70" s="98">
        <v>6</v>
      </c>
      <c r="AC70" s="108">
        <v>24</v>
      </c>
      <c r="AD70" s="49"/>
      <c r="AE70" s="57"/>
      <c r="AF70" s="98"/>
      <c r="AG70" s="99"/>
    </row>
    <row r="71" spans="1:36" ht="16.5" customHeight="1">
      <c r="A71" s="32" t="s">
        <v>115</v>
      </c>
      <c r="B71" s="163" t="s">
        <v>326</v>
      </c>
      <c r="C71" s="355"/>
      <c r="D71" s="50"/>
      <c r="E71" s="4"/>
      <c r="F71" s="3"/>
      <c r="G71" s="230" t="s">
        <v>240</v>
      </c>
      <c r="H71" s="336">
        <f t="shared" si="29"/>
        <v>166</v>
      </c>
      <c r="I71" s="358">
        <f t="shared" si="30"/>
        <v>34</v>
      </c>
      <c r="J71" s="132">
        <f t="shared" si="31"/>
        <v>132</v>
      </c>
      <c r="K71" s="242">
        <f t="shared" si="32"/>
        <v>52</v>
      </c>
      <c r="L71" s="229">
        <v>80</v>
      </c>
      <c r="M71" s="31"/>
      <c r="N71" s="231"/>
      <c r="O71" s="230"/>
      <c r="P71" s="26"/>
      <c r="Q71" s="229"/>
      <c r="R71" s="31"/>
      <c r="S71" s="298"/>
      <c r="T71" s="294"/>
      <c r="U71" s="294"/>
      <c r="V71" s="274"/>
      <c r="W71" s="57"/>
      <c r="X71" s="98">
        <v>8</v>
      </c>
      <c r="Y71" s="108">
        <v>28</v>
      </c>
      <c r="Z71" s="49">
        <v>6</v>
      </c>
      <c r="AA71" s="57">
        <v>26</v>
      </c>
      <c r="AB71" s="98">
        <v>6</v>
      </c>
      <c r="AC71" s="108">
        <v>24</v>
      </c>
      <c r="AD71" s="26">
        <v>10</v>
      </c>
      <c r="AE71" s="31">
        <v>38</v>
      </c>
      <c r="AF71" s="231">
        <v>4</v>
      </c>
      <c r="AG71" s="231">
        <v>16</v>
      </c>
    </row>
    <row r="72" spans="1:36" ht="17.25" customHeight="1">
      <c r="A72" s="32" t="s">
        <v>314</v>
      </c>
      <c r="B72" s="163" t="s">
        <v>308</v>
      </c>
      <c r="C72" s="355"/>
      <c r="D72" s="50"/>
      <c r="E72" s="4"/>
      <c r="F72" s="3"/>
      <c r="G72" s="230">
        <v>6.8</v>
      </c>
      <c r="H72" s="336">
        <v>130</v>
      </c>
      <c r="I72" s="358">
        <v>26</v>
      </c>
      <c r="J72" s="132">
        <v>104</v>
      </c>
      <c r="K72" s="242">
        <v>54</v>
      </c>
      <c r="L72" s="229">
        <v>50</v>
      </c>
      <c r="M72" s="31"/>
      <c r="N72" s="231"/>
      <c r="O72" s="230"/>
      <c r="P72" s="26"/>
      <c r="Q72" s="229"/>
      <c r="R72" s="31"/>
      <c r="S72" s="298"/>
      <c r="T72" s="294"/>
      <c r="U72" s="294"/>
      <c r="V72" s="274"/>
      <c r="W72" s="57"/>
      <c r="X72" s="98"/>
      <c r="Y72" s="108"/>
      <c r="Z72" s="49">
        <v>6</v>
      </c>
      <c r="AA72" s="57">
        <v>26</v>
      </c>
      <c r="AB72" s="98">
        <v>6</v>
      </c>
      <c r="AC72" s="108">
        <v>24</v>
      </c>
      <c r="AD72" s="26">
        <v>10</v>
      </c>
      <c r="AE72" s="31">
        <v>38</v>
      </c>
      <c r="AF72" s="231">
        <v>4</v>
      </c>
      <c r="AG72" s="231">
        <v>16</v>
      </c>
    </row>
    <row r="73" spans="1:36" s="55" customFormat="1" ht="15.75">
      <c r="A73" s="32" t="s">
        <v>315</v>
      </c>
      <c r="B73" s="155" t="s">
        <v>102</v>
      </c>
      <c r="C73" s="355"/>
      <c r="D73" s="50"/>
      <c r="E73" s="4">
        <v>6</v>
      </c>
      <c r="F73" s="3"/>
      <c r="G73" s="111"/>
      <c r="H73" s="298">
        <v>108</v>
      </c>
      <c r="I73" s="359"/>
      <c r="J73" s="229"/>
      <c r="K73" s="229"/>
      <c r="L73" s="229"/>
      <c r="M73" s="31"/>
      <c r="N73" s="231">
        <f>W73+Y73+AA73+AC73+AE73+AG73</f>
        <v>108</v>
      </c>
      <c r="O73" s="230"/>
      <c r="P73" s="26"/>
      <c r="Q73" s="229"/>
      <c r="R73" s="31"/>
      <c r="S73" s="298"/>
      <c r="T73" s="294"/>
      <c r="U73" s="294"/>
      <c r="V73" s="33"/>
      <c r="W73" s="31"/>
      <c r="X73" s="231"/>
      <c r="Y73" s="230">
        <v>36</v>
      </c>
      <c r="Z73" s="26"/>
      <c r="AA73" s="31"/>
      <c r="AB73" s="231"/>
      <c r="AC73" s="230">
        <v>72</v>
      </c>
      <c r="AD73" s="26"/>
      <c r="AE73" s="31"/>
      <c r="AF73" s="231"/>
      <c r="AG73" s="100"/>
    </row>
    <row r="74" spans="1:36" s="55" customFormat="1" ht="15.75">
      <c r="A74" s="29" t="s">
        <v>316</v>
      </c>
      <c r="B74" s="155" t="s">
        <v>104</v>
      </c>
      <c r="C74" s="355"/>
      <c r="D74" s="50"/>
      <c r="E74" s="4">
        <v>8</v>
      </c>
      <c r="F74" s="3"/>
      <c r="G74" s="111"/>
      <c r="H74" s="298">
        <f>O74</f>
        <v>324</v>
      </c>
      <c r="I74" s="359"/>
      <c r="J74" s="229"/>
      <c r="K74" s="229"/>
      <c r="L74" s="229"/>
      <c r="M74" s="31"/>
      <c r="N74" s="231"/>
      <c r="O74" s="230">
        <f>W74+Y74+AA74+AC74+AE74+AG74</f>
        <v>324</v>
      </c>
      <c r="P74" s="26"/>
      <c r="Q74" s="229"/>
      <c r="R74" s="31"/>
      <c r="S74" s="298"/>
      <c r="T74" s="294"/>
      <c r="U74" s="294"/>
      <c r="V74" s="33"/>
      <c r="W74" s="31"/>
      <c r="X74" s="231"/>
      <c r="Y74" s="230">
        <v>72</v>
      </c>
      <c r="Z74" s="26"/>
      <c r="AA74" s="31"/>
      <c r="AB74" s="231"/>
      <c r="AC74" s="230">
        <v>72</v>
      </c>
      <c r="AD74" s="26"/>
      <c r="AE74" s="31">
        <v>36</v>
      </c>
      <c r="AF74" s="231"/>
      <c r="AG74" s="100">
        <v>144</v>
      </c>
    </row>
    <row r="75" spans="1:36" s="55" customFormat="1" ht="31.5">
      <c r="A75" s="37" t="s">
        <v>286</v>
      </c>
      <c r="B75" s="160" t="s">
        <v>317</v>
      </c>
      <c r="C75" s="173">
        <v>6</v>
      </c>
      <c r="D75" s="88"/>
      <c r="E75" s="38"/>
      <c r="F75" s="41"/>
      <c r="G75" s="109"/>
      <c r="H75" s="298">
        <v>12</v>
      </c>
      <c r="I75" s="359"/>
      <c r="J75" s="229"/>
      <c r="K75" s="229"/>
      <c r="L75" s="229"/>
      <c r="M75" s="31"/>
      <c r="N75" s="231"/>
      <c r="O75" s="230"/>
      <c r="P75" s="26">
        <v>4</v>
      </c>
      <c r="Q75" s="229">
        <v>2</v>
      </c>
      <c r="R75" s="31">
        <v>6</v>
      </c>
      <c r="S75" s="298"/>
      <c r="T75" s="294"/>
      <c r="U75" s="294"/>
      <c r="V75" s="33"/>
      <c r="W75" s="31"/>
      <c r="X75" s="231"/>
      <c r="Y75" s="230"/>
      <c r="Z75" s="26"/>
      <c r="AA75" s="31"/>
      <c r="AB75" s="231"/>
      <c r="AC75" s="230"/>
      <c r="AD75" s="26"/>
      <c r="AE75" s="31"/>
      <c r="AF75" s="231"/>
      <c r="AG75" s="100"/>
    </row>
    <row r="76" spans="1:36" s="55" customFormat="1" ht="36.950000000000003" customHeight="1">
      <c r="A76" s="32" t="s">
        <v>287</v>
      </c>
      <c r="B76" s="155" t="s">
        <v>318</v>
      </c>
      <c r="C76" s="380">
        <v>8</v>
      </c>
      <c r="D76" s="50"/>
      <c r="E76" s="356"/>
      <c r="F76" s="3"/>
      <c r="G76" s="111"/>
      <c r="H76" s="298">
        <v>12</v>
      </c>
      <c r="I76" s="359"/>
      <c r="J76" s="229"/>
      <c r="K76" s="229"/>
      <c r="L76" s="229"/>
      <c r="M76" s="31"/>
      <c r="N76" s="231"/>
      <c r="O76" s="230"/>
      <c r="P76" s="26">
        <v>4</v>
      </c>
      <c r="Q76" s="229">
        <v>2</v>
      </c>
      <c r="R76" s="31">
        <v>6</v>
      </c>
      <c r="S76" s="298"/>
      <c r="T76" s="294"/>
      <c r="U76" s="294"/>
      <c r="V76" s="33"/>
      <c r="W76" s="31"/>
      <c r="X76" s="231"/>
      <c r="Y76" s="230"/>
      <c r="Z76" s="26"/>
      <c r="AA76" s="31"/>
      <c r="AB76" s="231"/>
      <c r="AC76" s="230"/>
      <c r="AD76" s="26"/>
      <c r="AE76" s="31"/>
      <c r="AF76" s="231"/>
      <c r="AG76" s="386"/>
    </row>
    <row r="77" spans="1:36" s="55" customFormat="1" ht="36.950000000000003" customHeight="1" thickBot="1">
      <c r="A77" s="32" t="s">
        <v>287</v>
      </c>
      <c r="B77" s="155" t="s">
        <v>319</v>
      </c>
      <c r="C77" s="380">
        <v>8</v>
      </c>
      <c r="D77" s="50"/>
      <c r="E77" s="356"/>
      <c r="F77" s="3"/>
      <c r="G77" s="111"/>
      <c r="H77" s="298">
        <v>12</v>
      </c>
      <c r="I77" s="359"/>
      <c r="J77" s="229"/>
      <c r="K77" s="229"/>
      <c r="L77" s="229"/>
      <c r="M77" s="31"/>
      <c r="N77" s="231"/>
      <c r="O77" s="230"/>
      <c r="P77" s="26">
        <v>4</v>
      </c>
      <c r="Q77" s="229">
        <v>2</v>
      </c>
      <c r="R77" s="31">
        <v>6</v>
      </c>
      <c r="S77" s="361"/>
      <c r="T77" s="362"/>
      <c r="U77" s="362"/>
      <c r="V77" s="384"/>
      <c r="W77" s="360"/>
      <c r="X77" s="383"/>
      <c r="Y77" s="210"/>
      <c r="Z77" s="382"/>
      <c r="AA77" s="360"/>
      <c r="AB77" s="383"/>
      <c r="AC77" s="210"/>
      <c r="AD77" s="382"/>
      <c r="AE77" s="360"/>
      <c r="AF77" s="383"/>
      <c r="AG77" s="385"/>
    </row>
    <row r="78" spans="1:36" s="46" customFormat="1" ht="32.25" thickBot="1">
      <c r="A78" s="90" t="s">
        <v>70</v>
      </c>
      <c r="B78" s="152" t="s">
        <v>14</v>
      </c>
      <c r="C78" s="172"/>
      <c r="D78" s="174"/>
      <c r="E78" s="174">
        <v>8</v>
      </c>
      <c r="F78" s="87"/>
      <c r="G78" s="175"/>
      <c r="H78" s="123">
        <v>144</v>
      </c>
      <c r="I78" s="333"/>
      <c r="J78" s="73">
        <v>144</v>
      </c>
      <c r="K78" s="74"/>
      <c r="L78" s="84"/>
      <c r="M78" s="77"/>
      <c r="N78" s="167"/>
      <c r="O78" s="92">
        <v>144</v>
      </c>
      <c r="P78" s="74"/>
      <c r="Q78" s="84"/>
      <c r="R78" s="77"/>
      <c r="S78" s="304"/>
      <c r="T78" s="302"/>
      <c r="U78" s="302"/>
      <c r="V78" s="166"/>
      <c r="W78" s="122"/>
      <c r="X78" s="285"/>
      <c r="Y78" s="122"/>
      <c r="Z78" s="135"/>
      <c r="AA78" s="92"/>
      <c r="AB78" s="134"/>
      <c r="AC78" s="92"/>
      <c r="AD78" s="74"/>
      <c r="AE78" s="92"/>
      <c r="AF78" s="134"/>
      <c r="AG78" s="92">
        <v>144</v>
      </c>
    </row>
    <row r="79" spans="1:36" s="46" customFormat="1" ht="16.5" thickBot="1">
      <c r="A79" s="75" t="s">
        <v>71</v>
      </c>
      <c r="B79" s="152" t="s">
        <v>15</v>
      </c>
      <c r="C79" s="172"/>
      <c r="D79" s="87"/>
      <c r="E79" s="87"/>
      <c r="F79" s="87"/>
      <c r="G79" s="175"/>
      <c r="H79" s="123">
        <v>216</v>
      </c>
      <c r="I79" s="333"/>
      <c r="J79" s="73">
        <v>216</v>
      </c>
      <c r="K79" s="135"/>
      <c r="L79" s="93"/>
      <c r="M79" s="91"/>
      <c r="N79" s="146"/>
      <c r="O79" s="122"/>
      <c r="P79" s="135"/>
      <c r="Q79" s="93"/>
      <c r="R79" s="91"/>
      <c r="S79" s="302">
        <v>216</v>
      </c>
      <c r="T79" s="302"/>
      <c r="U79" s="302"/>
      <c r="V79" s="166"/>
      <c r="W79" s="122"/>
      <c r="X79" s="285"/>
      <c r="Y79" s="122"/>
      <c r="Z79" s="135"/>
      <c r="AA79" s="92"/>
      <c r="AB79" s="134"/>
      <c r="AC79" s="92"/>
      <c r="AD79" s="74"/>
      <c r="AE79" s="92"/>
      <c r="AF79" s="134"/>
      <c r="AG79" s="92">
        <v>216</v>
      </c>
    </row>
    <row r="80" spans="1:36" ht="26.25" customHeight="1">
      <c r="A80" s="520"/>
      <c r="B80" s="520"/>
      <c r="C80" s="520"/>
      <c r="D80" s="520"/>
      <c r="E80" s="520"/>
      <c r="F80" s="520"/>
      <c r="G80" s="520"/>
      <c r="H80" s="520"/>
      <c r="I80" s="520"/>
      <c r="J80" s="520"/>
      <c r="K80" s="520"/>
      <c r="L80" s="520"/>
      <c r="M80" s="521"/>
      <c r="N80" s="529" t="s">
        <v>72</v>
      </c>
      <c r="O80" s="530"/>
      <c r="P80" s="530"/>
      <c r="Q80" s="530"/>
      <c r="R80" s="530"/>
      <c r="S80" s="531"/>
      <c r="T80" s="406">
        <f>T9</f>
        <v>612</v>
      </c>
      <c r="U80" s="406">
        <f t="shared" ref="U80:AG80" si="33">U9</f>
        <v>792</v>
      </c>
      <c r="V80" s="407">
        <f t="shared" si="33"/>
        <v>104</v>
      </c>
      <c r="W80" s="408">
        <f t="shared" si="33"/>
        <v>472</v>
      </c>
      <c r="X80" s="407">
        <f t="shared" si="33"/>
        <v>118</v>
      </c>
      <c r="Y80" s="408">
        <f t="shared" si="33"/>
        <v>530</v>
      </c>
      <c r="Z80" s="407">
        <f t="shared" si="33"/>
        <v>100</v>
      </c>
      <c r="AA80" s="442">
        <f t="shared" si="33"/>
        <v>476</v>
      </c>
      <c r="AB80" s="407">
        <f t="shared" si="33"/>
        <v>100</v>
      </c>
      <c r="AC80" s="408">
        <f t="shared" si="33"/>
        <v>440</v>
      </c>
      <c r="AD80" s="407">
        <f t="shared" si="33"/>
        <v>84</v>
      </c>
      <c r="AE80" s="408">
        <f t="shared" si="33"/>
        <v>348</v>
      </c>
      <c r="AF80" s="407">
        <f t="shared" si="33"/>
        <v>34</v>
      </c>
      <c r="AG80" s="408">
        <f t="shared" si="33"/>
        <v>146</v>
      </c>
      <c r="AJ80" s="30">
        <f>T80+U80+W80+Y80+AA80+AC80+AE80+AG80+V80+X80+Z80+AB80+AD80+AF80</f>
        <v>4356</v>
      </c>
    </row>
    <row r="81" spans="1:36" ht="30.75" customHeight="1">
      <c r="A81" s="522"/>
      <c r="B81" s="522"/>
      <c r="C81" s="522"/>
      <c r="D81" s="522"/>
      <c r="E81" s="522"/>
      <c r="F81" s="522"/>
      <c r="G81" s="522"/>
      <c r="H81" s="522"/>
      <c r="I81" s="522"/>
      <c r="J81" s="522"/>
      <c r="K81" s="522"/>
      <c r="L81" s="522"/>
      <c r="M81" s="523"/>
      <c r="N81" s="517" t="s">
        <v>73</v>
      </c>
      <c r="O81" s="518"/>
      <c r="P81" s="518"/>
      <c r="Q81" s="518"/>
      <c r="R81" s="518"/>
      <c r="S81" s="519"/>
      <c r="T81" s="298"/>
      <c r="U81" s="298">
        <v>72</v>
      </c>
      <c r="V81" s="26"/>
      <c r="W81" s="31">
        <v>36</v>
      </c>
      <c r="X81" s="231"/>
      <c r="Y81" s="230">
        <v>36</v>
      </c>
      <c r="Z81" s="26"/>
      <c r="AA81" s="443">
        <v>36</v>
      </c>
      <c r="AB81" s="231"/>
      <c r="AC81" s="230">
        <v>36</v>
      </c>
      <c r="AD81" s="26"/>
      <c r="AE81" s="31"/>
      <c r="AF81" s="231"/>
      <c r="AG81" s="230">
        <v>36</v>
      </c>
      <c r="AJ81" s="30">
        <f>U81+W81+Y81+AA81+AC81+AE81+AG81</f>
        <v>252</v>
      </c>
    </row>
    <row r="82" spans="1:36" ht="24" customHeight="1">
      <c r="A82" s="522"/>
      <c r="B82" s="522"/>
      <c r="C82" s="522"/>
      <c r="D82" s="522"/>
      <c r="E82" s="522"/>
      <c r="F82" s="522"/>
      <c r="G82" s="522"/>
      <c r="H82" s="522"/>
      <c r="I82" s="522"/>
      <c r="J82" s="522"/>
      <c r="K82" s="522"/>
      <c r="L82" s="522"/>
      <c r="M82" s="523"/>
      <c r="N82" s="517" t="s">
        <v>74</v>
      </c>
      <c r="O82" s="518"/>
      <c r="P82" s="518"/>
      <c r="Q82" s="518"/>
      <c r="R82" s="518"/>
      <c r="S82" s="519"/>
      <c r="T82" s="298"/>
      <c r="U82" s="298"/>
      <c r="V82" s="26"/>
      <c r="W82" s="31"/>
      <c r="X82" s="231"/>
      <c r="Y82" s="230">
        <v>72</v>
      </c>
      <c r="Z82" s="26"/>
      <c r="AA82" s="443"/>
      <c r="AB82" s="231"/>
      <c r="AC82" s="230">
        <v>144</v>
      </c>
      <c r="AD82" s="26"/>
      <c r="AE82" s="31"/>
      <c r="AF82" s="231"/>
      <c r="AG82" s="230"/>
    </row>
    <row r="83" spans="1:36" ht="37.5" customHeight="1">
      <c r="A83" s="522"/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3"/>
      <c r="N83" s="517" t="s">
        <v>213</v>
      </c>
      <c r="O83" s="518"/>
      <c r="P83" s="518"/>
      <c r="Q83" s="518"/>
      <c r="R83" s="518"/>
      <c r="S83" s="519"/>
      <c r="T83" s="298"/>
      <c r="U83" s="298"/>
      <c r="V83" s="26"/>
      <c r="W83" s="31"/>
      <c r="X83" s="231"/>
      <c r="Y83" s="230">
        <v>108</v>
      </c>
      <c r="Z83" s="26"/>
      <c r="AA83" s="443"/>
      <c r="AB83" s="231"/>
      <c r="AC83" s="230">
        <v>180</v>
      </c>
      <c r="AD83" s="26"/>
      <c r="AE83" s="31">
        <v>180</v>
      </c>
      <c r="AF83" s="231"/>
      <c r="AG83" s="230">
        <v>288</v>
      </c>
    </row>
    <row r="84" spans="1:36" ht="37.5" customHeight="1">
      <c r="A84" s="522"/>
      <c r="B84" s="522"/>
      <c r="C84" s="522"/>
      <c r="D84" s="522"/>
      <c r="E84" s="522"/>
      <c r="F84" s="522"/>
      <c r="G84" s="522"/>
      <c r="H84" s="522"/>
      <c r="I84" s="522"/>
      <c r="J84" s="522"/>
      <c r="K84" s="522"/>
      <c r="L84" s="522"/>
      <c r="M84" s="523"/>
      <c r="N84" s="517" t="s">
        <v>214</v>
      </c>
      <c r="O84" s="518"/>
      <c r="P84" s="518"/>
      <c r="Q84" s="518"/>
      <c r="R84" s="518"/>
      <c r="S84" s="519"/>
      <c r="T84" s="298"/>
      <c r="U84" s="298"/>
      <c r="V84" s="26"/>
      <c r="W84" s="31"/>
      <c r="X84" s="231"/>
      <c r="Y84" s="230"/>
      <c r="Z84" s="26"/>
      <c r="AA84" s="443"/>
      <c r="AB84" s="231"/>
      <c r="AC84" s="230"/>
      <c r="AD84" s="26"/>
      <c r="AE84" s="31"/>
      <c r="AF84" s="231"/>
      <c r="AG84" s="230">
        <f>AG78</f>
        <v>144</v>
      </c>
      <c r="AH84" s="30">
        <f t="shared" ref="AH84" si="34">T84+U84+W84+Y84+AA84+AC84+AE84+AG84</f>
        <v>144</v>
      </c>
      <c r="AI84" s="30">
        <f t="shared" ref="AI84" si="35">AH84/36</f>
        <v>4</v>
      </c>
    </row>
    <row r="85" spans="1:36" ht="15.75">
      <c r="A85" s="522"/>
      <c r="B85" s="522"/>
      <c r="C85" s="522"/>
      <c r="D85" s="522"/>
      <c r="E85" s="522"/>
      <c r="F85" s="522"/>
      <c r="G85" s="522"/>
      <c r="H85" s="522"/>
      <c r="I85" s="522"/>
      <c r="J85" s="522"/>
      <c r="K85" s="522"/>
      <c r="L85" s="522"/>
      <c r="M85" s="523"/>
      <c r="N85" s="517" t="s">
        <v>75</v>
      </c>
      <c r="O85" s="518"/>
      <c r="P85" s="518"/>
      <c r="Q85" s="518"/>
      <c r="R85" s="518"/>
      <c r="S85" s="519"/>
      <c r="T85" s="298"/>
      <c r="U85" s="298">
        <v>4</v>
      </c>
      <c r="V85" s="26"/>
      <c r="W85" s="31">
        <v>2</v>
      </c>
      <c r="X85" s="231"/>
      <c r="Y85" s="230">
        <v>3</v>
      </c>
      <c r="Z85" s="26"/>
      <c r="AA85" s="443">
        <v>2</v>
      </c>
      <c r="AB85" s="231"/>
      <c r="AC85" s="230">
        <v>3</v>
      </c>
      <c r="AD85" s="26"/>
      <c r="AE85" s="31"/>
      <c r="AF85" s="231"/>
      <c r="AG85" s="230">
        <v>3</v>
      </c>
    </row>
    <row r="86" spans="1:36" ht="28.5" customHeight="1">
      <c r="A86" s="522"/>
      <c r="B86" s="522"/>
      <c r="C86" s="522"/>
      <c r="D86" s="522"/>
      <c r="E86" s="522"/>
      <c r="F86" s="522"/>
      <c r="G86" s="522"/>
      <c r="H86" s="522"/>
      <c r="I86" s="522"/>
      <c r="J86" s="522"/>
      <c r="K86" s="522"/>
      <c r="L86" s="522"/>
      <c r="M86" s="523"/>
      <c r="N86" s="517" t="s">
        <v>219</v>
      </c>
      <c r="O86" s="518"/>
      <c r="P86" s="518"/>
      <c r="Q86" s="518"/>
      <c r="R86" s="518"/>
      <c r="S86" s="519"/>
      <c r="T86" s="298"/>
      <c r="U86" s="298">
        <v>6</v>
      </c>
      <c r="V86" s="26"/>
      <c r="W86" s="223">
        <v>3</v>
      </c>
      <c r="X86" s="353"/>
      <c r="Y86" s="188">
        <v>7</v>
      </c>
      <c r="Z86" s="184"/>
      <c r="AA86" s="443"/>
      <c r="AB86" s="231"/>
      <c r="AC86" s="230">
        <v>8</v>
      </c>
      <c r="AD86" s="26"/>
      <c r="AE86" s="31"/>
      <c r="AF86" s="231"/>
      <c r="AG86" s="230">
        <v>9</v>
      </c>
    </row>
    <row r="87" spans="1:36" ht="33.75" customHeight="1">
      <c r="A87" s="522"/>
      <c r="B87" s="522"/>
      <c r="C87" s="522"/>
      <c r="D87" s="522"/>
      <c r="E87" s="522"/>
      <c r="F87" s="522"/>
      <c r="G87" s="522"/>
      <c r="H87" s="522"/>
      <c r="I87" s="522"/>
      <c r="J87" s="522"/>
      <c r="K87" s="522"/>
      <c r="L87" s="522"/>
      <c r="M87" s="523"/>
      <c r="N87" s="532" t="s">
        <v>250</v>
      </c>
      <c r="O87" s="533"/>
      <c r="P87" s="533"/>
      <c r="Q87" s="533"/>
      <c r="R87" s="533"/>
      <c r="S87" s="533"/>
      <c r="T87" s="298"/>
      <c r="U87" s="298" t="s">
        <v>277</v>
      </c>
      <c r="V87" s="26"/>
      <c r="W87" s="223"/>
      <c r="X87" s="216"/>
      <c r="Y87" s="188"/>
      <c r="Z87" s="184"/>
      <c r="AA87" s="443"/>
      <c r="AB87" s="231"/>
      <c r="AC87" s="230"/>
      <c r="AD87" s="26"/>
      <c r="AE87" s="31">
        <v>1</v>
      </c>
      <c r="AF87" s="231"/>
      <c r="AG87" s="230"/>
    </row>
    <row r="88" spans="1:36" ht="27.75" customHeight="1" thickBot="1">
      <c r="A88" s="522"/>
      <c r="B88" s="522"/>
      <c r="C88" s="522"/>
      <c r="D88" s="522"/>
      <c r="E88" s="522"/>
      <c r="F88" s="522"/>
      <c r="G88" s="522"/>
      <c r="H88" s="522"/>
      <c r="I88" s="522"/>
      <c r="J88" s="522"/>
      <c r="K88" s="522"/>
      <c r="L88" s="522"/>
      <c r="M88" s="523"/>
      <c r="N88" s="526" t="s">
        <v>84</v>
      </c>
      <c r="O88" s="527"/>
      <c r="P88" s="527"/>
      <c r="Q88" s="527"/>
      <c r="R88" s="527"/>
      <c r="S88" s="528"/>
      <c r="T88" s="303">
        <v>6</v>
      </c>
      <c r="U88" s="303"/>
      <c r="V88" s="96"/>
      <c r="W88" s="94">
        <v>2</v>
      </c>
      <c r="X88" s="107"/>
      <c r="Y88" s="97">
        <v>6</v>
      </c>
      <c r="Z88" s="96"/>
      <c r="AA88" s="444">
        <v>4</v>
      </c>
      <c r="AB88" s="107"/>
      <c r="AC88" s="97">
        <v>9</v>
      </c>
      <c r="AD88" s="96"/>
      <c r="AE88" s="94">
        <v>1</v>
      </c>
      <c r="AF88" s="107"/>
      <c r="AG88" s="97">
        <v>2</v>
      </c>
    </row>
    <row r="89" spans="1:36">
      <c r="A89" s="515"/>
      <c r="B89" s="516"/>
      <c r="C89" s="516"/>
      <c r="D89" s="516"/>
      <c r="E89" s="516"/>
      <c r="F89" s="516"/>
      <c r="G89" s="516"/>
      <c r="H89" s="516"/>
      <c r="I89" s="516"/>
      <c r="J89" s="516"/>
      <c r="K89" s="516"/>
      <c r="L89" s="516"/>
      <c r="M89" s="516"/>
      <c r="N89" s="516"/>
      <c r="O89" s="516"/>
      <c r="P89" s="516"/>
      <c r="Q89" s="516"/>
      <c r="R89" s="516"/>
      <c r="S89" s="516"/>
      <c r="T89" s="516"/>
      <c r="U89" s="516"/>
      <c r="V89" s="516"/>
      <c r="W89" s="516"/>
      <c r="X89" s="516"/>
      <c r="Y89" s="516"/>
      <c r="Z89" s="516"/>
      <c r="AA89" s="516"/>
      <c r="AB89" s="516"/>
      <c r="AC89" s="516"/>
      <c r="AD89" s="226"/>
    </row>
    <row r="90" spans="1:36">
      <c r="A90" s="515"/>
      <c r="B90" s="516"/>
      <c r="C90" s="516"/>
      <c r="D90" s="516"/>
      <c r="E90" s="516"/>
      <c r="F90" s="516"/>
      <c r="G90" s="516"/>
      <c r="H90" s="516"/>
      <c r="I90" s="516"/>
      <c r="J90" s="516"/>
      <c r="K90" s="516"/>
      <c r="L90" s="516"/>
      <c r="M90" s="516"/>
      <c r="N90" s="516"/>
      <c r="O90" s="516"/>
      <c r="P90" s="516"/>
      <c r="Q90" s="516"/>
      <c r="R90" s="516"/>
      <c r="S90" s="516"/>
      <c r="T90" s="516"/>
      <c r="U90" s="516"/>
      <c r="V90" s="516"/>
      <c r="W90" s="516"/>
      <c r="X90" s="516"/>
      <c r="Y90" s="516"/>
      <c r="Z90" s="516"/>
      <c r="AA90" s="516"/>
      <c r="AB90" s="516"/>
      <c r="AC90" s="516"/>
      <c r="AD90" s="226"/>
    </row>
    <row r="91" spans="1:36">
      <c r="A91" s="515"/>
      <c r="B91" s="516"/>
      <c r="C91" s="516"/>
      <c r="D91" s="516"/>
      <c r="E91" s="516"/>
      <c r="F91" s="516"/>
      <c r="G91" s="516"/>
      <c r="H91" s="516"/>
      <c r="I91" s="516"/>
      <c r="J91" s="516"/>
      <c r="K91" s="516"/>
      <c r="L91" s="516"/>
      <c r="M91" s="516"/>
      <c r="N91" s="516"/>
      <c r="O91" s="516"/>
      <c r="P91" s="516"/>
      <c r="Q91" s="516"/>
      <c r="R91" s="516"/>
      <c r="S91" s="516"/>
      <c r="T91" s="516"/>
      <c r="U91" s="516"/>
      <c r="V91" s="516"/>
      <c r="W91" s="516"/>
      <c r="X91" s="516"/>
      <c r="Y91" s="516"/>
      <c r="Z91" s="516"/>
      <c r="AA91" s="516"/>
      <c r="AB91" s="516"/>
      <c r="AC91" s="516"/>
      <c r="AD91" s="226"/>
    </row>
    <row r="92" spans="1:36">
      <c r="A92" s="515"/>
      <c r="B92" s="516"/>
      <c r="C92" s="516"/>
      <c r="D92" s="516"/>
      <c r="E92" s="516"/>
      <c r="F92" s="516"/>
      <c r="G92" s="516"/>
      <c r="H92" s="516"/>
      <c r="I92" s="516"/>
      <c r="J92" s="516"/>
      <c r="K92" s="516"/>
      <c r="L92" s="516"/>
      <c r="M92" s="516"/>
      <c r="N92" s="516"/>
      <c r="O92" s="516"/>
      <c r="P92" s="516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226"/>
    </row>
    <row r="93" spans="1:36">
      <c r="A93" s="515"/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226"/>
    </row>
    <row r="94" spans="1:36">
      <c r="A94" s="515"/>
      <c r="B94" s="516"/>
      <c r="C94" s="516"/>
      <c r="D94" s="516"/>
      <c r="E94" s="516"/>
      <c r="F94" s="516"/>
      <c r="G94" s="516"/>
      <c r="H94" s="516"/>
      <c r="I94" s="516"/>
      <c r="J94" s="516"/>
      <c r="K94" s="516"/>
      <c r="L94" s="516"/>
      <c r="M94" s="516"/>
      <c r="N94" s="516"/>
      <c r="O94" s="516"/>
      <c r="P94" s="516"/>
      <c r="Q94" s="516"/>
      <c r="R94" s="516"/>
      <c r="S94" s="516"/>
      <c r="T94" s="516"/>
      <c r="U94" s="516"/>
      <c r="V94" s="516"/>
      <c r="W94" s="516"/>
      <c r="X94" s="516"/>
      <c r="Y94" s="516"/>
      <c r="Z94" s="516"/>
      <c r="AA94" s="516"/>
      <c r="AB94" s="516"/>
      <c r="AC94" s="516"/>
      <c r="AD94" s="226"/>
    </row>
    <row r="95" spans="1:36">
      <c r="A95" s="515"/>
      <c r="B95" s="516"/>
      <c r="C95" s="516"/>
      <c r="D95" s="516"/>
      <c r="E95" s="516"/>
      <c r="F95" s="516"/>
      <c r="G95" s="516"/>
      <c r="H95" s="516"/>
      <c r="I95" s="516"/>
      <c r="J95" s="516"/>
      <c r="K95" s="516"/>
      <c r="L95" s="516"/>
      <c r="M95" s="516"/>
      <c r="N95" s="516"/>
      <c r="O95" s="516"/>
      <c r="P95" s="516"/>
      <c r="Q95" s="516"/>
      <c r="R95" s="516"/>
      <c r="S95" s="516"/>
      <c r="T95" s="516"/>
      <c r="U95" s="516"/>
      <c r="V95" s="516"/>
      <c r="W95" s="516"/>
      <c r="X95" s="516"/>
      <c r="Y95" s="516"/>
      <c r="Z95" s="516"/>
      <c r="AA95" s="516"/>
      <c r="AB95" s="516"/>
      <c r="AC95" s="516"/>
      <c r="AD95" s="226"/>
    </row>
    <row r="96" spans="1:36">
      <c r="A96" s="515"/>
      <c r="B96" s="516"/>
      <c r="C96" s="516"/>
      <c r="D96" s="516"/>
      <c r="E96" s="516"/>
      <c r="F96" s="516"/>
      <c r="G96" s="516"/>
      <c r="H96" s="516"/>
      <c r="I96" s="516"/>
      <c r="J96" s="516"/>
      <c r="K96" s="516"/>
      <c r="L96" s="516"/>
      <c r="M96" s="516"/>
      <c r="N96" s="516"/>
      <c r="O96" s="516"/>
      <c r="P96" s="516"/>
      <c r="Q96" s="516"/>
      <c r="R96" s="516"/>
      <c r="S96" s="516"/>
      <c r="T96" s="516"/>
      <c r="U96" s="516"/>
      <c r="V96" s="516"/>
      <c r="W96" s="516"/>
      <c r="X96" s="516"/>
      <c r="Y96" s="516"/>
      <c r="Z96" s="516"/>
      <c r="AA96" s="516"/>
      <c r="AB96" s="516"/>
      <c r="AC96" s="516"/>
      <c r="AD96" s="226"/>
    </row>
    <row r="97" spans="1:30">
      <c r="A97" s="515"/>
      <c r="B97" s="516"/>
      <c r="C97" s="516"/>
      <c r="D97" s="516"/>
      <c r="E97" s="516"/>
      <c r="F97" s="516"/>
      <c r="G97" s="516"/>
      <c r="H97" s="516"/>
      <c r="I97" s="516"/>
      <c r="J97" s="516"/>
      <c r="K97" s="516"/>
      <c r="L97" s="516"/>
      <c r="M97" s="516"/>
      <c r="N97" s="516"/>
      <c r="O97" s="516"/>
      <c r="P97" s="516"/>
      <c r="Q97" s="516"/>
      <c r="R97" s="516"/>
      <c r="S97" s="516"/>
      <c r="T97" s="516"/>
      <c r="U97" s="516"/>
      <c r="V97" s="516"/>
      <c r="W97" s="516"/>
      <c r="X97" s="516"/>
      <c r="Y97" s="516"/>
      <c r="Z97" s="516"/>
      <c r="AA97" s="516"/>
      <c r="AB97" s="516"/>
      <c r="AC97" s="516"/>
      <c r="AD97" s="226"/>
    </row>
    <row r="98" spans="1:30">
      <c r="A98" s="515"/>
      <c r="B98" s="516"/>
      <c r="C98" s="516"/>
      <c r="D98" s="516"/>
      <c r="E98" s="516"/>
      <c r="F98" s="516"/>
      <c r="G98" s="516"/>
      <c r="H98" s="516"/>
      <c r="I98" s="516"/>
      <c r="J98" s="516"/>
      <c r="K98" s="516"/>
      <c r="L98" s="516"/>
      <c r="M98" s="516"/>
      <c r="N98" s="516"/>
      <c r="O98" s="516"/>
      <c r="P98" s="516"/>
      <c r="Q98" s="516"/>
      <c r="R98" s="516"/>
      <c r="S98" s="516"/>
      <c r="T98" s="516"/>
      <c r="U98" s="516"/>
      <c r="V98" s="516"/>
      <c r="W98" s="516"/>
      <c r="X98" s="516"/>
      <c r="Y98" s="516"/>
      <c r="Z98" s="516"/>
      <c r="AA98" s="516"/>
      <c r="AB98" s="516"/>
      <c r="AC98" s="516"/>
      <c r="AD98" s="226"/>
    </row>
    <row r="99" spans="1:30">
      <c r="A99" s="515"/>
      <c r="B99" s="516"/>
      <c r="C99" s="516"/>
      <c r="D99" s="516"/>
      <c r="E99" s="516"/>
      <c r="F99" s="516"/>
      <c r="G99" s="516"/>
      <c r="H99" s="516"/>
      <c r="I99" s="516"/>
      <c r="J99" s="516"/>
      <c r="K99" s="516"/>
      <c r="L99" s="516"/>
      <c r="M99" s="516"/>
      <c r="N99" s="516"/>
      <c r="O99" s="516"/>
      <c r="P99" s="516"/>
      <c r="Q99" s="516"/>
      <c r="R99" s="516"/>
      <c r="S99" s="516"/>
      <c r="T99" s="516"/>
      <c r="U99" s="516"/>
      <c r="V99" s="516"/>
      <c r="W99" s="516"/>
      <c r="X99" s="516"/>
      <c r="Y99" s="516"/>
      <c r="Z99" s="516"/>
      <c r="AA99" s="516"/>
      <c r="AB99" s="516"/>
      <c r="AC99" s="516"/>
      <c r="AD99" s="226"/>
    </row>
    <row r="100" spans="1:30">
      <c r="A100" s="30"/>
      <c r="B100" s="30"/>
      <c r="H100" s="55"/>
      <c r="I100" s="30"/>
      <c r="J100" s="55"/>
      <c r="L100" s="55"/>
      <c r="M100" s="30"/>
      <c r="N100" s="30"/>
      <c r="O100" s="55"/>
      <c r="P100" s="55"/>
      <c r="Q100" s="55"/>
      <c r="R100" s="30"/>
      <c r="S100" s="30"/>
      <c r="T100" s="138"/>
      <c r="U100" s="138"/>
    </row>
    <row r="101" spans="1:30">
      <c r="A101" s="30"/>
      <c r="B101" s="30"/>
      <c r="H101" s="55"/>
      <c r="I101" s="30"/>
      <c r="J101" s="55"/>
      <c r="L101" s="55"/>
      <c r="M101" s="30"/>
      <c r="N101" s="30"/>
      <c r="O101" s="55"/>
      <c r="P101" s="55"/>
      <c r="Q101" s="55"/>
      <c r="R101" s="30"/>
      <c r="S101" s="30"/>
      <c r="T101" s="138"/>
      <c r="U101" s="138"/>
    </row>
    <row r="102" spans="1:30">
      <c r="A102" s="30"/>
      <c r="B102" s="30"/>
      <c r="H102" s="55"/>
      <c r="I102" s="30"/>
      <c r="J102" s="55"/>
      <c r="L102" s="55"/>
      <c r="M102" s="30"/>
      <c r="N102" s="30"/>
      <c r="O102" s="55"/>
      <c r="P102" s="55"/>
      <c r="Q102" s="55"/>
      <c r="R102" s="30"/>
      <c r="S102" s="30"/>
      <c r="T102" s="138"/>
      <c r="U102" s="138"/>
    </row>
    <row r="103" spans="1:30">
      <c r="A103" s="30"/>
      <c r="B103" s="30"/>
      <c r="H103" s="55"/>
      <c r="I103" s="30"/>
      <c r="J103" s="55"/>
      <c r="L103" s="55"/>
      <c r="M103" s="30"/>
      <c r="N103" s="30"/>
      <c r="O103" s="55"/>
      <c r="P103" s="55"/>
      <c r="Q103" s="55"/>
      <c r="R103" s="30"/>
      <c r="S103" s="30"/>
      <c r="T103" s="138"/>
      <c r="U103" s="138"/>
    </row>
    <row r="104" spans="1:30">
      <c r="A104" s="30"/>
      <c r="B104" s="30"/>
      <c r="H104" s="55"/>
      <c r="I104" s="30"/>
      <c r="J104" s="55"/>
      <c r="L104" s="55"/>
      <c r="M104" s="30"/>
      <c r="N104" s="30"/>
      <c r="O104" s="55"/>
      <c r="P104" s="55"/>
      <c r="Q104" s="55"/>
      <c r="R104" s="30"/>
      <c r="S104" s="30"/>
      <c r="T104" s="138"/>
      <c r="U104" s="138"/>
    </row>
    <row r="105" spans="1:30">
      <c r="A105" s="30"/>
      <c r="B105" s="30"/>
      <c r="H105" s="55"/>
      <c r="I105" s="30"/>
      <c r="J105" s="55"/>
      <c r="L105" s="55"/>
      <c r="M105" s="30"/>
      <c r="N105" s="30"/>
      <c r="O105" s="55"/>
      <c r="P105" s="55"/>
      <c r="Q105" s="55"/>
      <c r="R105" s="30"/>
      <c r="S105" s="30"/>
      <c r="T105" s="138"/>
      <c r="U105" s="138"/>
    </row>
    <row r="106" spans="1:30">
      <c r="A106" s="30"/>
      <c r="B106" s="30"/>
      <c r="H106" s="55"/>
      <c r="I106" s="30"/>
      <c r="J106" s="55"/>
      <c r="L106" s="55"/>
      <c r="M106" s="30"/>
      <c r="N106" s="30"/>
      <c r="O106" s="55"/>
      <c r="P106" s="55"/>
      <c r="Q106" s="55"/>
      <c r="R106" s="30"/>
      <c r="S106" s="30"/>
      <c r="T106" s="138"/>
      <c r="U106" s="138"/>
    </row>
    <row r="107" spans="1:30">
      <c r="A107" s="30"/>
      <c r="B107" s="30"/>
      <c r="H107" s="55"/>
      <c r="I107" s="30"/>
      <c r="J107" s="55"/>
      <c r="L107" s="55"/>
      <c r="M107" s="30"/>
      <c r="N107" s="30"/>
      <c r="O107" s="55"/>
      <c r="P107" s="55"/>
      <c r="Q107" s="55"/>
      <c r="R107" s="30"/>
      <c r="S107" s="30"/>
      <c r="T107" s="138"/>
      <c r="U107" s="138"/>
    </row>
    <row r="108" spans="1:30">
      <c r="A108" s="30"/>
      <c r="B108" s="30"/>
      <c r="H108" s="55"/>
      <c r="I108" s="30"/>
      <c r="J108" s="55"/>
      <c r="L108" s="55"/>
      <c r="M108" s="30"/>
      <c r="N108" s="30"/>
      <c r="O108" s="55"/>
      <c r="P108" s="55"/>
      <c r="Q108" s="55"/>
      <c r="R108" s="30"/>
      <c r="S108" s="30"/>
      <c r="T108" s="138"/>
      <c r="U108" s="138"/>
    </row>
    <row r="109" spans="1:30">
      <c r="A109" s="30"/>
      <c r="B109" s="30"/>
      <c r="H109" s="55"/>
      <c r="I109" s="30"/>
      <c r="J109" s="55"/>
      <c r="L109" s="55"/>
      <c r="M109" s="30"/>
      <c r="N109" s="30"/>
      <c r="O109" s="55"/>
      <c r="P109" s="55"/>
      <c r="Q109" s="55"/>
      <c r="R109" s="30"/>
      <c r="S109" s="30"/>
      <c r="T109" s="138"/>
      <c r="U109" s="138"/>
    </row>
    <row r="110" spans="1:30">
      <c r="A110" s="30"/>
      <c r="B110" s="30"/>
      <c r="H110" s="55"/>
      <c r="I110" s="30"/>
      <c r="J110" s="55"/>
      <c r="L110" s="55"/>
      <c r="M110" s="30"/>
      <c r="N110" s="30"/>
      <c r="O110" s="55"/>
      <c r="P110" s="55"/>
      <c r="Q110" s="55"/>
      <c r="R110" s="30"/>
      <c r="S110" s="30"/>
      <c r="T110" s="138"/>
      <c r="U110" s="138"/>
    </row>
    <row r="111" spans="1:30">
      <c r="A111" s="30"/>
      <c r="B111" s="30"/>
      <c r="H111" s="55"/>
      <c r="I111" s="30"/>
      <c r="J111" s="55"/>
      <c r="L111" s="55"/>
      <c r="M111" s="30"/>
      <c r="N111" s="30"/>
      <c r="O111" s="55"/>
      <c r="P111" s="55"/>
      <c r="Q111" s="55"/>
      <c r="R111" s="30"/>
      <c r="S111" s="30"/>
      <c r="T111" s="138"/>
      <c r="U111" s="138"/>
    </row>
    <row r="112" spans="1:30">
      <c r="A112" s="30"/>
      <c r="B112" s="30"/>
      <c r="H112" s="55"/>
      <c r="I112" s="30"/>
      <c r="J112" s="55"/>
      <c r="L112" s="55"/>
      <c r="M112" s="30"/>
      <c r="N112" s="30"/>
      <c r="O112" s="55"/>
      <c r="P112" s="55"/>
      <c r="Q112" s="55"/>
      <c r="R112" s="30"/>
      <c r="S112" s="30"/>
      <c r="T112" s="138"/>
      <c r="U112" s="138"/>
    </row>
    <row r="113" spans="1:21">
      <c r="A113" s="30"/>
      <c r="B113" s="30"/>
      <c r="H113" s="55"/>
      <c r="I113" s="30"/>
      <c r="J113" s="55"/>
      <c r="L113" s="55"/>
      <c r="M113" s="30"/>
      <c r="N113" s="30"/>
      <c r="O113" s="55"/>
      <c r="P113" s="55"/>
      <c r="Q113" s="55"/>
      <c r="R113" s="30"/>
      <c r="S113" s="30"/>
      <c r="T113" s="138"/>
      <c r="U113" s="138"/>
    </row>
    <row r="114" spans="1:21">
      <c r="A114" s="30"/>
      <c r="B114" s="30"/>
      <c r="H114" s="55"/>
      <c r="I114" s="30"/>
      <c r="J114" s="55"/>
      <c r="L114" s="55"/>
      <c r="M114" s="30"/>
      <c r="N114" s="30"/>
      <c r="O114" s="55"/>
      <c r="P114" s="55"/>
      <c r="Q114" s="55"/>
      <c r="R114" s="30"/>
      <c r="S114" s="30"/>
      <c r="T114" s="138"/>
      <c r="U114" s="138"/>
    </row>
    <row r="115" spans="1:21">
      <c r="A115" s="30"/>
      <c r="B115" s="30"/>
      <c r="H115" s="55"/>
      <c r="I115" s="30"/>
      <c r="J115" s="55"/>
      <c r="L115" s="55"/>
      <c r="M115" s="30"/>
      <c r="N115" s="30"/>
      <c r="O115" s="55"/>
      <c r="P115" s="55"/>
      <c r="Q115" s="55"/>
      <c r="R115" s="30"/>
      <c r="S115" s="30"/>
      <c r="T115" s="138"/>
      <c r="U115" s="138"/>
    </row>
    <row r="116" spans="1:21">
      <c r="A116" s="30"/>
      <c r="B116" s="30"/>
      <c r="H116" s="55"/>
      <c r="I116" s="30"/>
      <c r="J116" s="55"/>
      <c r="L116" s="55"/>
      <c r="M116" s="30"/>
      <c r="N116" s="30"/>
      <c r="O116" s="55"/>
      <c r="P116" s="55"/>
      <c r="Q116" s="55"/>
      <c r="R116" s="30"/>
      <c r="S116" s="30"/>
      <c r="T116" s="138"/>
      <c r="U116" s="138"/>
    </row>
    <row r="117" spans="1:21">
      <c r="A117" s="30"/>
      <c r="B117" s="30"/>
      <c r="H117" s="55"/>
      <c r="I117" s="30"/>
      <c r="J117" s="55"/>
      <c r="L117" s="55"/>
      <c r="M117" s="30"/>
      <c r="N117" s="30"/>
      <c r="O117" s="55"/>
      <c r="P117" s="55"/>
      <c r="Q117" s="55"/>
      <c r="R117" s="30"/>
      <c r="S117" s="30"/>
      <c r="T117" s="138"/>
      <c r="U117" s="138"/>
    </row>
    <row r="118" spans="1:21">
      <c r="A118" s="30"/>
      <c r="B118" s="30"/>
      <c r="H118" s="55"/>
      <c r="I118" s="30"/>
      <c r="J118" s="55"/>
      <c r="L118" s="55"/>
      <c r="M118" s="30"/>
      <c r="N118" s="30"/>
      <c r="O118" s="55"/>
      <c r="P118" s="55"/>
      <c r="Q118" s="55"/>
      <c r="R118" s="30"/>
      <c r="S118" s="30"/>
      <c r="T118" s="138"/>
      <c r="U118" s="138"/>
    </row>
    <row r="119" spans="1:21">
      <c r="A119" s="30"/>
      <c r="B119" s="30"/>
      <c r="H119" s="55"/>
      <c r="I119" s="30"/>
      <c r="J119" s="55"/>
      <c r="L119" s="55"/>
      <c r="M119" s="30"/>
      <c r="N119" s="30"/>
      <c r="O119" s="55"/>
      <c r="P119" s="55"/>
      <c r="Q119" s="55"/>
      <c r="R119" s="30"/>
      <c r="S119" s="30"/>
      <c r="T119" s="138"/>
      <c r="U119" s="138"/>
    </row>
    <row r="120" spans="1:21">
      <c r="A120" s="30"/>
      <c r="B120" s="30"/>
      <c r="H120" s="55"/>
      <c r="I120" s="30"/>
      <c r="J120" s="55"/>
      <c r="L120" s="55"/>
      <c r="M120" s="30"/>
      <c r="N120" s="30"/>
      <c r="O120" s="55"/>
      <c r="P120" s="55"/>
      <c r="Q120" s="55"/>
      <c r="R120" s="30"/>
      <c r="S120" s="30"/>
      <c r="T120" s="138"/>
      <c r="U120" s="138"/>
    </row>
    <row r="121" spans="1:21">
      <c r="A121" s="30"/>
      <c r="B121" s="30"/>
      <c r="H121" s="55"/>
      <c r="I121" s="30"/>
      <c r="J121" s="55"/>
      <c r="L121" s="55"/>
      <c r="M121" s="30"/>
      <c r="N121" s="30"/>
      <c r="O121" s="55"/>
      <c r="P121" s="55"/>
      <c r="Q121" s="55"/>
      <c r="R121" s="30"/>
      <c r="S121" s="30"/>
      <c r="T121" s="138"/>
      <c r="U121" s="138"/>
    </row>
    <row r="122" spans="1:21">
      <c r="A122" s="30"/>
      <c r="B122" s="30"/>
      <c r="H122" s="55"/>
      <c r="I122" s="30"/>
      <c r="J122" s="55"/>
      <c r="L122" s="55"/>
      <c r="M122" s="30"/>
      <c r="N122" s="30"/>
      <c r="O122" s="55"/>
      <c r="P122" s="55"/>
      <c r="Q122" s="55"/>
      <c r="R122" s="30"/>
      <c r="S122" s="30"/>
      <c r="T122" s="138"/>
      <c r="U122" s="138"/>
    </row>
    <row r="123" spans="1:21">
      <c r="A123" s="30"/>
      <c r="B123" s="30"/>
      <c r="H123" s="55"/>
      <c r="I123" s="30"/>
      <c r="J123" s="55"/>
      <c r="L123" s="55"/>
      <c r="M123" s="30"/>
      <c r="N123" s="30"/>
      <c r="O123" s="55"/>
      <c r="P123" s="55"/>
      <c r="Q123" s="55"/>
      <c r="R123" s="30"/>
      <c r="S123" s="30"/>
      <c r="T123" s="138"/>
      <c r="U123" s="138"/>
    </row>
    <row r="124" spans="1:21">
      <c r="A124" s="30"/>
      <c r="B124" s="30"/>
      <c r="H124" s="55"/>
      <c r="I124" s="30"/>
      <c r="J124" s="55"/>
      <c r="L124" s="55"/>
      <c r="M124" s="30"/>
      <c r="N124" s="30"/>
      <c r="O124" s="55"/>
      <c r="P124" s="55"/>
      <c r="Q124" s="55"/>
      <c r="R124" s="30"/>
      <c r="S124" s="30"/>
      <c r="T124" s="138"/>
      <c r="U124" s="138"/>
    </row>
    <row r="125" spans="1:21">
      <c r="A125" s="30"/>
      <c r="B125" s="30"/>
      <c r="H125" s="55"/>
      <c r="I125" s="30"/>
      <c r="J125" s="55"/>
      <c r="L125" s="55"/>
      <c r="M125" s="30"/>
      <c r="N125" s="30"/>
      <c r="O125" s="55"/>
      <c r="P125" s="55"/>
      <c r="Q125" s="55"/>
      <c r="R125" s="30"/>
      <c r="S125" s="30"/>
      <c r="T125" s="138"/>
      <c r="U125" s="138"/>
    </row>
    <row r="126" spans="1:21">
      <c r="A126" s="30"/>
      <c r="B126" s="30"/>
      <c r="H126" s="55"/>
      <c r="I126" s="30"/>
      <c r="J126" s="55"/>
      <c r="L126" s="55"/>
      <c r="M126" s="30"/>
      <c r="N126" s="30"/>
      <c r="O126" s="55"/>
      <c r="P126" s="55"/>
      <c r="Q126" s="55"/>
      <c r="R126" s="30"/>
      <c r="S126" s="30"/>
      <c r="T126" s="138"/>
      <c r="U126" s="138"/>
    </row>
    <row r="127" spans="1:21">
      <c r="A127" s="30"/>
      <c r="B127" s="30"/>
      <c r="H127" s="55"/>
      <c r="I127" s="30"/>
      <c r="J127" s="55"/>
      <c r="L127" s="55"/>
      <c r="M127" s="30"/>
      <c r="N127" s="30"/>
      <c r="O127" s="55"/>
      <c r="P127" s="55"/>
      <c r="Q127" s="55"/>
      <c r="R127" s="30"/>
      <c r="S127" s="30"/>
      <c r="T127" s="138"/>
      <c r="U127" s="138"/>
    </row>
    <row r="128" spans="1:21">
      <c r="A128" s="30"/>
      <c r="B128" s="30"/>
      <c r="H128" s="55"/>
      <c r="I128" s="30"/>
      <c r="J128" s="55"/>
      <c r="L128" s="55"/>
      <c r="M128" s="30"/>
      <c r="N128" s="30"/>
      <c r="O128" s="55"/>
      <c r="P128" s="55"/>
      <c r="Q128" s="55"/>
      <c r="R128" s="30"/>
      <c r="S128" s="30"/>
      <c r="T128" s="138"/>
      <c r="U128" s="138"/>
    </row>
    <row r="129" spans="1:21">
      <c r="A129" s="30"/>
      <c r="B129" s="30"/>
      <c r="H129" s="55"/>
      <c r="I129" s="30"/>
      <c r="J129" s="55"/>
      <c r="L129" s="55"/>
      <c r="M129" s="30"/>
      <c r="N129" s="30"/>
      <c r="O129" s="55"/>
      <c r="P129" s="55"/>
      <c r="Q129" s="55"/>
      <c r="R129" s="30"/>
      <c r="S129" s="30"/>
      <c r="T129" s="138"/>
      <c r="U129" s="138"/>
    </row>
    <row r="130" spans="1:21">
      <c r="A130" s="30"/>
      <c r="B130" s="30"/>
      <c r="H130" s="55"/>
      <c r="I130" s="30"/>
      <c r="J130" s="55"/>
      <c r="L130" s="55"/>
      <c r="M130" s="30"/>
      <c r="N130" s="30"/>
      <c r="O130" s="55"/>
      <c r="P130" s="55"/>
      <c r="Q130" s="55"/>
      <c r="R130" s="30"/>
      <c r="S130" s="30"/>
      <c r="T130" s="138"/>
      <c r="U130" s="138"/>
    </row>
    <row r="131" spans="1:21">
      <c r="A131" s="30"/>
      <c r="B131" s="30"/>
      <c r="H131" s="55"/>
      <c r="I131" s="30"/>
      <c r="J131" s="55"/>
      <c r="L131" s="55"/>
      <c r="M131" s="30"/>
      <c r="N131" s="30"/>
      <c r="O131" s="55"/>
      <c r="P131" s="55"/>
      <c r="Q131" s="55"/>
      <c r="R131" s="30"/>
      <c r="S131" s="30"/>
      <c r="T131" s="138"/>
      <c r="U131" s="138"/>
    </row>
    <row r="132" spans="1:21">
      <c r="A132" s="30"/>
      <c r="B132" s="30"/>
      <c r="H132" s="55"/>
      <c r="I132" s="30"/>
      <c r="J132" s="55"/>
      <c r="L132" s="55"/>
      <c r="M132" s="30"/>
      <c r="N132" s="30"/>
      <c r="O132" s="55"/>
      <c r="P132" s="55"/>
      <c r="Q132" s="55"/>
      <c r="R132" s="30"/>
      <c r="S132" s="30"/>
      <c r="T132" s="138"/>
      <c r="U132" s="138"/>
    </row>
    <row r="133" spans="1:21">
      <c r="A133" s="30"/>
      <c r="B133" s="30"/>
      <c r="H133" s="55"/>
      <c r="I133" s="30"/>
      <c r="J133" s="55"/>
      <c r="L133" s="55"/>
      <c r="M133" s="30"/>
      <c r="N133" s="30"/>
      <c r="O133" s="55"/>
      <c r="P133" s="55"/>
      <c r="Q133" s="55"/>
      <c r="R133" s="30"/>
      <c r="S133" s="30"/>
      <c r="T133" s="138"/>
      <c r="U133" s="138"/>
    </row>
    <row r="134" spans="1:21">
      <c r="A134" s="30"/>
      <c r="B134" s="30"/>
      <c r="H134" s="55"/>
      <c r="I134" s="30"/>
      <c r="J134" s="55"/>
      <c r="L134" s="55"/>
      <c r="M134" s="30"/>
      <c r="N134" s="30"/>
      <c r="O134" s="55"/>
      <c r="P134" s="55"/>
      <c r="Q134" s="55"/>
      <c r="R134" s="30"/>
      <c r="S134" s="30"/>
      <c r="T134" s="138"/>
      <c r="U134" s="138"/>
    </row>
  </sheetData>
  <mergeCells count="30">
    <mergeCell ref="A1:AG2"/>
    <mergeCell ref="A3:A6"/>
    <mergeCell ref="B3:B6"/>
    <mergeCell ref="H3:H6"/>
    <mergeCell ref="T3:AG4"/>
    <mergeCell ref="C3:G5"/>
    <mergeCell ref="I3:S3"/>
    <mergeCell ref="I4:I6"/>
    <mergeCell ref="J4:O4"/>
    <mergeCell ref="T5:U5"/>
    <mergeCell ref="J5:J6"/>
    <mergeCell ref="K5:M5"/>
    <mergeCell ref="N5:O5"/>
    <mergeCell ref="S4:S6"/>
    <mergeCell ref="P4:R5"/>
    <mergeCell ref="V5:Y5"/>
    <mergeCell ref="Z5:AC5"/>
    <mergeCell ref="AD5:AG5"/>
    <mergeCell ref="A89:AC99"/>
    <mergeCell ref="N83:S83"/>
    <mergeCell ref="N85:S85"/>
    <mergeCell ref="A80:M88"/>
    <mergeCell ref="C12:C13"/>
    <mergeCell ref="N86:S86"/>
    <mergeCell ref="N88:S88"/>
    <mergeCell ref="N80:S80"/>
    <mergeCell ref="N81:S81"/>
    <mergeCell ref="N82:S82"/>
    <mergeCell ref="N84:S84"/>
    <mergeCell ref="N87:S87"/>
  </mergeCells>
  <pageMargins left="0.19685039370078741" right="0.19685039370078741" top="0.19685039370078741" bottom="0" header="0.19685039370078741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2021-12-13T11:47:38Z</cp:lastPrinted>
  <dcterms:created xsi:type="dcterms:W3CDTF">2011-05-05T04:03:53Z</dcterms:created>
  <dcterms:modified xsi:type="dcterms:W3CDTF">2022-08-04T11:24:35Z</dcterms:modified>
</cp:coreProperties>
</file>