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36" tabRatio="750" activeTab="1"/>
  </bookViews>
  <sheets>
    <sheet name="1. Титул" sheetId="1" r:id="rId1"/>
    <sheet name="2, 3. К график, Сводные" sheetId="2" r:id="rId2"/>
    <sheet name="4. План уч проц ООО" sheetId="3" r:id="rId3"/>
    <sheet name="Start" sheetId="4" state="hidden" r:id="rId4"/>
  </sheets>
  <definedNames>
    <definedName name="_xlnm.Print_Area" localSheetId="2">'4. План уч проц ООО'!$A$1:$X$87</definedName>
  </definedNames>
  <calcPr fullCalcOnLoad="1"/>
</workbook>
</file>

<file path=xl/sharedStrings.xml><?xml version="1.0" encoding="utf-8"?>
<sst xmlns="http://schemas.openxmlformats.org/spreadsheetml/2006/main" count="1027" uniqueCount="323">
  <si>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</si>
  <si>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</si>
  <si>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</si>
  <si>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</si>
  <si>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</si>
  <si>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</si>
  <si>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</si>
  <si>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</si>
  <si>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</si>
  <si>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</si>
  <si>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</si>
  <si>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</si>
  <si>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</si>
  <si>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</si>
  <si>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</si>
  <si>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</si>
  <si>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</si>
  <si>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</si>
  <si>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</si>
  <si>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</si>
  <si>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</si>
  <si>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</si>
  <si>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</si>
  <si>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</si>
  <si>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</si>
  <si>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</si>
  <si>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</si>
  <si>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</si>
  <si>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</si>
  <si>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</si>
  <si>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</si>
  <si>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</si>
  <si>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</si>
  <si>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</si>
  <si>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</si>
  <si>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</si>
  <si>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</si>
  <si>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</si>
  <si>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</si>
  <si>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</si>
  <si>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</si>
  <si>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</si>
  <si>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</si>
  <si>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</si>
  <si>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</si>
  <si>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</si>
  <si>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</si>
  <si>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</si>
  <si>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</si>
  <si>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</si>
  <si>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</si>
  <si>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</si>
  <si>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</si>
  <si>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</si>
  <si>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</si>
  <si>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</si>
  <si>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</si>
  <si>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</si>
  <si>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</si>
  <si>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</si>
  <si>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</si>
  <si>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</si>
  <si>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>Производственная практика (преддипломная)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</si>
  <si>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</si>
  <si>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</si>
  <si>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</si>
  <si>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</si>
  <si>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</si>
  <si>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</si>
  <si>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</si>
  <si>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</si>
  <si>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</si>
  <si>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</si>
  <si>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</si>
  <si>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</si>
  <si>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</si>
  <si>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</si>
  <si>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</si>
  <si>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</si>
  <si>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</si>
  <si>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</si>
  <si>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</si>
  <si>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</si>
  <si>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</si>
  <si>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</si>
  <si>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</si>
  <si>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</si>
  <si>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</si>
  <si>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</si>
  <si>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</si>
  <si>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</si>
  <si>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</si>
  <si>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</si>
  <si>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</si>
  <si>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</si>
  <si>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</si>
  <si>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</si>
  <si>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</si>
  <si>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</si>
  <si>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</si>
  <si>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</si>
  <si>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</si>
  <si>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</si>
  <si>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</si>
  <si>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</si>
  <si>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</si>
  <si>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</si>
  <si>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</si>
  <si>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</si>
  <si>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</si>
  <si>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</si>
  <si>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</si>
  <si>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</si>
  <si>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</si>
  <si>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</si>
  <si>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</si>
  <si>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</si>
  <si>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</si>
  <si>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</si>
  <si>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</si>
  <si>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</si>
  <si>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</si>
  <si>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</si>
  <si>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</si>
  <si>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</si>
  <si>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</si>
  <si>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</si>
  <si>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</si>
  <si>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</si>
  <si>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</si>
  <si>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</si>
  <si>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</si>
  <si>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</si>
  <si>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</si>
  <si>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</si>
  <si>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</si>
  <si>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</si>
  <si>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</si>
  <si>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</si>
  <si>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</si>
  <si>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</si>
  <si>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</si>
  <si>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</si>
  <si>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</si>
  <si>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</si>
  <si>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</si>
  <si>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</si>
  <si>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</si>
  <si>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</si>
  <si>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</si>
  <si>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</si>
  <si>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</si>
  <si>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</si>
  <si>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</si>
  <si>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</si>
  <si>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</si>
  <si>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</si>
  <si>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</si>
  <si>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</si>
  <si>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</si>
  <si>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</si>
  <si>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</si>
  <si>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</si>
  <si>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</si>
  <si>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</si>
  <si>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</si>
  <si>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</si>
  <si>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</si>
  <si>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</si>
  <si>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</si>
  <si>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</si>
  <si>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</si>
  <si>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</si>
  <si>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</si>
  <si>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</si>
  <si>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</si>
  <si>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</si>
  <si>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</si>
  <si>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</si>
  <si>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</si>
  <si>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Индивидуальный учебный проект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</si>
  <si>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</si>
  <si>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</si>
  <si>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</si>
  <si>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</si>
  <si>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</si>
  <si>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</si>
  <si>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</si>
  <si>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Всего учебных занятий</t>
  </si>
  <si>
    <t>ОУД. 05</t>
  </si>
  <si>
    <t>ОУД. 08</t>
  </si>
  <si>
    <t>ОУД .11</t>
  </si>
  <si>
    <t>Контрольная работа</t>
  </si>
  <si>
    <t xml:space="preserve">8               семестр       //4/6       недель </t>
  </si>
  <si>
    <t>ОУД .06</t>
  </si>
  <si>
    <t>ОУД. 07</t>
  </si>
  <si>
    <t>Естествознание:</t>
  </si>
  <si>
    <t>Физика</t>
  </si>
  <si>
    <t>Химия</t>
  </si>
  <si>
    <t>Биология</t>
  </si>
  <si>
    <t>Астрономия</t>
  </si>
  <si>
    <t>Обществознание</t>
  </si>
  <si>
    <t>Экономика</t>
  </si>
  <si>
    <t>Право</t>
  </si>
  <si>
    <t>ОУД. 10</t>
  </si>
  <si>
    <t>ОУД .12</t>
  </si>
  <si>
    <t xml:space="preserve">Обществознание: </t>
  </si>
  <si>
    <t>Общеобразовательный цикл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</si>
  <si>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</si>
  <si>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</si>
  <si>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</si>
  <si>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</si>
  <si>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</si>
  <si>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</si>
  <si>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</si>
  <si>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</si>
  <si>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</si>
  <si>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 xml:space="preserve">История </t>
  </si>
  <si>
    <t xml:space="preserve">  </t>
  </si>
  <si>
    <t>ОГСЭ.03</t>
  </si>
  <si>
    <t>3,4,5</t>
  </si>
  <si>
    <t>ОГСЭ.04</t>
  </si>
  <si>
    <t xml:space="preserve">Физическая культура 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</si>
  <si>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</si>
  <si>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</si>
  <si>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</si>
  <si>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</si>
  <si>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</si>
  <si>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</si>
  <si>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</si>
  <si>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П.00</t>
  </si>
  <si>
    <t xml:space="preserve">Профессиональный цикл 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</si>
  <si>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</si>
  <si>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</si>
  <si>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</si>
  <si>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</si>
  <si>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</si>
  <si>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</si>
  <si>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 xml:space="preserve">       </t>
  </si>
  <si>
    <t>ОП.03</t>
  </si>
  <si>
    <t xml:space="preserve">Менеджмент </t>
  </si>
  <si>
    <t xml:space="preserve"> </t>
  </si>
  <si>
    <t>ОП.04</t>
  </si>
  <si>
    <t>Документационное обеспечение управления</t>
  </si>
  <si>
    <t>ОП.05</t>
  </si>
  <si>
    <t>Правовое обеспечение профессиональной 
деятельности</t>
  </si>
  <si>
    <t>ОП.06</t>
  </si>
  <si>
    <t>Финансы, денежное обращение и кредит</t>
  </si>
  <si>
    <t>ОП.07</t>
  </si>
  <si>
    <t>Бухгалтерский учет</t>
  </si>
  <si>
    <t xml:space="preserve">     </t>
  </si>
  <si>
    <t>ОП.08</t>
  </si>
  <si>
    <t>Налоги и налогообложение</t>
  </si>
  <si>
    <t>ОП.09</t>
  </si>
  <si>
    <t>Аудит</t>
  </si>
  <si>
    <t>ОП.10</t>
  </si>
  <si>
    <t>Анализ финансово-хозяйственной деятельности</t>
  </si>
  <si>
    <t>ОП.11</t>
  </si>
  <si>
    <t>Безопасность жизнедеятельности</t>
  </si>
  <si>
    <t>ПМ.00</t>
  </si>
  <si>
    <t>Профессиональные модули</t>
  </si>
  <si>
    <t>ПМ.01</t>
  </si>
  <si>
    <t xml:space="preserve">Планирование и организация логистического процесса  в организациях (подразделениях) различных сфер деятельности </t>
  </si>
  <si>
    <t>МДК.01.01</t>
  </si>
  <si>
    <t>Основы планирования и организации логистического процесса в организациях (подразделениях)</t>
  </si>
  <si>
    <t>МДК.01.02</t>
  </si>
  <si>
    <t>Документационное обеспечение логистических  процессов</t>
  </si>
  <si>
    <t>УП.01</t>
  </si>
  <si>
    <t>ПП.01</t>
  </si>
  <si>
    <t>ПМ.02</t>
  </si>
  <si>
    <t>Управление логистическими процессами в закупках, производстве и распределении</t>
  </si>
  <si>
    <t>МДК.02.01</t>
  </si>
  <si>
    <t>Основы управления логистическими процессами в закупках, производстве и распределении</t>
  </si>
  <si>
    <t>МДК.02.02</t>
  </si>
  <si>
    <t>Оценка рентабельности системы складирования и оптимизация внутрипроизводственных потоковых процессов</t>
  </si>
  <si>
    <t>МДК.02.03</t>
  </si>
  <si>
    <t>Оптимизация процессов транспортировки и проведение оценки стоимости затрат на хранение товарных запасов</t>
  </si>
  <si>
    <t>УП.02</t>
  </si>
  <si>
    <t>ПП.02</t>
  </si>
  <si>
    <t>ПМ.03</t>
  </si>
  <si>
    <t>Оптимизация ресурсов организаций (подразделений), связанных с материальными и нематериальными потоками</t>
  </si>
  <si>
    <t>МДК.03.01</t>
  </si>
  <si>
    <t xml:space="preserve"> Оптимизация ресурсов организаций (подразделений)</t>
  </si>
  <si>
    <t>МДК.03.02</t>
  </si>
  <si>
    <t>Оценка инвестиционных проектов в логистической системе</t>
  </si>
  <si>
    <t>УП.03</t>
  </si>
  <si>
    <t>ПП.03</t>
  </si>
  <si>
    <t>ПМ.04</t>
  </si>
  <si>
    <t>Оценка эффективности работы логистических систем и контроль логистических операций</t>
  </si>
  <si>
    <t>МДК.04.01</t>
  </si>
  <si>
    <t>Основы контроля и оценки эффективности функционирования логистических систем и операций</t>
  </si>
  <si>
    <t>УП.04</t>
  </si>
  <si>
    <t>ПП.04</t>
  </si>
  <si>
    <t>Основы предпринимательства</t>
  </si>
  <si>
    <t>ПДП</t>
  </si>
  <si>
    <t>4 нед.</t>
  </si>
  <si>
    <t>ГИА.00</t>
  </si>
  <si>
    <t>Государственная (итоговая) аттестация</t>
  </si>
  <si>
    <t>6 нед.</t>
  </si>
  <si>
    <t>ГИА.01</t>
  </si>
  <si>
    <t>Подготовка  выпускной квалификационной работ с 18.05 по 14.06         (4 недели)</t>
  </si>
  <si>
    <t>ГИА.02</t>
  </si>
  <si>
    <t>Защита выпускной квалификационной работы с 15.06 по 28.06             (2 недели)</t>
  </si>
  <si>
    <t>К.00</t>
  </si>
  <si>
    <t>Консультации на учебную группу на весь период обучения 300 часов</t>
  </si>
  <si>
    <t>дисциплин и МДК</t>
  </si>
  <si>
    <t>учебной практики</t>
  </si>
  <si>
    <t>производственной практики/ преддипломной практики</t>
  </si>
  <si>
    <t>экзаменов</t>
  </si>
  <si>
    <t>зачетов (дифференцированных зачетов)</t>
  </si>
  <si>
    <t>контрольных работ</t>
  </si>
  <si>
    <t>2        семестр   22    недели</t>
  </si>
  <si>
    <t>4        семестр 20 недель</t>
  </si>
  <si>
    <t>ОП.12</t>
  </si>
  <si>
    <t>ОП.13</t>
  </si>
  <si>
    <t>Планирование карьеры выпускника ПОО МО</t>
  </si>
  <si>
    <t>ОО.00</t>
  </si>
  <si>
    <t>ОБЯЗАТЕЛЬНАЯ ЧАСТЬ ППССЗ</t>
  </si>
  <si>
    <t>: :</t>
  </si>
  <si>
    <t>Х</t>
  </si>
  <si>
    <t>3       семестр   16 недель</t>
  </si>
  <si>
    <t>5      семестр 14   недель</t>
  </si>
  <si>
    <r>
      <t xml:space="preserve">6      семестр  9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недель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</si>
</sst>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6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7" fillId="33" borderId="0" xfId="55" applyFont="1" applyFill="1" applyBorder="1" applyAlignment="1" applyProtection="1">
      <alignment horizontal="left" vertical="top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textRotation="90" wrapText="1"/>
      <protection/>
    </xf>
    <xf numFmtId="0" fontId="18" fillId="0" borderId="15" xfId="0" applyNumberFormat="1" applyFont="1" applyFill="1" applyBorder="1" applyAlignment="1" applyProtection="1">
      <alignment horizontal="center" textRotation="90" wrapText="1"/>
      <protection/>
    </xf>
    <xf numFmtId="0" fontId="18" fillId="0" borderId="16" xfId="0" applyNumberFormat="1" applyFont="1" applyFill="1" applyBorder="1" applyAlignment="1" applyProtection="1">
      <alignment horizontal="center" textRotation="90" wrapText="1"/>
      <protection/>
    </xf>
    <xf numFmtId="0" fontId="18" fillId="0" borderId="17" xfId="0" applyNumberFormat="1" applyFont="1" applyFill="1" applyBorder="1" applyAlignment="1" applyProtection="1">
      <alignment horizontal="center" textRotation="90" wrapText="1"/>
      <protection/>
    </xf>
    <xf numFmtId="0" fontId="18" fillId="0" borderId="18" xfId="0" applyNumberFormat="1" applyFont="1" applyFill="1" applyBorder="1" applyAlignment="1" applyProtection="1">
      <alignment horizont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6" xfId="0" applyNumberFormat="1" applyFont="1" applyFill="1" applyBorder="1" applyAlignment="1" applyProtection="1">
      <alignment horizontal="left" vertical="top" wrapText="1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0" fontId="19" fillId="0" borderId="27" xfId="0" applyNumberFormat="1" applyFont="1" applyFill="1" applyBorder="1" applyAlignment="1" applyProtection="1">
      <alignment horizontal="center" vertical="top"/>
      <protection/>
    </xf>
    <xf numFmtId="0" fontId="19" fillId="0" borderId="26" xfId="0" applyNumberFormat="1" applyFont="1" applyFill="1" applyBorder="1" applyAlignment="1" applyProtection="1">
      <alignment horizontal="left" vertical="top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left" vertical="top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left" vertical="top"/>
      <protection/>
    </xf>
    <xf numFmtId="0" fontId="18" fillId="0" borderId="11" xfId="0" applyNumberFormat="1" applyFont="1" applyFill="1" applyBorder="1" applyAlignment="1" applyProtection="1">
      <alignment horizontal="center" textRotation="90" wrapText="1"/>
      <protection/>
    </xf>
    <xf numFmtId="0" fontId="19" fillId="0" borderId="33" xfId="0" applyNumberFormat="1" applyFont="1" applyFill="1" applyBorder="1" applyAlignment="1" applyProtection="1">
      <alignment horizontal="center" vertical="center"/>
      <protection/>
    </xf>
    <xf numFmtId="0" fontId="19" fillId="0" borderId="31" xfId="0" applyNumberFormat="1" applyFont="1" applyFill="1" applyBorder="1" applyAlignment="1" applyProtection="1">
      <alignment horizontal="center" vertical="top"/>
      <protection/>
    </xf>
    <xf numFmtId="0" fontId="19" fillId="0" borderId="34" xfId="0" applyNumberFormat="1" applyFont="1" applyFill="1" applyBorder="1" applyAlignment="1" applyProtection="1">
      <alignment horizontal="center" vertical="center"/>
      <protection/>
    </xf>
    <xf numFmtId="0" fontId="19" fillId="0" borderId="35" xfId="0" applyNumberFormat="1" applyFont="1" applyFill="1" applyBorder="1" applyAlignment="1" applyProtection="1">
      <alignment horizontal="center" vertical="center"/>
      <protection/>
    </xf>
    <xf numFmtId="0" fontId="19" fillId="0" borderId="36" xfId="0" applyNumberFormat="1" applyFont="1" applyFill="1" applyBorder="1" applyAlignment="1" applyProtection="1">
      <alignment horizontal="center" vertical="center"/>
      <protection/>
    </xf>
    <xf numFmtId="0" fontId="19" fillId="0" borderId="35" xfId="0" applyNumberFormat="1" applyFont="1" applyFill="1" applyBorder="1" applyAlignment="1" applyProtection="1">
      <alignment horizontal="center" vertical="top"/>
      <protection/>
    </xf>
    <xf numFmtId="0" fontId="19" fillId="0" borderId="12" xfId="0" applyNumberFormat="1" applyFont="1" applyFill="1" applyBorder="1" applyAlignment="1" applyProtection="1">
      <alignment horizontal="center" vertical="top"/>
      <protection/>
    </xf>
    <xf numFmtId="0" fontId="18" fillId="0" borderId="19" xfId="0" applyNumberFormat="1" applyFont="1" applyFill="1" applyBorder="1" applyAlignment="1" applyProtection="1">
      <alignment horizontal="left" vertical="center"/>
      <protection/>
    </xf>
    <xf numFmtId="0" fontId="18" fillId="0" borderId="23" xfId="0" applyNumberFormat="1" applyFont="1" applyFill="1" applyBorder="1" applyAlignment="1" applyProtection="1">
      <alignment horizontal="center" vertical="top"/>
      <protection/>
    </xf>
    <xf numFmtId="0" fontId="21" fillId="0" borderId="24" xfId="0" applyNumberFormat="1" applyFont="1" applyFill="1" applyBorder="1" applyAlignment="1" applyProtection="1">
      <alignment horizontal="center" vertical="top"/>
      <protection/>
    </xf>
    <xf numFmtId="174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top"/>
      <protection/>
    </xf>
    <xf numFmtId="0" fontId="19" fillId="0" borderId="37" xfId="0" applyNumberFormat="1" applyFont="1" applyFill="1" applyBorder="1" applyAlignment="1" applyProtection="1">
      <alignment horizontal="left" vertical="center"/>
      <protection/>
    </xf>
    <xf numFmtId="0" fontId="19" fillId="0" borderId="38" xfId="0" applyNumberFormat="1" applyFont="1" applyFill="1" applyBorder="1" applyAlignment="1" applyProtection="1">
      <alignment horizontal="center" vertical="center"/>
      <protection/>
    </xf>
    <xf numFmtId="0" fontId="18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  <xf numFmtId="174" fontId="19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41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174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57" fillId="0" borderId="41" xfId="0" applyNumberFormat="1" applyFont="1" applyFill="1" applyBorder="1" applyAlignment="1" applyProtection="1">
      <alignment horizontal="left" vertical="center"/>
      <protection/>
    </xf>
    <xf numFmtId="0" fontId="57" fillId="0" borderId="27" xfId="0" applyNumberFormat="1" applyFont="1" applyFill="1" applyBorder="1" applyAlignment="1" applyProtection="1">
      <alignment horizontal="center" vertical="center"/>
      <protection/>
    </xf>
    <xf numFmtId="0" fontId="57" fillId="0" borderId="27" xfId="0" applyNumberFormat="1" applyFont="1" applyFill="1" applyBorder="1" applyAlignment="1" applyProtection="1">
      <alignment horizontal="center" vertical="top"/>
      <protection/>
    </xf>
    <xf numFmtId="174" fontId="19" fillId="0" borderId="42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top"/>
      <protection/>
    </xf>
    <xf numFmtId="174" fontId="1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26" xfId="0" applyNumberFormat="1" applyFont="1" applyFill="1" applyBorder="1" applyAlignment="1" applyProtection="1">
      <alignment horizontal="left" vertical="top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44" xfId="0" applyNumberFormat="1" applyFont="1" applyFill="1" applyBorder="1" applyAlignment="1" applyProtection="1">
      <alignment horizontal="center" vertical="center"/>
      <protection/>
    </xf>
    <xf numFmtId="0" fontId="18" fillId="0" borderId="44" xfId="0" applyNumberFormat="1" applyFont="1" applyFill="1" applyBorder="1" applyAlignment="1" applyProtection="1">
      <alignment horizontal="center" vertical="top"/>
      <protection/>
    </xf>
    <xf numFmtId="0" fontId="18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46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47" xfId="0" applyNumberFormat="1" applyFont="1" applyFill="1" applyBorder="1" applyAlignment="1" applyProtection="1">
      <alignment horizontal="left" vertical="center"/>
      <protection/>
    </xf>
    <xf numFmtId="0" fontId="18" fillId="0" borderId="48" xfId="0" applyNumberFormat="1" applyFont="1" applyFill="1" applyBorder="1" applyAlignment="1" applyProtection="1">
      <alignment horizontal="left" vertical="top" wrapText="1"/>
      <protection/>
    </xf>
    <xf numFmtId="0" fontId="18" fillId="0" borderId="49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/>
      <protection/>
    </xf>
    <xf numFmtId="0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48" xfId="0" applyNumberFormat="1" applyFont="1" applyFill="1" applyBorder="1" applyAlignment="1" applyProtection="1">
      <alignment horizontal="center" vertical="center"/>
      <protection/>
    </xf>
    <xf numFmtId="0" fontId="19" fillId="0" borderId="51" xfId="0" applyNumberFormat="1" applyFont="1" applyFill="1" applyBorder="1" applyAlignment="1" applyProtection="1">
      <alignment horizontal="center" vertical="center"/>
      <protection/>
    </xf>
    <xf numFmtId="0" fontId="19" fillId="0" borderId="52" xfId="0" applyNumberFormat="1" applyFont="1" applyFill="1" applyBorder="1" applyAlignment="1" applyProtection="1">
      <alignment horizontal="center" vertical="center"/>
      <protection/>
    </xf>
    <xf numFmtId="0" fontId="19" fillId="0" borderId="51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horizontal="left" vertical="center"/>
      <protection/>
    </xf>
    <xf numFmtId="0" fontId="19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53" xfId="0" applyNumberFormat="1" applyFont="1" applyFill="1" applyBorder="1" applyAlignment="1" applyProtection="1">
      <alignment horizontal="center" vertical="center"/>
      <protection/>
    </xf>
    <xf numFmtId="0" fontId="19" fillId="0" borderId="54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55" applyBorder="1">
      <alignment/>
      <protection/>
    </xf>
    <xf numFmtId="0" fontId="0" fillId="0" borderId="0" xfId="55" applyFont="1" applyBorder="1" applyAlignment="1" applyProtection="1">
      <alignment horizontal="center" vertical="center"/>
      <protection locked="0"/>
    </xf>
    <xf numFmtId="0" fontId="19" fillId="0" borderId="55" xfId="0" applyNumberFormat="1" applyFont="1" applyFill="1" applyBorder="1" applyAlignment="1" applyProtection="1">
      <alignment horizontal="center" vertical="center"/>
      <protection/>
    </xf>
    <xf numFmtId="0" fontId="19" fillId="0" borderId="56" xfId="0" applyNumberFormat="1" applyFont="1" applyFill="1" applyBorder="1" applyAlignment="1" applyProtection="1">
      <alignment horizontal="left" vertical="top"/>
      <protection/>
    </xf>
    <xf numFmtId="0" fontId="19" fillId="0" borderId="57" xfId="0" applyNumberFormat="1" applyFont="1" applyFill="1" applyBorder="1" applyAlignment="1" applyProtection="1">
      <alignment horizontal="left" vertical="top"/>
      <protection/>
    </xf>
    <xf numFmtId="0" fontId="19" fillId="0" borderId="58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59" xfId="0" applyNumberFormat="1" applyFont="1" applyFill="1" applyBorder="1" applyAlignment="1" applyProtection="1">
      <alignment horizontal="left" vertical="top"/>
      <protection/>
    </xf>
    <xf numFmtId="0" fontId="19" fillId="0" borderId="60" xfId="0" applyNumberFormat="1" applyFont="1" applyFill="1" applyBorder="1" applyAlignment="1" applyProtection="1">
      <alignment horizontal="left" vertical="top"/>
      <protection/>
    </xf>
    <xf numFmtId="0" fontId="19" fillId="0" borderId="55" xfId="0" applyNumberFormat="1" applyFont="1" applyFill="1" applyBorder="1" applyAlignment="1" applyProtection="1">
      <alignment horizontal="left" vertical="top"/>
      <protection/>
    </xf>
    <xf numFmtId="0" fontId="19" fillId="0" borderId="39" xfId="0" applyNumberFormat="1" applyFont="1" applyFill="1" applyBorder="1" applyAlignment="1" applyProtection="1">
      <alignment horizontal="left" vertical="top"/>
      <protection/>
    </xf>
    <xf numFmtId="0" fontId="19" fillId="0" borderId="6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/>
      <protection/>
    </xf>
    <xf numFmtId="0" fontId="18" fillId="0" borderId="22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61" xfId="0" applyNumberFormat="1" applyFont="1" applyFill="1" applyBorder="1" applyAlignment="1" applyProtection="1">
      <alignment horizontal="left" vertical="top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57" xfId="0" applyNumberFormat="1" applyFont="1" applyFill="1" applyBorder="1" applyAlignment="1" applyProtection="1">
      <alignment horizontal="left" vertical="top" wrapText="1"/>
      <protection/>
    </xf>
    <xf numFmtId="0" fontId="19" fillId="0" borderId="6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49" xfId="0" applyNumberFormat="1" applyFont="1" applyFill="1" applyBorder="1" applyAlignment="1" applyProtection="1">
      <alignment horizontal="left" vertical="top"/>
      <protection/>
    </xf>
    <xf numFmtId="0" fontId="18" fillId="0" borderId="50" xfId="0" applyNumberFormat="1" applyFont="1" applyFill="1" applyBorder="1" applyAlignment="1" applyProtection="1">
      <alignment horizontal="left" vertical="top" wrapText="1"/>
      <protection/>
    </xf>
    <xf numFmtId="0" fontId="18" fillId="0" borderId="56" xfId="0" applyNumberFormat="1" applyFont="1" applyFill="1" applyBorder="1" applyAlignment="1" applyProtection="1">
      <alignment horizontal="left" vertical="top"/>
      <protection/>
    </xf>
    <xf numFmtId="0" fontId="18" fillId="0" borderId="57" xfId="0" applyNumberFormat="1" applyFont="1" applyFill="1" applyBorder="1" applyAlignment="1" applyProtection="1">
      <alignment horizontal="left" vertical="top" wrapText="1"/>
      <protection/>
    </xf>
    <xf numFmtId="0" fontId="18" fillId="0" borderId="58" xfId="0" applyNumberFormat="1" applyFont="1" applyFill="1" applyBorder="1" applyAlignment="1" applyProtection="1">
      <alignment horizontal="left" vertical="top"/>
      <protection/>
    </xf>
    <xf numFmtId="0" fontId="18" fillId="0" borderId="49" xfId="0" applyNumberFormat="1" applyFont="1" applyFill="1" applyBorder="1" applyAlignment="1" applyProtection="1">
      <alignment horizontal="left" vertical="top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52" xfId="0" applyNumberFormat="1" applyFont="1" applyFill="1" applyBorder="1" applyAlignment="1" applyProtection="1">
      <alignment horizontal="center" vertical="center"/>
      <protection/>
    </xf>
    <xf numFmtId="0" fontId="18" fillId="0" borderId="63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174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64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66" xfId="0" applyNumberFormat="1" applyFont="1" applyFill="1" applyBorder="1" applyAlignment="1" applyProtection="1">
      <alignment horizontal="center" vertical="center"/>
      <protection/>
    </xf>
    <xf numFmtId="174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67" xfId="0" applyNumberFormat="1" applyFont="1" applyFill="1" applyBorder="1" applyAlignment="1" applyProtection="1">
      <alignment horizontal="center" vertical="center"/>
      <protection/>
    </xf>
    <xf numFmtId="0" fontId="57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68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Fill="1" applyBorder="1" applyAlignment="1" applyProtection="1">
      <alignment vertical="center" wrapText="1"/>
      <protection/>
    </xf>
    <xf numFmtId="0" fontId="18" fillId="0" borderId="46" xfId="0" applyNumberFormat="1" applyFont="1" applyFill="1" applyBorder="1" applyAlignment="1" applyProtection="1">
      <alignment vertical="center" wrapText="1"/>
      <protection/>
    </xf>
    <xf numFmtId="0" fontId="19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8" fillId="0" borderId="5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57" xfId="0" applyNumberFormat="1" applyFont="1" applyFill="1" applyBorder="1" applyAlignment="1" applyProtection="1">
      <alignment horizontal="center" vertical="center"/>
      <protection/>
    </xf>
    <xf numFmtId="0" fontId="19" fillId="0" borderId="70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67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63" xfId="0" applyNumberFormat="1" applyFont="1" applyFill="1" applyBorder="1" applyAlignment="1" applyProtection="1">
      <alignment horizontal="center" vertical="center"/>
      <protection/>
    </xf>
    <xf numFmtId="0" fontId="19" fillId="0" borderId="56" xfId="0" applyNumberFormat="1" applyFont="1" applyFill="1" applyBorder="1" applyAlignment="1" applyProtection="1">
      <alignment horizontal="left" vertical="center"/>
      <protection/>
    </xf>
    <xf numFmtId="0" fontId="19" fillId="0" borderId="44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71" xfId="0" applyNumberFormat="1" applyFont="1" applyFill="1" applyBorder="1" applyAlignment="1" applyProtection="1">
      <alignment horizontal="center" vertical="center"/>
      <protection/>
    </xf>
    <xf numFmtId="0" fontId="19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72" xfId="0" applyNumberFormat="1" applyFont="1" applyFill="1" applyBorder="1" applyAlignment="1" applyProtection="1">
      <alignment horizontal="center" vertical="center"/>
      <protection/>
    </xf>
    <xf numFmtId="0" fontId="19" fillId="0" borderId="58" xfId="0" applyNumberFormat="1" applyFont="1" applyFill="1" applyBorder="1" applyAlignment="1" applyProtection="1">
      <alignment horizontal="left" vertical="center"/>
      <protection/>
    </xf>
    <xf numFmtId="0" fontId="19" fillId="0" borderId="27" xfId="0" applyNumberFormat="1" applyFont="1" applyFill="1" applyBorder="1" applyAlignment="1" applyProtection="1">
      <alignment horizontal="left" vertical="center"/>
      <protection/>
    </xf>
    <xf numFmtId="0" fontId="19" fillId="0" borderId="60" xfId="0" applyNumberFormat="1" applyFont="1" applyFill="1" applyBorder="1" applyAlignment="1" applyProtection="1">
      <alignment horizontal="center" vertical="center"/>
      <protection/>
    </xf>
    <xf numFmtId="0" fontId="19" fillId="0" borderId="73" xfId="0" applyNumberFormat="1" applyFont="1" applyFill="1" applyBorder="1" applyAlignment="1" applyProtection="1">
      <alignment horizontal="center" vertical="center"/>
      <protection/>
    </xf>
    <xf numFmtId="0" fontId="19" fillId="0" borderId="74" xfId="0" applyNumberFormat="1" applyFont="1" applyFill="1" applyBorder="1" applyAlignment="1" applyProtection="1">
      <alignment horizontal="center" vertical="center"/>
      <protection/>
    </xf>
    <xf numFmtId="0" fontId="19" fillId="0" borderId="59" xfId="0" applyNumberFormat="1" applyFont="1" applyFill="1" applyBorder="1" applyAlignment="1" applyProtection="1">
      <alignment horizontal="left" vertical="center"/>
      <protection/>
    </xf>
    <xf numFmtId="0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75" xfId="0" applyNumberFormat="1" applyFont="1" applyFill="1" applyBorder="1" applyAlignment="1" applyProtection="1">
      <alignment horizontal="center" vertical="center"/>
      <protection/>
    </xf>
    <xf numFmtId="0" fontId="19" fillId="0" borderId="55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76" xfId="0" applyNumberFormat="1" applyFont="1" applyFill="1" applyBorder="1" applyAlignment="1" applyProtection="1">
      <alignment horizontal="center" vertical="center"/>
      <protection/>
    </xf>
    <xf numFmtId="0" fontId="19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77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57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58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50" xfId="0" applyNumberFormat="1" applyFont="1" applyFill="1" applyBorder="1" applyAlignment="1" applyProtection="1">
      <alignment horizontal="center" vertical="center" wrapText="1"/>
      <protection/>
    </xf>
    <xf numFmtId="0" fontId="18" fillId="0" borderId="78" xfId="0" applyNumberFormat="1" applyFont="1" applyFill="1" applyBorder="1" applyAlignment="1" applyProtection="1">
      <alignment horizontal="center" vertical="center" wrapText="1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51" xfId="0" applyNumberFormat="1" applyFont="1" applyFill="1" applyBorder="1" applyAlignment="1" applyProtection="1">
      <alignment horizontal="left" vertical="center"/>
      <protection/>
    </xf>
    <xf numFmtId="0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19" fillId="0" borderId="60" xfId="0" applyNumberFormat="1" applyFont="1" applyFill="1" applyBorder="1" applyAlignment="1" applyProtection="1">
      <alignment horizontal="center" vertical="center" wrapText="1"/>
      <protection/>
    </xf>
    <xf numFmtId="0" fontId="18" fillId="0" borderId="57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60" xfId="0" applyNumberFormat="1" applyFont="1" applyFill="1" applyBorder="1" applyAlignment="1" applyProtection="1">
      <alignment horizontal="left" vertical="center" wrapText="1"/>
      <protection/>
    </xf>
    <xf numFmtId="0" fontId="19" fillId="0" borderId="62" xfId="0" applyNumberFormat="1" applyFont="1" applyFill="1" applyBorder="1" applyAlignment="1" applyProtection="1">
      <alignment horizontal="left" vertical="center" wrapText="1"/>
      <protection/>
    </xf>
    <xf numFmtId="0" fontId="19" fillId="0" borderId="39" xfId="0" applyNumberFormat="1" applyFont="1" applyFill="1" applyBorder="1" applyAlignment="1" applyProtection="1">
      <alignment vertical="top"/>
      <protection/>
    </xf>
    <xf numFmtId="0" fontId="19" fillId="0" borderId="39" xfId="0" applyNumberFormat="1" applyFont="1" applyFill="1" applyBorder="1" applyAlignment="1" applyProtection="1">
      <alignment vertical="top" wrapText="1"/>
      <protection/>
    </xf>
    <xf numFmtId="0" fontId="19" fillId="0" borderId="73" xfId="0" applyNumberFormat="1" applyFont="1" applyFill="1" applyBorder="1" applyAlignment="1" applyProtection="1">
      <alignment vertical="top"/>
      <protection/>
    </xf>
    <xf numFmtId="0" fontId="19" fillId="0" borderId="33" xfId="0" applyNumberFormat="1" applyFont="1" applyFill="1" applyBorder="1" applyAlignment="1" applyProtection="1">
      <alignment vertical="top"/>
      <protection/>
    </xf>
    <xf numFmtId="0" fontId="19" fillId="0" borderId="79" xfId="0" applyNumberFormat="1" applyFont="1" applyFill="1" applyBorder="1" applyAlignment="1" applyProtection="1">
      <alignment vertical="top" wrapText="1"/>
      <protection/>
    </xf>
    <xf numFmtId="0" fontId="19" fillId="0" borderId="79" xfId="0" applyNumberFormat="1" applyFont="1" applyFill="1" applyBorder="1" applyAlignment="1" applyProtection="1">
      <alignment vertical="top"/>
      <protection/>
    </xf>
    <xf numFmtId="0" fontId="19" fillId="0" borderId="75" xfId="0" applyNumberFormat="1" applyFont="1" applyFill="1" applyBorder="1" applyAlignment="1" applyProtection="1">
      <alignment vertical="top"/>
      <protection/>
    </xf>
    <xf numFmtId="0" fontId="19" fillId="0" borderId="36" xfId="0" applyNumberFormat="1" applyFont="1" applyFill="1" applyBorder="1" applyAlignment="1" applyProtection="1">
      <alignment vertical="top"/>
      <protection/>
    </xf>
    <xf numFmtId="174" fontId="19" fillId="0" borderId="55" xfId="55" applyNumberFormat="1" applyFont="1" applyFill="1" applyBorder="1" applyAlignment="1" applyProtection="1">
      <alignment horizontal="center" vertical="center"/>
      <protection locked="0"/>
    </xf>
    <xf numFmtId="174" fontId="19" fillId="0" borderId="35" xfId="55" applyNumberFormat="1" applyFont="1" applyFill="1" applyBorder="1" applyAlignment="1" applyProtection="1">
      <alignment horizontal="center" vertical="center"/>
      <protection locked="0"/>
    </xf>
    <xf numFmtId="174" fontId="19" fillId="0" borderId="58" xfId="55" applyNumberFormat="1" applyFont="1" applyFill="1" applyBorder="1" applyAlignment="1" applyProtection="1">
      <alignment horizontal="center" vertical="center"/>
      <protection locked="0"/>
    </xf>
    <xf numFmtId="174" fontId="19" fillId="0" borderId="27" xfId="55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/>
    </xf>
    <xf numFmtId="174" fontId="19" fillId="0" borderId="59" xfId="55" applyNumberFormat="1" applyFont="1" applyFill="1" applyBorder="1" applyAlignment="1" applyProtection="1">
      <alignment horizontal="center" vertical="center"/>
      <protection locked="0"/>
    </xf>
    <xf numFmtId="174" fontId="19" fillId="0" borderId="31" xfId="55" applyNumberFormat="1" applyFont="1" applyFill="1" applyBorder="1" applyAlignment="1" applyProtection="1">
      <alignment horizontal="center" vertical="center"/>
      <protection locked="0"/>
    </xf>
    <xf numFmtId="174" fontId="19" fillId="0" borderId="14" xfId="55" applyNumberFormat="1" applyFont="1" applyFill="1" applyBorder="1" applyAlignment="1" applyProtection="1">
      <alignment horizontal="center" vertical="center"/>
      <protection locked="0"/>
    </xf>
    <xf numFmtId="174" fontId="19" fillId="0" borderId="17" xfId="5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9" fillId="0" borderId="60" xfId="0" applyNumberFormat="1" applyFont="1" applyFill="1" applyBorder="1" applyAlignment="1" applyProtection="1">
      <alignment vertical="top"/>
      <protection/>
    </xf>
    <xf numFmtId="0" fontId="19" fillId="0" borderId="80" xfId="0" applyNumberFormat="1" applyFont="1" applyFill="1" applyBorder="1" applyAlignment="1" applyProtection="1">
      <alignment horizontal="center" vertical="center"/>
      <protection/>
    </xf>
    <xf numFmtId="0" fontId="19" fillId="0" borderId="60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center" vertical="center"/>
      <protection/>
    </xf>
    <xf numFmtId="0" fontId="19" fillId="0" borderId="77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/>
    </xf>
    <xf numFmtId="0" fontId="57" fillId="0" borderId="29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>
      <alignment/>
    </xf>
    <xf numFmtId="0" fontId="19" fillId="0" borderId="81" xfId="0" applyNumberFormat="1" applyFont="1" applyFill="1" applyBorder="1" applyAlignment="1" applyProtection="1">
      <alignment horizontal="center" vertical="center"/>
      <protection/>
    </xf>
    <xf numFmtId="0" fontId="19" fillId="0" borderId="82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77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top"/>
      <protection/>
    </xf>
    <xf numFmtId="0" fontId="18" fillId="0" borderId="18" xfId="0" applyNumberFormat="1" applyFont="1" applyFill="1" applyBorder="1" applyAlignment="1" applyProtection="1">
      <alignment horizontal="left"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56" xfId="0" applyNumberFormat="1" applyFont="1" applyFill="1" applyBorder="1" applyAlignment="1" applyProtection="1">
      <alignment horizontal="center" vertical="center"/>
      <protection/>
    </xf>
    <xf numFmtId="0" fontId="19" fillId="0" borderId="71" xfId="0" applyNumberFormat="1" applyFont="1" applyFill="1" applyBorder="1" applyAlignment="1" applyProtection="1">
      <alignment horizontal="center" vertical="center" wrapText="1"/>
      <protection/>
    </xf>
    <xf numFmtId="0" fontId="19" fillId="0" borderId="73" xfId="0" applyNumberFormat="1" applyFont="1" applyFill="1" applyBorder="1" applyAlignment="1" applyProtection="1">
      <alignment horizontal="center" vertical="center" wrapText="1"/>
      <protection/>
    </xf>
    <xf numFmtId="0" fontId="18" fillId="0" borderId="78" xfId="0" applyNumberFormat="1" applyFont="1" applyFill="1" applyBorder="1" applyAlignment="1" applyProtection="1">
      <alignment horizontal="center" vertical="center"/>
      <protection/>
    </xf>
    <xf numFmtId="174" fontId="18" fillId="0" borderId="48" xfId="0" applyNumberFormat="1" applyFont="1" applyFill="1" applyBorder="1" applyAlignment="1" applyProtection="1">
      <alignment horizontal="center" vertical="center"/>
      <protection/>
    </xf>
    <xf numFmtId="174" fontId="18" fillId="0" borderId="49" xfId="0" applyNumberFormat="1" applyFont="1" applyFill="1" applyBorder="1" applyAlignment="1" applyProtection="1">
      <alignment horizontal="center" vertical="center"/>
      <protection/>
    </xf>
    <xf numFmtId="0" fontId="18" fillId="0" borderId="70" xfId="0" applyNumberFormat="1" applyFont="1" applyFill="1" applyBorder="1" applyAlignment="1" applyProtection="1">
      <alignment horizontal="left" vertical="center" wrapText="1"/>
      <protection/>
    </xf>
    <xf numFmtId="0" fontId="19" fillId="0" borderId="45" xfId="0" applyNumberFormat="1" applyFont="1" applyFill="1" applyBorder="1" applyAlignment="1" applyProtection="1">
      <alignment horizontal="left" vertical="center"/>
      <protection/>
    </xf>
    <xf numFmtId="0" fontId="19" fillId="0" borderId="67" xfId="0" applyNumberFormat="1" applyFont="1" applyFill="1" applyBorder="1" applyAlignment="1" applyProtection="1">
      <alignment horizontal="left" vertical="center"/>
      <protection/>
    </xf>
    <xf numFmtId="0" fontId="19" fillId="0" borderId="57" xfId="0" applyNumberFormat="1" applyFont="1" applyFill="1" applyBorder="1" applyAlignment="1" applyProtection="1">
      <alignment horizontal="left" vertical="center"/>
      <protection/>
    </xf>
    <xf numFmtId="0" fontId="18" fillId="0" borderId="71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/>
      <protection/>
    </xf>
    <xf numFmtId="0" fontId="18" fillId="0" borderId="28" xfId="0" applyNumberFormat="1" applyFont="1" applyFill="1" applyBorder="1" applyAlignment="1" applyProtection="1">
      <alignment horizontal="left" vertical="center"/>
      <protection/>
    </xf>
    <xf numFmtId="0" fontId="18" fillId="0" borderId="58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58" xfId="0" applyNumberFormat="1" applyFont="1" applyFill="1" applyBorder="1" applyAlignment="1" applyProtection="1">
      <alignment horizontal="center" vertical="center"/>
      <protection/>
    </xf>
    <xf numFmtId="0" fontId="19" fillId="0" borderId="73" xfId="0" applyNumberFormat="1" applyFont="1" applyFill="1" applyBorder="1" applyAlignment="1" applyProtection="1">
      <alignment horizontal="left" vertical="center" wrapText="1"/>
      <protection/>
    </xf>
    <xf numFmtId="0" fontId="19" fillId="0" borderId="76" xfId="0" applyNumberFormat="1" applyFont="1" applyFill="1" applyBorder="1" applyAlignment="1" applyProtection="1">
      <alignment horizontal="left" vertical="center"/>
      <protection/>
    </xf>
    <xf numFmtId="0" fontId="19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83" xfId="0" applyNumberFormat="1" applyFont="1" applyFill="1" applyBorder="1" applyAlignment="1" applyProtection="1">
      <alignment horizontal="left" vertical="center" wrapText="1"/>
      <protection/>
    </xf>
    <xf numFmtId="0" fontId="19" fillId="0" borderId="82" xfId="0" applyNumberFormat="1" applyFont="1" applyFill="1" applyBorder="1" applyAlignment="1" applyProtection="1">
      <alignment horizontal="left" vertical="center"/>
      <protection/>
    </xf>
    <xf numFmtId="0" fontId="19" fillId="0" borderId="68" xfId="0" applyNumberFormat="1" applyFont="1" applyFill="1" applyBorder="1" applyAlignment="1" applyProtection="1">
      <alignment horizontal="left" vertical="center"/>
      <protection/>
    </xf>
    <xf numFmtId="0" fontId="19" fillId="0" borderId="61" xfId="0" applyNumberFormat="1" applyFont="1" applyFill="1" applyBorder="1" applyAlignment="1" applyProtection="1">
      <alignment horizontal="left" vertical="center"/>
      <protection/>
    </xf>
    <xf numFmtId="0" fontId="19" fillId="0" borderId="62" xfId="0" applyNumberFormat="1" applyFont="1" applyFill="1" applyBorder="1" applyAlignment="1" applyProtection="1">
      <alignment horizontal="left" vertical="center"/>
      <protection/>
    </xf>
    <xf numFmtId="0" fontId="19" fillId="0" borderId="43" xfId="0" applyNumberFormat="1" applyFont="1" applyFill="1" applyBorder="1" applyAlignment="1" applyProtection="1">
      <alignment horizontal="left" vertical="center"/>
      <protection/>
    </xf>
    <xf numFmtId="0" fontId="19" fillId="0" borderId="84" xfId="0" applyNumberFormat="1" applyFont="1" applyFill="1" applyBorder="1" applyAlignment="1" applyProtection="1">
      <alignment horizontal="left" vertical="center"/>
      <protection/>
    </xf>
    <xf numFmtId="0" fontId="19" fillId="0" borderId="81" xfId="0" applyNumberFormat="1" applyFont="1" applyFill="1" applyBorder="1" applyAlignment="1" applyProtection="1">
      <alignment horizontal="left" vertical="center"/>
      <protection/>
    </xf>
    <xf numFmtId="0" fontId="19" fillId="0" borderId="75" xfId="0" applyNumberFormat="1" applyFont="1" applyFill="1" applyBorder="1" applyAlignment="1" applyProtection="1">
      <alignment vertical="top" wrapText="1"/>
      <protection/>
    </xf>
    <xf numFmtId="0" fontId="19" fillId="0" borderId="42" xfId="0" applyNumberFormat="1" applyFont="1" applyFill="1" applyBorder="1" applyAlignment="1" applyProtection="1">
      <alignment vertical="top"/>
      <protection/>
    </xf>
    <xf numFmtId="0" fontId="19" fillId="0" borderId="34" xfId="0" applyNumberFormat="1" applyFont="1" applyFill="1" applyBorder="1" applyAlignment="1" applyProtection="1">
      <alignment vertical="top"/>
      <protection/>
    </xf>
    <xf numFmtId="174" fontId="19" fillId="0" borderId="55" xfId="0" applyNumberFormat="1" applyFont="1" applyFill="1" applyBorder="1" applyAlignment="1" applyProtection="1">
      <alignment horizontal="center" vertical="top"/>
      <protection/>
    </xf>
    <xf numFmtId="174" fontId="19" fillId="0" borderId="35" xfId="0" applyNumberFormat="1" applyFont="1" applyFill="1" applyBorder="1" applyAlignment="1" applyProtection="1">
      <alignment horizontal="center" vertical="top"/>
      <protection/>
    </xf>
    <xf numFmtId="0" fontId="19" fillId="0" borderId="58" xfId="0" applyNumberFormat="1" applyFont="1" applyFill="1" applyBorder="1" applyAlignment="1" applyProtection="1">
      <alignment horizontal="center" vertical="top"/>
      <protection/>
    </xf>
    <xf numFmtId="0" fontId="19" fillId="0" borderId="28" xfId="0" applyNumberFormat="1" applyFont="1" applyFill="1" applyBorder="1" applyAlignment="1" applyProtection="1">
      <alignment horizontal="center" vertical="top"/>
      <protection/>
    </xf>
    <xf numFmtId="0" fontId="19" fillId="0" borderId="61" xfId="0" applyNumberFormat="1" applyFont="1" applyFill="1" applyBorder="1" applyAlignment="1" applyProtection="1">
      <alignment horizontal="center" vertical="top"/>
      <protection/>
    </xf>
    <xf numFmtId="0" fontId="19" fillId="0" borderId="68" xfId="0" applyNumberFormat="1" applyFont="1" applyFill="1" applyBorder="1" applyAlignment="1" applyProtection="1">
      <alignment horizontal="center" vertical="top"/>
      <protection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16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top"/>
      <protection locked="0"/>
    </xf>
    <xf numFmtId="0" fontId="17" fillId="33" borderId="0" xfId="55" applyFont="1" applyFill="1" applyBorder="1" applyAlignment="1" applyProtection="1">
      <alignment horizontal="right" vertical="center"/>
      <protection locked="0"/>
    </xf>
    <xf numFmtId="14" fontId="16" fillId="33" borderId="0" xfId="55" applyNumberFormat="1" applyFont="1" applyFill="1" applyBorder="1" applyAlignment="1" applyProtection="1">
      <alignment horizontal="center" vertical="center"/>
      <protection locked="0"/>
    </xf>
    <xf numFmtId="0" fontId="16" fillId="33" borderId="0" xfId="55" applyNumberFormat="1" applyFont="1" applyFill="1" applyBorder="1" applyAlignment="1" applyProtection="1">
      <alignment horizontal="center" vertical="center"/>
      <protection locked="0"/>
    </xf>
    <xf numFmtId="0" fontId="16" fillId="33" borderId="0" xfId="55" applyNumberFormat="1" applyFont="1" applyFill="1" applyBorder="1" applyAlignment="1" applyProtection="1">
      <alignment horizontal="left" vertical="center"/>
      <protection locked="0"/>
    </xf>
    <xf numFmtId="0" fontId="16" fillId="33" borderId="0" xfId="55" applyNumberFormat="1" applyFont="1" applyFill="1" applyBorder="1" applyAlignment="1" applyProtection="1">
      <alignment horizontal="center" vertical="top"/>
      <protection locked="0"/>
    </xf>
    <xf numFmtId="0" fontId="16" fillId="33" borderId="0" xfId="55" applyNumberFormat="1" applyFont="1" applyFill="1" applyBorder="1" applyAlignment="1" applyProtection="1">
      <alignment horizontal="left" vertical="top" wrapText="1"/>
      <protection locked="0"/>
    </xf>
    <xf numFmtId="0" fontId="2" fillId="33" borderId="0" xfId="55" applyFont="1" applyFill="1" applyBorder="1" applyAlignment="1" applyProtection="1">
      <alignment horizontal="left" vertical="top"/>
      <protection locked="0"/>
    </xf>
    <xf numFmtId="0" fontId="7" fillId="33" borderId="0" xfId="55" applyFont="1" applyFill="1" applyBorder="1" applyAlignment="1" applyProtection="1">
      <alignment horizontal="left" vertical="top"/>
      <protection locked="0"/>
    </xf>
    <xf numFmtId="0" fontId="14" fillId="0" borderId="0" xfId="55" applyFont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center" vertical="top"/>
      <protection locked="0"/>
    </xf>
    <xf numFmtId="0" fontId="15" fillId="33" borderId="0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7" fillId="0" borderId="0" xfId="55" applyFont="1" applyBorder="1" applyAlignment="1" applyProtection="1">
      <alignment horizontal="center" vertical="center"/>
      <protection locked="0"/>
    </xf>
    <xf numFmtId="14" fontId="16" fillId="33" borderId="0" xfId="55" applyNumberFormat="1" applyFont="1" applyFill="1" applyBorder="1" applyAlignment="1" applyProtection="1">
      <alignment horizontal="left" vertical="center"/>
      <protection locked="0"/>
    </xf>
    <xf numFmtId="0" fontId="11" fillId="0" borderId="0" xfId="55" applyFont="1" applyBorder="1" applyAlignment="1" applyProtection="1">
      <alignment horizontal="center" vertical="center"/>
      <protection locked="0"/>
    </xf>
    <xf numFmtId="0" fontId="12" fillId="0" borderId="0" xfId="55" applyFont="1" applyBorder="1" applyAlignment="1" applyProtection="1">
      <alignment horizontal="center" vertical="center"/>
      <protection locked="0"/>
    </xf>
    <xf numFmtId="0" fontId="13" fillId="0" borderId="0" xfId="55" applyFont="1" applyBorder="1" applyAlignment="1" applyProtection="1">
      <alignment horizontal="center" vertical="center"/>
      <protection locked="0"/>
    </xf>
    <xf numFmtId="0" fontId="11" fillId="0" borderId="0" xfId="55" applyNumberFormat="1" applyFont="1" applyBorder="1" applyAlignment="1" applyProtection="1">
      <alignment horizontal="center" vertical="center"/>
      <protection locked="0"/>
    </xf>
    <xf numFmtId="0" fontId="0" fillId="0" borderId="79" xfId="55" applyFont="1" applyBorder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34" borderId="0" xfId="55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center" wrapText="1"/>
      <protection locked="0"/>
    </xf>
    <xf numFmtId="0" fontId="0" fillId="0" borderId="73" xfId="55" applyNumberFormat="1" applyFont="1" applyBorder="1" applyAlignment="1" applyProtection="1">
      <alignment horizontal="center" vertical="center" wrapText="1"/>
      <protection locked="0"/>
    </xf>
    <xf numFmtId="0" fontId="0" fillId="0" borderId="33" xfId="55" applyNumberFormat="1" applyFont="1" applyBorder="1" applyAlignment="1" applyProtection="1">
      <alignment horizontal="center" vertical="center" wrapText="1"/>
      <protection locked="0"/>
    </xf>
    <xf numFmtId="0" fontId="0" fillId="0" borderId="30" xfId="55" applyNumberFormat="1" applyFont="1" applyBorder="1" applyAlignment="1" applyProtection="1">
      <alignment horizontal="center" vertical="center" wrapText="1"/>
      <protection locked="0"/>
    </xf>
    <xf numFmtId="0" fontId="0" fillId="0" borderId="75" xfId="55" applyNumberFormat="1" applyFont="1" applyBorder="1" applyAlignment="1" applyProtection="1">
      <alignment horizontal="center" vertical="center" wrapText="1"/>
      <protection locked="0"/>
    </xf>
    <xf numFmtId="0" fontId="0" fillId="0" borderId="36" xfId="55" applyNumberFormat="1" applyFont="1" applyBorder="1" applyAlignment="1" applyProtection="1">
      <alignment horizontal="center" vertical="center" wrapText="1"/>
      <protection locked="0"/>
    </xf>
    <xf numFmtId="0" fontId="0" fillId="0" borderId="34" xfId="55" applyNumberFormat="1" applyFont="1" applyBorder="1" applyAlignment="1" applyProtection="1">
      <alignment horizontal="center" vertical="center" wrapText="1"/>
      <protection locked="0"/>
    </xf>
    <xf numFmtId="0" fontId="0" fillId="0" borderId="79" xfId="55" applyFont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34" borderId="0" xfId="55" applyFont="1" applyFill="1" applyBorder="1" applyAlignment="1" applyProtection="1">
      <alignment horizontal="center" vertical="center"/>
      <protection locked="0"/>
    </xf>
    <xf numFmtId="0" fontId="3" fillId="34" borderId="0" xfId="55" applyFont="1" applyFill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3" fillId="33" borderId="71" xfId="55" applyNumberFormat="1" applyFont="1" applyFill="1" applyBorder="1" applyAlignment="1" applyProtection="1">
      <alignment horizontal="center" vertical="center"/>
      <protection locked="0"/>
    </xf>
    <xf numFmtId="0" fontId="3" fillId="33" borderId="29" xfId="55" applyNumberFormat="1" applyFont="1" applyFill="1" applyBorder="1" applyAlignment="1" applyProtection="1">
      <alignment horizontal="center" vertical="center"/>
      <protection locked="0"/>
    </xf>
    <xf numFmtId="0" fontId="3" fillId="33" borderId="28" xfId="55" applyNumberFormat="1" applyFont="1" applyFill="1" applyBorder="1" applyAlignment="1" applyProtection="1">
      <alignment horizontal="center" vertical="center"/>
      <protection locked="0"/>
    </xf>
    <xf numFmtId="0" fontId="3" fillId="33" borderId="10" xfId="55" applyNumberFormat="1" applyFont="1" applyFill="1" applyBorder="1" applyAlignment="1" applyProtection="1">
      <alignment horizontal="center" vertical="center"/>
      <protection/>
    </xf>
    <xf numFmtId="0" fontId="3" fillId="0" borderId="33" xfId="55" applyFont="1" applyBorder="1" applyAlignment="1" applyProtection="1">
      <alignment horizontal="center" vertical="center"/>
      <protection locked="0"/>
    </xf>
    <xf numFmtId="0" fontId="3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71" xfId="55" applyNumberFormat="1" applyFont="1" applyFill="1" applyBorder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 applyProtection="1">
      <alignment horizontal="center" vertical="center"/>
      <protection locked="0"/>
    </xf>
    <xf numFmtId="0" fontId="0" fillId="33" borderId="28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/>
    </xf>
    <xf numFmtId="0" fontId="9" fillId="0" borderId="10" xfId="55" applyNumberFormat="1" applyFont="1" applyBorder="1" applyAlignment="1" applyProtection="1">
      <alignment horizontal="center" vertical="center"/>
      <protection locked="0"/>
    </xf>
    <xf numFmtId="0" fontId="9" fillId="0" borderId="71" xfId="55" applyNumberFormat="1" applyFont="1" applyBorder="1" applyAlignment="1" applyProtection="1">
      <alignment horizontal="center" vertical="center"/>
      <protection locked="0"/>
    </xf>
    <xf numFmtId="0" fontId="9" fillId="0" borderId="29" xfId="55" applyNumberFormat="1" applyFont="1" applyBorder="1" applyAlignment="1" applyProtection="1">
      <alignment horizontal="center" vertical="center"/>
      <protection locked="0"/>
    </xf>
    <xf numFmtId="0" fontId="9" fillId="0" borderId="28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9" fillId="0" borderId="10" xfId="55" applyNumberFormat="1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4" fillId="0" borderId="36" xfId="55" applyFont="1" applyBorder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71" xfId="55" applyNumberFormat="1" applyFont="1" applyBorder="1" applyAlignment="1" applyProtection="1">
      <alignment horizontal="center" vertical="center"/>
      <protection locked="0"/>
    </xf>
    <xf numFmtId="0" fontId="0" fillId="0" borderId="29" xfId="55" applyNumberFormat="1" applyFont="1" applyBorder="1" applyAlignment="1" applyProtection="1">
      <alignment horizontal="center" vertical="center"/>
      <protection locked="0"/>
    </xf>
    <xf numFmtId="0" fontId="0" fillId="0" borderId="28" xfId="55" applyNumberFormat="1" applyFont="1" applyBorder="1" applyAlignment="1" applyProtection="1">
      <alignment horizontal="center" vertical="center"/>
      <protection locked="0"/>
    </xf>
    <xf numFmtId="0" fontId="5" fillId="34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5" fillId="33" borderId="60" xfId="55" applyNumberFormat="1" applyFont="1" applyFill="1" applyBorder="1" applyAlignment="1" applyProtection="1">
      <alignment horizontal="center" vertical="center"/>
      <protection locked="0"/>
    </xf>
    <xf numFmtId="0" fontId="5" fillId="33" borderId="53" xfId="55" applyNumberFormat="1" applyFont="1" applyFill="1" applyBorder="1" applyAlignment="1" applyProtection="1">
      <alignment horizontal="center" vertical="center"/>
      <protection locked="0"/>
    </xf>
    <xf numFmtId="0" fontId="5" fillId="33" borderId="39" xfId="55" applyNumberFormat="1" applyFont="1" applyFill="1" applyBorder="1" applyAlignment="1" applyProtection="1">
      <alignment horizontal="center" vertical="center"/>
      <protection locked="0"/>
    </xf>
    <xf numFmtId="0" fontId="3" fillId="33" borderId="60" xfId="55" applyNumberFormat="1" applyFont="1" applyFill="1" applyBorder="1" applyAlignment="1" applyProtection="1">
      <alignment horizontal="center" vertical="center"/>
      <protection locked="0"/>
    </xf>
    <xf numFmtId="0" fontId="3" fillId="33" borderId="53" xfId="55" applyNumberFormat="1" applyFont="1" applyFill="1" applyBorder="1" applyAlignment="1" applyProtection="1">
      <alignment horizontal="center" vertical="center"/>
      <protection locked="0"/>
    </xf>
    <xf numFmtId="0" fontId="3" fillId="33" borderId="39" xfId="55" applyNumberFormat="1" applyFont="1" applyFill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60" xfId="55" applyNumberFormat="1" applyFont="1" applyBorder="1" applyAlignment="1" applyProtection="1">
      <alignment horizontal="center" vertical="center" textRotation="90"/>
      <protection locked="0"/>
    </xf>
    <xf numFmtId="0" fontId="0" fillId="0" borderId="39" xfId="55" applyNumberFormat="1" applyFont="1" applyBorder="1" applyAlignment="1" applyProtection="1">
      <alignment horizontal="center" vertical="center" textRotation="90"/>
      <protection locked="0"/>
    </xf>
    <xf numFmtId="0" fontId="4" fillId="0" borderId="0" xfId="55" applyFont="1" applyAlignment="1" applyProtection="1">
      <alignment horizontal="left" vertical="center"/>
      <protection locked="0"/>
    </xf>
    <xf numFmtId="0" fontId="19" fillId="0" borderId="60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50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47" xfId="0" applyNumberFormat="1" applyFont="1" applyFill="1" applyBorder="1" applyAlignment="1" applyProtection="1">
      <alignment horizontal="center" vertical="center" wrapText="1"/>
      <protection/>
    </xf>
    <xf numFmtId="0" fontId="18" fillId="0" borderId="52" xfId="0" applyNumberFormat="1" applyFont="1" applyFill="1" applyBorder="1" applyAlignment="1" applyProtection="1">
      <alignment horizontal="center" vertical="center" wrapText="1"/>
      <protection/>
    </xf>
    <xf numFmtId="0" fontId="18" fillId="0" borderId="6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8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80" xfId="0" applyNumberFormat="1" applyFont="1" applyFill="1" applyBorder="1" applyAlignment="1" applyProtection="1">
      <alignment horizontal="center" textRotation="90" wrapText="1"/>
      <protection/>
    </xf>
    <xf numFmtId="0" fontId="18" fillId="0" borderId="42" xfId="0" applyNumberFormat="1" applyFont="1" applyFill="1" applyBorder="1" applyAlignment="1" applyProtection="1">
      <alignment horizontal="center" textRotation="90" wrapText="1"/>
      <protection/>
    </xf>
    <xf numFmtId="0" fontId="18" fillId="0" borderId="86" xfId="0" applyNumberFormat="1" applyFont="1" applyFill="1" applyBorder="1" applyAlignment="1" applyProtection="1">
      <alignment horizontal="center" vertical="center" wrapText="1"/>
      <protection/>
    </xf>
    <xf numFmtId="0" fontId="18" fillId="0" borderId="64" xfId="0" applyNumberFormat="1" applyFont="1" applyFill="1" applyBorder="1" applyAlignment="1" applyProtection="1">
      <alignment horizontal="center" vertical="center" wrapText="1"/>
      <protection/>
    </xf>
    <xf numFmtId="0" fontId="18" fillId="0" borderId="63" xfId="0" applyNumberFormat="1" applyFont="1" applyFill="1" applyBorder="1" applyAlignment="1" applyProtection="1">
      <alignment horizontal="center" vertical="center" wrapText="1"/>
      <protection/>
    </xf>
    <xf numFmtId="0" fontId="18" fillId="0" borderId="67" xfId="0" applyNumberFormat="1" applyFont="1" applyFill="1" applyBorder="1" applyAlignment="1" applyProtection="1">
      <alignment horizontal="center" wrapText="1"/>
      <protection/>
    </xf>
    <xf numFmtId="0" fontId="18" fillId="0" borderId="44" xfId="0" applyNumberFormat="1" applyFont="1" applyFill="1" applyBorder="1" applyAlignment="1" applyProtection="1">
      <alignment horizont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NumberFormat="1" applyFont="1" applyFill="1" applyBorder="1" applyAlignment="1" applyProtection="1">
      <alignment horizontal="center" vertical="center" wrapText="1"/>
      <protection/>
    </xf>
    <xf numFmtId="0" fontId="18" fillId="0" borderId="46" xfId="0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NumberFormat="1" applyFont="1" applyFill="1" applyBorder="1" applyAlignment="1" applyProtection="1">
      <alignment horizontal="center" textRotation="90" wrapText="1"/>
      <protection/>
    </xf>
    <xf numFmtId="0" fontId="18" fillId="0" borderId="66" xfId="0" applyNumberFormat="1" applyFont="1" applyFill="1" applyBorder="1" applyAlignment="1" applyProtection="1">
      <alignment horizontal="center" textRotation="90" wrapText="1"/>
      <protection/>
    </xf>
    <xf numFmtId="0" fontId="18" fillId="0" borderId="46" xfId="0" applyNumberFormat="1" applyFont="1" applyFill="1" applyBorder="1" applyAlignment="1" applyProtection="1">
      <alignment horizontal="center" textRotation="90" wrapText="1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46" xfId="0" applyNumberFormat="1" applyFont="1" applyFill="1" applyBorder="1" applyAlignment="1" applyProtection="1">
      <alignment horizontal="center" vertical="center"/>
      <protection/>
    </xf>
    <xf numFmtId="0" fontId="18" fillId="0" borderId="48" xfId="0" applyNumberFormat="1" applyFont="1" applyFill="1" applyBorder="1" applyAlignment="1" applyProtection="1">
      <alignment horizontal="center" textRotation="90" wrapText="1"/>
      <protection/>
    </xf>
    <xf numFmtId="0" fontId="19" fillId="0" borderId="37" xfId="0" applyNumberFormat="1" applyFont="1" applyFill="1" applyBorder="1" applyAlignment="1" applyProtection="1">
      <alignment horizontal="left" vertical="top"/>
      <protection/>
    </xf>
    <xf numFmtId="0" fontId="19" fillId="0" borderId="36" xfId="0" applyNumberFormat="1" applyFont="1" applyFill="1" applyBorder="1" applyAlignment="1" applyProtection="1">
      <alignment horizontal="left" vertical="top"/>
      <protection/>
    </xf>
    <xf numFmtId="0" fontId="19" fillId="0" borderId="41" xfId="0" applyNumberFormat="1" applyFont="1" applyFill="1" applyBorder="1" applyAlignment="1" applyProtection="1">
      <alignment horizontal="left" vertical="top"/>
      <protection/>
    </xf>
    <xf numFmtId="0" fontId="19" fillId="0" borderId="29" xfId="0" applyNumberFormat="1" applyFont="1" applyFill="1" applyBorder="1" applyAlignment="1" applyProtection="1">
      <alignment horizontal="left" vertical="top"/>
      <protection/>
    </xf>
    <xf numFmtId="0" fontId="19" fillId="0" borderId="87" xfId="0" applyNumberFormat="1" applyFont="1" applyFill="1" applyBorder="1" applyAlignment="1" applyProtection="1">
      <alignment horizontal="center" vertical="center"/>
      <protection/>
    </xf>
    <xf numFmtId="0" fontId="19" fillId="0" borderId="55" xfId="0" applyNumberFormat="1" applyFont="1" applyFill="1" applyBorder="1" applyAlignment="1" applyProtection="1">
      <alignment horizontal="center" vertical="center"/>
      <protection/>
    </xf>
    <xf numFmtId="0" fontId="19" fillId="0" borderId="66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 applyProtection="1">
      <alignment horizontal="center" vertical="center"/>
      <protection/>
    </xf>
    <xf numFmtId="0" fontId="19" fillId="0" borderId="60" xfId="0" applyNumberFormat="1" applyFont="1" applyFill="1" applyBorder="1" applyAlignment="1" applyProtection="1">
      <alignment horizontal="center" vertical="top"/>
      <protection/>
    </xf>
    <xf numFmtId="0" fontId="19" fillId="0" borderId="53" xfId="0" applyNumberFormat="1" applyFont="1" applyFill="1" applyBorder="1" applyAlignment="1" applyProtection="1">
      <alignment horizontal="center" vertical="top"/>
      <protection/>
    </xf>
    <xf numFmtId="0" fontId="19" fillId="0" borderId="39" xfId="0" applyNumberFormat="1" applyFont="1" applyFill="1" applyBorder="1" applyAlignment="1" applyProtection="1">
      <alignment horizontal="center" vertical="top"/>
      <protection/>
    </xf>
    <xf numFmtId="0" fontId="19" fillId="0" borderId="31" xfId="0" applyNumberFormat="1" applyFont="1" applyFill="1" applyBorder="1" applyAlignment="1" applyProtection="1">
      <alignment horizontal="center" vertical="top"/>
      <protection/>
    </xf>
    <xf numFmtId="0" fontId="19" fillId="0" borderId="54" xfId="0" applyNumberFormat="1" applyFont="1" applyFill="1" applyBorder="1" applyAlignment="1" applyProtection="1">
      <alignment horizontal="center" vertical="top"/>
      <protection/>
    </xf>
    <xf numFmtId="0" fontId="19" fillId="0" borderId="35" xfId="0" applyNumberFormat="1" applyFont="1" applyFill="1" applyBorder="1" applyAlignment="1" applyProtection="1">
      <alignment horizontal="center" vertical="top"/>
      <protection/>
    </xf>
    <xf numFmtId="0" fontId="18" fillId="0" borderId="50" xfId="0" applyNumberFormat="1" applyFont="1" applyFill="1" applyBorder="1" applyAlignment="1" applyProtection="1">
      <alignment horizontal="center" vertical="top"/>
      <protection/>
    </xf>
    <xf numFmtId="0" fontId="18" fillId="0" borderId="53" xfId="0" applyNumberFormat="1" applyFont="1" applyFill="1" applyBorder="1" applyAlignment="1" applyProtection="1">
      <alignment horizontal="center" vertical="top"/>
      <protection/>
    </xf>
    <xf numFmtId="0" fontId="18" fillId="0" borderId="39" xfId="0" applyNumberFormat="1" applyFont="1" applyFill="1" applyBorder="1" applyAlignment="1" applyProtection="1">
      <alignment horizontal="center" vertical="top"/>
      <protection/>
    </xf>
    <xf numFmtId="0" fontId="18" fillId="0" borderId="51" xfId="0" applyNumberFormat="1" applyFont="1" applyFill="1" applyBorder="1" applyAlignment="1" applyProtection="1">
      <alignment horizontal="center" vertical="top"/>
      <protection/>
    </xf>
    <xf numFmtId="0" fontId="18" fillId="0" borderId="54" xfId="0" applyNumberFormat="1" applyFont="1" applyFill="1" applyBorder="1" applyAlignment="1" applyProtection="1">
      <alignment horizontal="center" vertical="top"/>
      <protection/>
    </xf>
    <xf numFmtId="0" fontId="18" fillId="0" borderId="35" xfId="0" applyNumberFormat="1" applyFont="1" applyFill="1" applyBorder="1" applyAlignment="1" applyProtection="1">
      <alignment horizontal="center" vertical="top"/>
      <protection/>
    </xf>
    <xf numFmtId="0" fontId="19" fillId="0" borderId="41" xfId="0" applyNumberFormat="1" applyFont="1" applyFill="1" applyBorder="1" applyAlignment="1" applyProtection="1">
      <alignment horizontal="left" vertical="top" wrapText="1"/>
      <protection/>
    </xf>
    <xf numFmtId="0" fontId="19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80" xfId="0" applyNumberFormat="1" applyFont="1" applyFill="1" applyBorder="1" applyAlignment="1" applyProtection="1">
      <alignment horizontal="center" vertical="center" textRotation="90"/>
      <protection/>
    </xf>
    <xf numFmtId="0" fontId="18" fillId="0" borderId="42" xfId="0" applyNumberFormat="1" applyFont="1" applyFill="1" applyBorder="1" applyAlignment="1" applyProtection="1">
      <alignment horizontal="center" vertical="center" textRotation="90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48" xfId="0" applyNumberFormat="1" applyFont="1" applyFill="1" applyBorder="1" applyAlignment="1" applyProtection="1">
      <alignment horizontal="center" vertical="center" textRotation="90"/>
      <protection/>
    </xf>
    <xf numFmtId="0" fontId="18" fillId="0" borderId="48" xfId="0" applyNumberFormat="1" applyFont="1" applyFill="1" applyBorder="1" applyAlignment="1" applyProtection="1">
      <alignment horizontal="center" vertical="center" wrapText="1"/>
      <protection/>
    </xf>
    <xf numFmtId="0" fontId="18" fillId="0" borderId="80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63" xfId="0" applyNumberFormat="1" applyFont="1" applyFill="1" applyBorder="1" applyAlignment="1" applyProtection="1">
      <alignment horizontal="center" textRotation="90" wrapText="1"/>
      <protection/>
    </xf>
    <xf numFmtId="0" fontId="18" fillId="0" borderId="72" xfId="0" applyNumberFormat="1" applyFont="1" applyFill="1" applyBorder="1" applyAlignment="1" applyProtection="1">
      <alignment horizontal="center" textRotation="90" wrapText="1"/>
      <protection/>
    </xf>
    <xf numFmtId="0" fontId="18" fillId="0" borderId="84" xfId="0" applyNumberFormat="1" applyFont="1" applyFill="1" applyBorder="1" applyAlignment="1" applyProtection="1">
      <alignment horizont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35</xdr:col>
      <xdr:colOff>114300</xdr:colOff>
      <xdr:row>62</xdr:row>
      <xdr:rowOff>28575</xdr:rowOff>
    </xdr:to>
    <xdr:pic>
      <xdr:nvPicPr>
        <xdr:cNvPr id="1" name="Рисунок 1" descr="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7496175" cy="1059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38">
      <selection activeCell="A1" sqref="A1:IV16384"/>
    </sheetView>
  </sheetViews>
  <sheetFormatPr defaultColWidth="14.66015625" defaultRowHeight="13.5" customHeight="1"/>
  <cols>
    <col min="1" max="3" width="3.33203125" style="114" customWidth="1"/>
    <col min="4" max="4" width="17.16015625" style="114" customWidth="1"/>
    <col min="5" max="48" width="3.33203125" style="114" customWidth="1"/>
    <col min="49" max="16384" width="14.66015625" style="114" customWidth="1"/>
  </cols>
  <sheetData>
    <row r="1" spans="4:48" ht="24" customHeight="1">
      <c r="D1" s="6"/>
      <c r="E1" s="6"/>
      <c r="F1" s="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</row>
    <row r="2" spans="4:48" ht="26.25" customHeight="1">
      <c r="D2" s="6"/>
      <c r="E2" s="6"/>
      <c r="F2" s="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</row>
    <row r="3" spans="1:6" ht="3.75" customHeight="1">
      <c r="A3" s="6"/>
      <c r="B3" s="6"/>
      <c r="C3" s="6"/>
      <c r="D3" s="6"/>
      <c r="E3" s="6"/>
      <c r="F3" s="6"/>
    </row>
    <row r="4" spans="4:48" ht="26.25" customHeight="1">
      <c r="D4" s="6"/>
      <c r="E4" s="6"/>
      <c r="F4" s="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</row>
    <row r="5" spans="4:48" ht="23.25" customHeight="1">
      <c r="D5" s="6"/>
      <c r="E5" s="6"/>
      <c r="F5" s="6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</row>
    <row r="6" spans="1:48" ht="8.25" customHeight="1">
      <c r="A6" s="6"/>
      <c r="B6" s="6"/>
      <c r="C6" s="6"/>
      <c r="D6" s="6"/>
      <c r="E6" s="6"/>
      <c r="F6" s="6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</row>
    <row r="7" spans="4:48" ht="8.25" customHeight="1">
      <c r="D7" s="6"/>
      <c r="E7" s="6"/>
      <c r="F7" s="6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</row>
    <row r="8" spans="4:6" ht="8.25" customHeight="1">
      <c r="D8" s="6"/>
      <c r="E8" s="6"/>
      <c r="F8" s="6"/>
    </row>
    <row r="9" spans="1:48" ht="38.2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</row>
    <row r="10" spans="1:48" ht="13.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</row>
    <row r="11" spans="1:48" ht="17.2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</row>
    <row r="12" spans="1:48" ht="18.75" customHeight="1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</row>
    <row r="13" spans="1:48" ht="26.25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</row>
    <row r="14" spans="1:48" ht="17.25" customHeight="1">
      <c r="A14" s="305"/>
      <c r="B14" s="295"/>
      <c r="C14" s="295"/>
      <c r="D14" s="295"/>
      <c r="E14" s="295"/>
      <c r="F14" s="6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</row>
    <row r="15" spans="1:48" ht="19.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"/>
    </row>
    <row r="16" spans="1:48" ht="19.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AV16" s="2"/>
    </row>
    <row r="17" spans="1:48" ht="18" customHeight="1">
      <c r="A17" s="289"/>
      <c r="B17" s="289"/>
      <c r="C17" s="289"/>
      <c r="D17" s="289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</row>
    <row r="18" spans="1:4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8"/>
      <c r="AL18" s="6"/>
      <c r="AM18" s="6"/>
      <c r="AN18" s="6"/>
      <c r="AO18" s="6"/>
      <c r="AP18" s="6"/>
      <c r="AQ18" s="6"/>
      <c r="AR18" s="2"/>
      <c r="AS18" s="2"/>
      <c r="AT18" s="6"/>
      <c r="AU18" s="2"/>
      <c r="AV18" s="2"/>
    </row>
    <row r="19" spans="1:48" ht="13.5" customHeight="1" hidden="1">
      <c r="A19" s="299"/>
      <c r="B19" s="299"/>
      <c r="C19" s="299"/>
      <c r="D19" s="299"/>
      <c r="E19" s="299"/>
      <c r="F19" s="299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</row>
    <row r="20" spans="1:48" ht="13.5" customHeight="1" hidden="1">
      <c r="A20" s="19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</row>
    <row r="21" spans="1:48" ht="13.5" customHeight="1" hidden="1">
      <c r="A21" s="19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</row>
    <row r="22" spans="1:48" ht="13.5" customHeight="1" hidden="1">
      <c r="A22" s="19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</row>
    <row r="23" spans="1:48" ht="13.5" customHeight="1" hidden="1">
      <c r="A23" s="19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</row>
    <row r="24" spans="1:48" ht="13.5" customHeight="1" hidden="1">
      <c r="A24" s="19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</row>
    <row r="25" spans="1:48" ht="13.5" customHeight="1" hidden="1">
      <c r="A25" s="19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</row>
    <row r="26" spans="1:48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2"/>
      <c r="AS26" s="2"/>
      <c r="AT26" s="6"/>
      <c r="AU26" s="2"/>
      <c r="AV26" s="2"/>
    </row>
    <row r="27" spans="1:48" ht="17.25" customHeight="1">
      <c r="A27" s="289"/>
      <c r="B27" s="289"/>
      <c r="C27" s="289"/>
      <c r="D27" s="289"/>
      <c r="E27" s="289"/>
      <c r="F27" s="289"/>
      <c r="G27" s="296"/>
      <c r="H27" s="296"/>
      <c r="I27" s="296"/>
      <c r="J27" s="296"/>
      <c r="K27" s="296"/>
      <c r="L27" s="296"/>
      <c r="M27" s="296"/>
      <c r="N27" s="296"/>
      <c r="O27" s="6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96"/>
      <c r="AD27" s="296"/>
      <c r="AE27" s="296"/>
      <c r="AF27" s="296"/>
      <c r="AG27" s="296"/>
      <c r="AH27" s="6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96"/>
      <c r="AT27" s="296"/>
      <c r="AU27" s="296"/>
      <c r="AV27" s="296"/>
    </row>
    <row r="28" spans="1:4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2"/>
      <c r="AS28" s="2"/>
      <c r="AT28" s="6"/>
      <c r="AU28" s="2"/>
      <c r="AV28" s="2"/>
    </row>
    <row r="29" spans="1:48" ht="18.75" customHeight="1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</row>
    <row r="30" spans="1:48" ht="13.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</row>
    <row r="31" ht="7.5" customHeight="1"/>
    <row r="32" spans="1:26" ht="13.5" customHeight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92"/>
      <c r="M32" s="292"/>
      <c r="N32" s="293"/>
      <c r="O32" s="294"/>
      <c r="P32" s="294"/>
      <c r="Q32" s="294"/>
      <c r="R32" s="294"/>
      <c r="S32" s="292"/>
      <c r="T32" s="292"/>
      <c r="U32" s="295"/>
      <c r="V32" s="295"/>
      <c r="W32" s="295"/>
      <c r="X32" s="295"/>
      <c r="Y32" s="295"/>
      <c r="Z32" s="295"/>
    </row>
  </sheetData>
  <sheetProtection/>
  <mergeCells count="40">
    <mergeCell ref="G1:AE1"/>
    <mergeCell ref="AF1:AV1"/>
    <mergeCell ref="AF2:AV2"/>
    <mergeCell ref="AF4:AV4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8"/>
  <sheetViews>
    <sheetView showGridLines="0" tabSelected="1" zoomScalePageLayoutView="0" workbookViewId="0" topLeftCell="A1">
      <selection activeCell="P54" sqref="P54:P59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7" ht="19.5" customHeight="1">
      <c r="A2" s="366" t="s">
        <v>63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53" ht="11.25" customHeight="1">
      <c r="A3" s="348" t="s">
        <v>64</v>
      </c>
      <c r="B3" s="348" t="s">
        <v>65</v>
      </c>
      <c r="C3" s="348"/>
      <c r="D3" s="348"/>
      <c r="E3" s="348"/>
      <c r="F3" s="364" t="s">
        <v>66</v>
      </c>
      <c r="G3" s="348" t="s">
        <v>67</v>
      </c>
      <c r="H3" s="348"/>
      <c r="I3" s="348"/>
      <c r="J3" s="364" t="s">
        <v>68</v>
      </c>
      <c r="K3" s="348" t="s">
        <v>69</v>
      </c>
      <c r="L3" s="348"/>
      <c r="M3" s="348"/>
      <c r="N3" s="3"/>
      <c r="O3" s="348" t="s">
        <v>70</v>
      </c>
      <c r="P3" s="348"/>
      <c r="Q3" s="348"/>
      <c r="R3" s="348"/>
      <c r="S3" s="364" t="s">
        <v>71</v>
      </c>
      <c r="T3" s="348" t="s">
        <v>72</v>
      </c>
      <c r="U3" s="348"/>
      <c r="V3" s="348"/>
      <c r="W3" s="364" t="s">
        <v>73</v>
      </c>
      <c r="X3" s="348" t="s">
        <v>74</v>
      </c>
      <c r="Y3" s="348"/>
      <c r="Z3" s="348"/>
      <c r="AA3" s="364" t="s">
        <v>75</v>
      </c>
      <c r="AB3" s="348" t="s">
        <v>76</v>
      </c>
      <c r="AC3" s="348"/>
      <c r="AD3" s="348"/>
      <c r="AE3" s="348"/>
      <c r="AF3" s="364" t="s">
        <v>77</v>
      </c>
      <c r="AG3" s="348" t="s">
        <v>78</v>
      </c>
      <c r="AH3" s="348"/>
      <c r="AI3" s="348"/>
      <c r="AJ3" s="364" t="s">
        <v>79</v>
      </c>
      <c r="AK3" s="348" t="s">
        <v>80</v>
      </c>
      <c r="AL3" s="348"/>
      <c r="AM3" s="348"/>
      <c r="AN3" s="348"/>
      <c r="AO3" s="348" t="s">
        <v>81</v>
      </c>
      <c r="AP3" s="348"/>
      <c r="AQ3" s="348"/>
      <c r="AR3" s="348"/>
      <c r="AS3" s="364" t="s">
        <v>82</v>
      </c>
      <c r="AT3" s="348" t="s">
        <v>83</v>
      </c>
      <c r="AU3" s="348"/>
      <c r="AV3" s="348"/>
      <c r="AW3" s="364" t="s">
        <v>84</v>
      </c>
      <c r="AX3" s="348" t="s">
        <v>85</v>
      </c>
      <c r="AY3" s="348"/>
      <c r="AZ3" s="348"/>
      <c r="BA3" s="348"/>
    </row>
    <row r="4" spans="1:53" ht="60.75" customHeight="1">
      <c r="A4" s="348"/>
      <c r="B4" s="16" t="s">
        <v>86</v>
      </c>
      <c r="C4" s="16" t="s">
        <v>87</v>
      </c>
      <c r="D4" s="16" t="s">
        <v>88</v>
      </c>
      <c r="E4" s="16" t="s">
        <v>89</v>
      </c>
      <c r="F4" s="365"/>
      <c r="G4" s="16" t="s">
        <v>90</v>
      </c>
      <c r="H4" s="16" t="s">
        <v>91</v>
      </c>
      <c r="I4" s="16" t="s">
        <v>92</v>
      </c>
      <c r="J4" s="365"/>
      <c r="K4" s="16" t="s">
        <v>93</v>
      </c>
      <c r="L4" s="16" t="s">
        <v>94</v>
      </c>
      <c r="M4" s="16" t="s">
        <v>95</v>
      </c>
      <c r="N4" s="16" t="s">
        <v>96</v>
      </c>
      <c r="O4" s="16" t="s">
        <v>86</v>
      </c>
      <c r="P4" s="16" t="s">
        <v>87</v>
      </c>
      <c r="Q4" s="16" t="s">
        <v>88</v>
      </c>
      <c r="R4" s="16" t="s">
        <v>89</v>
      </c>
      <c r="S4" s="365"/>
      <c r="T4" s="16" t="s">
        <v>97</v>
      </c>
      <c r="U4" s="16" t="s">
        <v>98</v>
      </c>
      <c r="V4" s="16" t="s">
        <v>99</v>
      </c>
      <c r="W4" s="365"/>
      <c r="X4" s="16" t="s">
        <v>100</v>
      </c>
      <c r="Y4" s="16" t="s">
        <v>101</v>
      </c>
      <c r="Z4" s="16" t="s">
        <v>102</v>
      </c>
      <c r="AA4" s="365"/>
      <c r="AB4" s="16" t="s">
        <v>100</v>
      </c>
      <c r="AC4" s="16" t="s">
        <v>101</v>
      </c>
      <c r="AD4" s="16" t="s">
        <v>102</v>
      </c>
      <c r="AE4" s="16" t="s">
        <v>103</v>
      </c>
      <c r="AF4" s="365"/>
      <c r="AG4" s="16" t="s">
        <v>90</v>
      </c>
      <c r="AH4" s="16" t="s">
        <v>91</v>
      </c>
      <c r="AI4" s="16" t="s">
        <v>92</v>
      </c>
      <c r="AJ4" s="365"/>
      <c r="AK4" s="16" t="s">
        <v>104</v>
      </c>
      <c r="AL4" s="16" t="s">
        <v>105</v>
      </c>
      <c r="AM4" s="16" t="s">
        <v>106</v>
      </c>
      <c r="AN4" s="16" t="s">
        <v>107</v>
      </c>
      <c r="AO4" s="16" t="s">
        <v>86</v>
      </c>
      <c r="AP4" s="16" t="s">
        <v>87</v>
      </c>
      <c r="AQ4" s="16" t="s">
        <v>88</v>
      </c>
      <c r="AR4" s="16" t="s">
        <v>89</v>
      </c>
      <c r="AS4" s="365"/>
      <c r="AT4" s="16" t="s">
        <v>90</v>
      </c>
      <c r="AU4" s="16" t="s">
        <v>91</v>
      </c>
      <c r="AV4" s="16" t="s">
        <v>92</v>
      </c>
      <c r="AW4" s="365"/>
      <c r="AX4" s="16" t="s">
        <v>93</v>
      </c>
      <c r="AY4" s="16" t="s">
        <v>94</v>
      </c>
      <c r="AZ4" s="16" t="s">
        <v>95</v>
      </c>
      <c r="BA4" s="17" t="s">
        <v>108</v>
      </c>
    </row>
    <row r="5" spans="1:53" ht="9.75" customHeight="1">
      <c r="A5" s="348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53" ht="13.5" customHeight="1" hidden="1">
      <c r="A6" s="4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</row>
    <row r="7" spans="1:55" ht="13.5" customHeight="1" hidden="1">
      <c r="A7" s="334" t="s">
        <v>109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9"/>
      <c r="BC7" s="5"/>
    </row>
    <row r="8" spans="1:53" ht="13.5" customHeight="1" hidden="1">
      <c r="A8" s="334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</row>
    <row r="9" spans="1:53" ht="13.5" customHeight="1" hidden="1">
      <c r="A9" s="4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</row>
    <row r="10" spans="1:61" ht="13.5" customHeight="1" hidden="1">
      <c r="A10" s="334" t="s">
        <v>110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334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334" t="s">
        <v>111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334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334" t="s">
        <v>112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334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334" t="s">
        <v>113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334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334" t="s">
        <v>114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334"/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334" t="s">
        <v>115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334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334" t="s">
        <v>116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334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334" t="s">
        <v>117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334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334" t="s">
        <v>118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334"/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334" t="s">
        <v>119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334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334" t="s">
        <v>109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 t="s">
        <v>120</v>
      </c>
      <c r="T40" s="360" t="s">
        <v>120</v>
      </c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 t="s">
        <v>121</v>
      </c>
      <c r="AR40" s="360" t="s">
        <v>121</v>
      </c>
      <c r="AS40" s="360" t="s">
        <v>120</v>
      </c>
      <c r="AT40" s="360" t="s">
        <v>120</v>
      </c>
      <c r="AU40" s="360" t="s">
        <v>120</v>
      </c>
      <c r="AV40" s="360" t="s">
        <v>120</v>
      </c>
      <c r="AW40" s="360" t="s">
        <v>120</v>
      </c>
      <c r="AX40" s="360" t="s">
        <v>120</v>
      </c>
      <c r="AY40" s="360" t="s">
        <v>120</v>
      </c>
      <c r="AZ40" s="360" t="s">
        <v>120</v>
      </c>
      <c r="BA40" s="360" t="s">
        <v>120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334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334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334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334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334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334" t="s">
        <v>110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 t="s">
        <v>318</v>
      </c>
      <c r="S47" s="360" t="s">
        <v>120</v>
      </c>
      <c r="T47" s="360" t="s">
        <v>120</v>
      </c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>
        <v>0</v>
      </c>
      <c r="AP47" s="360">
        <v>8</v>
      </c>
      <c r="AQ47" s="360">
        <v>8</v>
      </c>
      <c r="AR47" s="360" t="s">
        <v>121</v>
      </c>
      <c r="AS47" s="360" t="s">
        <v>120</v>
      </c>
      <c r="AT47" s="360" t="s">
        <v>120</v>
      </c>
      <c r="AU47" s="360" t="s">
        <v>120</v>
      </c>
      <c r="AV47" s="360" t="s">
        <v>120</v>
      </c>
      <c r="AW47" s="360" t="s">
        <v>120</v>
      </c>
      <c r="AX47" s="360" t="s">
        <v>120</v>
      </c>
      <c r="AY47" s="360" t="s">
        <v>120</v>
      </c>
      <c r="AZ47" s="360" t="s">
        <v>120</v>
      </c>
      <c r="BA47" s="360" t="s">
        <v>120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334"/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334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334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334"/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334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334" t="s">
        <v>111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>
        <v>0</v>
      </c>
      <c r="Q54" s="360">
        <v>8</v>
      </c>
      <c r="R54" s="360">
        <v>8</v>
      </c>
      <c r="S54" s="360" t="s">
        <v>120</v>
      </c>
      <c r="T54" s="360" t="s">
        <v>120</v>
      </c>
      <c r="U54" s="360"/>
      <c r="V54" s="360"/>
      <c r="W54" s="360"/>
      <c r="X54" s="360"/>
      <c r="Y54" s="360"/>
      <c r="Z54" s="360"/>
      <c r="AA54" s="360"/>
      <c r="AB54" s="360"/>
      <c r="AC54" s="360"/>
      <c r="AD54" s="360">
        <v>0</v>
      </c>
      <c r="AE54" s="360">
        <v>0</v>
      </c>
      <c r="AF54" s="360">
        <v>8</v>
      </c>
      <c r="AG54" s="360">
        <v>8</v>
      </c>
      <c r="AH54" s="360" t="s">
        <v>318</v>
      </c>
      <c r="AI54" s="360" t="s">
        <v>319</v>
      </c>
      <c r="AJ54" s="360" t="s">
        <v>319</v>
      </c>
      <c r="AK54" s="360" t="s">
        <v>319</v>
      </c>
      <c r="AL54" s="360" t="s">
        <v>319</v>
      </c>
      <c r="AM54" s="362" t="s">
        <v>122</v>
      </c>
      <c r="AN54" s="362" t="s">
        <v>122</v>
      </c>
      <c r="AO54" s="362" t="s">
        <v>122</v>
      </c>
      <c r="AP54" s="362" t="s">
        <v>122</v>
      </c>
      <c r="AQ54" s="360" t="s">
        <v>111</v>
      </c>
      <c r="AR54" s="360" t="s">
        <v>111</v>
      </c>
      <c r="AS54" s="360" t="s">
        <v>41</v>
      </c>
      <c r="AT54" s="360" t="s">
        <v>41</v>
      </c>
      <c r="AU54" s="360" t="s">
        <v>41</v>
      </c>
      <c r="AV54" s="360" t="s">
        <v>41</v>
      </c>
      <c r="AW54" s="360" t="s">
        <v>41</v>
      </c>
      <c r="AX54" s="360" t="s">
        <v>41</v>
      </c>
      <c r="AY54" s="360" t="s">
        <v>41</v>
      </c>
      <c r="AZ54" s="360" t="s">
        <v>41</v>
      </c>
      <c r="BA54" s="360" t="s">
        <v>41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334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334"/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334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334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334"/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357" t="s">
        <v>112</v>
      </c>
      <c r="B61" s="354" t="s">
        <v>41</v>
      </c>
      <c r="C61" s="354" t="s">
        <v>41</v>
      </c>
      <c r="D61" s="354" t="s">
        <v>41</v>
      </c>
      <c r="E61" s="354" t="s">
        <v>41</v>
      </c>
      <c r="F61" s="354" t="s">
        <v>41</v>
      </c>
      <c r="G61" s="354" t="s">
        <v>41</v>
      </c>
      <c r="H61" s="354" t="s">
        <v>41</v>
      </c>
      <c r="I61" s="354" t="s">
        <v>41</v>
      </c>
      <c r="J61" s="354" t="s">
        <v>41</v>
      </c>
      <c r="K61" s="354" t="s">
        <v>41</v>
      </c>
      <c r="L61" s="354" t="s">
        <v>41</v>
      </c>
      <c r="M61" s="354" t="s">
        <v>41</v>
      </c>
      <c r="N61" s="354" t="s">
        <v>41</v>
      </c>
      <c r="O61" s="354" t="s">
        <v>41</v>
      </c>
      <c r="P61" s="354" t="s">
        <v>41</v>
      </c>
      <c r="Q61" s="354" t="s">
        <v>41</v>
      </c>
      <c r="R61" s="354" t="s">
        <v>41</v>
      </c>
      <c r="S61" s="354" t="s">
        <v>41</v>
      </c>
      <c r="T61" s="354" t="s">
        <v>41</v>
      </c>
      <c r="U61" s="354" t="s">
        <v>41</v>
      </c>
      <c r="V61" s="354" t="s">
        <v>41</v>
      </c>
      <c r="W61" s="354" t="s">
        <v>41</v>
      </c>
      <c r="X61" s="354" t="s">
        <v>41</v>
      </c>
      <c r="Y61" s="354" t="s">
        <v>41</v>
      </c>
      <c r="Z61" s="354" t="s">
        <v>41</v>
      </c>
      <c r="AA61" s="354" t="s">
        <v>41</v>
      </c>
      <c r="AB61" s="354" t="s">
        <v>41</v>
      </c>
      <c r="AC61" s="354" t="s">
        <v>41</v>
      </c>
      <c r="AD61" s="354" t="s">
        <v>41</v>
      </c>
      <c r="AE61" s="354" t="s">
        <v>41</v>
      </c>
      <c r="AF61" s="354" t="s">
        <v>41</v>
      </c>
      <c r="AG61" s="354" t="s">
        <v>41</v>
      </c>
      <c r="AH61" s="354" t="s">
        <v>41</v>
      </c>
      <c r="AI61" s="354" t="s">
        <v>41</v>
      </c>
      <c r="AJ61" s="354" t="s">
        <v>41</v>
      </c>
      <c r="AK61" s="354" t="s">
        <v>41</v>
      </c>
      <c r="AL61" s="354" t="s">
        <v>41</v>
      </c>
      <c r="AM61" s="354" t="s">
        <v>41</v>
      </c>
      <c r="AN61" s="354" t="s">
        <v>41</v>
      </c>
      <c r="AO61" s="354" t="s">
        <v>41</v>
      </c>
      <c r="AP61" s="354" t="s">
        <v>41</v>
      </c>
      <c r="AQ61" s="354" t="s">
        <v>41</v>
      </c>
      <c r="AR61" s="354" t="s">
        <v>41</v>
      </c>
      <c r="AS61" s="354" t="s">
        <v>41</v>
      </c>
      <c r="AT61" s="354" t="s">
        <v>41</v>
      </c>
      <c r="AU61" s="354" t="s">
        <v>41</v>
      </c>
      <c r="AV61" s="354" t="s">
        <v>41</v>
      </c>
      <c r="AW61" s="354" t="s">
        <v>41</v>
      </c>
      <c r="AX61" s="354" t="s">
        <v>41</v>
      </c>
      <c r="AY61" s="354" t="s">
        <v>41</v>
      </c>
      <c r="AZ61" s="354" t="s">
        <v>41</v>
      </c>
      <c r="BA61" s="354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358"/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358"/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358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5"/>
      <c r="AU64" s="355"/>
      <c r="AV64" s="355"/>
      <c r="AW64" s="355"/>
      <c r="AX64" s="355"/>
      <c r="AY64" s="355"/>
      <c r="AZ64" s="355"/>
      <c r="BA64" s="355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358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359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334" t="s">
        <v>113</v>
      </c>
      <c r="B68" s="352" t="s">
        <v>41</v>
      </c>
      <c r="C68" s="352" t="s">
        <v>41</v>
      </c>
      <c r="D68" s="352" t="s">
        <v>41</v>
      </c>
      <c r="E68" s="352" t="s">
        <v>41</v>
      </c>
      <c r="F68" s="352" t="s">
        <v>41</v>
      </c>
      <c r="G68" s="352" t="s">
        <v>41</v>
      </c>
      <c r="H68" s="352" t="s">
        <v>41</v>
      </c>
      <c r="I68" s="352" t="s">
        <v>41</v>
      </c>
      <c r="J68" s="352" t="s">
        <v>41</v>
      </c>
      <c r="K68" s="352" t="s">
        <v>41</v>
      </c>
      <c r="L68" s="352" t="s">
        <v>41</v>
      </c>
      <c r="M68" s="352" t="s">
        <v>41</v>
      </c>
      <c r="N68" s="352" t="s">
        <v>41</v>
      </c>
      <c r="O68" s="352" t="s">
        <v>41</v>
      </c>
      <c r="P68" s="352" t="s">
        <v>41</v>
      </c>
      <c r="Q68" s="352" t="s">
        <v>41</v>
      </c>
      <c r="R68" s="352" t="s">
        <v>41</v>
      </c>
      <c r="S68" s="352" t="s">
        <v>41</v>
      </c>
      <c r="T68" s="352" t="s">
        <v>41</v>
      </c>
      <c r="U68" s="352" t="s">
        <v>41</v>
      </c>
      <c r="V68" s="352" t="s">
        <v>41</v>
      </c>
      <c r="W68" s="352" t="s">
        <v>41</v>
      </c>
      <c r="X68" s="352" t="s">
        <v>41</v>
      </c>
      <c r="Y68" s="352" t="s">
        <v>41</v>
      </c>
      <c r="Z68" s="352" t="s">
        <v>41</v>
      </c>
      <c r="AA68" s="352" t="s">
        <v>41</v>
      </c>
      <c r="AB68" s="352" t="s">
        <v>41</v>
      </c>
      <c r="AC68" s="352" t="s">
        <v>41</v>
      </c>
      <c r="AD68" s="352" t="s">
        <v>41</v>
      </c>
      <c r="AE68" s="352" t="s">
        <v>41</v>
      </c>
      <c r="AF68" s="352" t="s">
        <v>41</v>
      </c>
      <c r="AG68" s="352" t="s">
        <v>41</v>
      </c>
      <c r="AH68" s="352" t="s">
        <v>41</v>
      </c>
      <c r="AI68" s="352" t="s">
        <v>41</v>
      </c>
      <c r="AJ68" s="352" t="s">
        <v>41</v>
      </c>
      <c r="AK68" s="352" t="s">
        <v>41</v>
      </c>
      <c r="AL68" s="352" t="s">
        <v>41</v>
      </c>
      <c r="AM68" s="352" t="s">
        <v>41</v>
      </c>
      <c r="AN68" s="352" t="s">
        <v>41</v>
      </c>
      <c r="AO68" s="352" t="s">
        <v>41</v>
      </c>
      <c r="AP68" s="352" t="s">
        <v>41</v>
      </c>
      <c r="AQ68" s="352" t="s">
        <v>41</v>
      </c>
      <c r="AR68" s="352" t="s">
        <v>41</v>
      </c>
      <c r="AS68" s="352" t="s">
        <v>41</v>
      </c>
      <c r="AT68" s="352" t="s">
        <v>41</v>
      </c>
      <c r="AU68" s="352" t="s">
        <v>41</v>
      </c>
      <c r="AV68" s="352" t="s">
        <v>41</v>
      </c>
      <c r="AW68" s="352" t="s">
        <v>41</v>
      </c>
      <c r="AX68" s="352" t="s">
        <v>41</v>
      </c>
      <c r="AY68" s="352" t="s">
        <v>41</v>
      </c>
      <c r="AZ68" s="352" t="s">
        <v>41</v>
      </c>
      <c r="BA68" s="352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334"/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  <c r="AY69" s="352"/>
      <c r="AZ69" s="352"/>
      <c r="BA69" s="352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334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2"/>
      <c r="AY70" s="352"/>
      <c r="AZ70" s="352"/>
      <c r="BA70" s="352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334"/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334"/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52"/>
      <c r="AL72" s="352"/>
      <c r="AM72" s="352"/>
      <c r="AN72" s="352"/>
      <c r="AO72" s="352"/>
      <c r="AP72" s="352"/>
      <c r="AQ72" s="352"/>
      <c r="AR72" s="352"/>
      <c r="AS72" s="352"/>
      <c r="AT72" s="352"/>
      <c r="AU72" s="352"/>
      <c r="AV72" s="352"/>
      <c r="AW72" s="352"/>
      <c r="AX72" s="352"/>
      <c r="AY72" s="352"/>
      <c r="AZ72" s="352"/>
      <c r="BA72" s="352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334"/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334" t="s">
        <v>114</v>
      </c>
      <c r="B75" s="352" t="s">
        <v>41</v>
      </c>
      <c r="C75" s="352" t="s">
        <v>41</v>
      </c>
      <c r="D75" s="352" t="s">
        <v>41</v>
      </c>
      <c r="E75" s="352" t="s">
        <v>41</v>
      </c>
      <c r="F75" s="352" t="s">
        <v>41</v>
      </c>
      <c r="G75" s="352" t="s">
        <v>41</v>
      </c>
      <c r="H75" s="352" t="s">
        <v>41</v>
      </c>
      <c r="I75" s="352" t="s">
        <v>41</v>
      </c>
      <c r="J75" s="352" t="s">
        <v>41</v>
      </c>
      <c r="K75" s="352" t="s">
        <v>41</v>
      </c>
      <c r="L75" s="352" t="s">
        <v>41</v>
      </c>
      <c r="M75" s="352" t="s">
        <v>41</v>
      </c>
      <c r="N75" s="352" t="s">
        <v>41</v>
      </c>
      <c r="O75" s="352" t="s">
        <v>41</v>
      </c>
      <c r="P75" s="352" t="s">
        <v>41</v>
      </c>
      <c r="Q75" s="352" t="s">
        <v>41</v>
      </c>
      <c r="R75" s="352" t="s">
        <v>41</v>
      </c>
      <c r="S75" s="352" t="s">
        <v>41</v>
      </c>
      <c r="T75" s="352" t="s">
        <v>41</v>
      </c>
      <c r="U75" s="352" t="s">
        <v>41</v>
      </c>
      <c r="V75" s="352" t="s">
        <v>41</v>
      </c>
      <c r="W75" s="352" t="s">
        <v>41</v>
      </c>
      <c r="X75" s="352" t="s">
        <v>41</v>
      </c>
      <c r="Y75" s="352" t="s">
        <v>41</v>
      </c>
      <c r="Z75" s="352" t="s">
        <v>41</v>
      </c>
      <c r="AA75" s="352" t="s">
        <v>41</v>
      </c>
      <c r="AB75" s="352" t="s">
        <v>41</v>
      </c>
      <c r="AC75" s="352" t="s">
        <v>41</v>
      </c>
      <c r="AD75" s="352" t="s">
        <v>41</v>
      </c>
      <c r="AE75" s="352" t="s">
        <v>41</v>
      </c>
      <c r="AF75" s="352" t="s">
        <v>41</v>
      </c>
      <c r="AG75" s="352" t="s">
        <v>41</v>
      </c>
      <c r="AH75" s="352" t="s">
        <v>41</v>
      </c>
      <c r="AI75" s="352" t="s">
        <v>41</v>
      </c>
      <c r="AJ75" s="352" t="s">
        <v>41</v>
      </c>
      <c r="AK75" s="352" t="s">
        <v>41</v>
      </c>
      <c r="AL75" s="352" t="s">
        <v>41</v>
      </c>
      <c r="AM75" s="352" t="s">
        <v>41</v>
      </c>
      <c r="AN75" s="352" t="s">
        <v>41</v>
      </c>
      <c r="AO75" s="352" t="s">
        <v>41</v>
      </c>
      <c r="AP75" s="352" t="s">
        <v>41</v>
      </c>
      <c r="AQ75" s="352" t="s">
        <v>41</v>
      </c>
      <c r="AR75" s="352" t="s">
        <v>41</v>
      </c>
      <c r="AS75" s="352" t="s">
        <v>41</v>
      </c>
      <c r="AT75" s="352" t="s">
        <v>41</v>
      </c>
      <c r="AU75" s="352" t="s">
        <v>41</v>
      </c>
      <c r="AV75" s="352" t="s">
        <v>41</v>
      </c>
      <c r="AW75" s="352" t="s">
        <v>41</v>
      </c>
      <c r="AX75" s="352" t="s">
        <v>41</v>
      </c>
      <c r="AY75" s="352" t="s">
        <v>41</v>
      </c>
      <c r="AZ75" s="352" t="s">
        <v>41</v>
      </c>
      <c r="BA75" s="352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334"/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352"/>
      <c r="AM76" s="352"/>
      <c r="AN76" s="352"/>
      <c r="AO76" s="352"/>
      <c r="AP76" s="352"/>
      <c r="AQ76" s="352"/>
      <c r="AR76" s="352"/>
      <c r="AS76" s="352"/>
      <c r="AT76" s="352"/>
      <c r="AU76" s="352"/>
      <c r="AV76" s="352"/>
      <c r="AW76" s="352"/>
      <c r="AX76" s="352"/>
      <c r="AY76" s="352"/>
      <c r="AZ76" s="352"/>
      <c r="BA76" s="352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334"/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  <c r="AT77" s="352"/>
      <c r="AU77" s="352"/>
      <c r="AV77" s="352"/>
      <c r="AW77" s="352"/>
      <c r="AX77" s="352"/>
      <c r="AY77" s="352"/>
      <c r="AZ77" s="352"/>
      <c r="BA77" s="352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334"/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  <c r="AK78" s="352"/>
      <c r="AL78" s="352"/>
      <c r="AM78" s="352"/>
      <c r="AN78" s="352"/>
      <c r="AO78" s="352"/>
      <c r="AP78" s="352"/>
      <c r="AQ78" s="352"/>
      <c r="AR78" s="352"/>
      <c r="AS78" s="352"/>
      <c r="AT78" s="352"/>
      <c r="AU78" s="352"/>
      <c r="AV78" s="352"/>
      <c r="AW78" s="352"/>
      <c r="AX78" s="352"/>
      <c r="AY78" s="352"/>
      <c r="AZ78" s="352"/>
      <c r="BA78" s="352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334"/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334"/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2"/>
      <c r="AQ80" s="352"/>
      <c r="AR80" s="352"/>
      <c r="AS80" s="352"/>
      <c r="AT80" s="352"/>
      <c r="AU80" s="352"/>
      <c r="AV80" s="352"/>
      <c r="AW80" s="352"/>
      <c r="AX80" s="352"/>
      <c r="AY80" s="352"/>
      <c r="AZ80" s="352"/>
      <c r="BA80" s="352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334" t="s">
        <v>115</v>
      </c>
      <c r="B82" s="352" t="s">
        <v>41</v>
      </c>
      <c r="C82" s="352" t="s">
        <v>41</v>
      </c>
      <c r="D82" s="352" t="s">
        <v>41</v>
      </c>
      <c r="E82" s="352" t="s">
        <v>41</v>
      </c>
      <c r="F82" s="352" t="s">
        <v>41</v>
      </c>
      <c r="G82" s="352" t="s">
        <v>41</v>
      </c>
      <c r="H82" s="352" t="s">
        <v>41</v>
      </c>
      <c r="I82" s="352" t="s">
        <v>41</v>
      </c>
      <c r="J82" s="352" t="s">
        <v>41</v>
      </c>
      <c r="K82" s="352" t="s">
        <v>41</v>
      </c>
      <c r="L82" s="352" t="s">
        <v>41</v>
      </c>
      <c r="M82" s="352" t="s">
        <v>41</v>
      </c>
      <c r="N82" s="352" t="s">
        <v>41</v>
      </c>
      <c r="O82" s="352" t="s">
        <v>41</v>
      </c>
      <c r="P82" s="352" t="s">
        <v>41</v>
      </c>
      <c r="Q82" s="352" t="s">
        <v>41</v>
      </c>
      <c r="R82" s="352" t="s">
        <v>41</v>
      </c>
      <c r="S82" s="352" t="s">
        <v>41</v>
      </c>
      <c r="T82" s="352" t="s">
        <v>41</v>
      </c>
      <c r="U82" s="352" t="s">
        <v>41</v>
      </c>
      <c r="V82" s="352" t="s">
        <v>41</v>
      </c>
      <c r="W82" s="352" t="s">
        <v>41</v>
      </c>
      <c r="X82" s="352" t="s">
        <v>41</v>
      </c>
      <c r="Y82" s="352" t="s">
        <v>41</v>
      </c>
      <c r="Z82" s="352" t="s">
        <v>41</v>
      </c>
      <c r="AA82" s="352" t="s">
        <v>41</v>
      </c>
      <c r="AB82" s="352" t="s">
        <v>41</v>
      </c>
      <c r="AC82" s="352" t="s">
        <v>41</v>
      </c>
      <c r="AD82" s="352" t="s">
        <v>41</v>
      </c>
      <c r="AE82" s="352" t="s">
        <v>41</v>
      </c>
      <c r="AF82" s="352" t="s">
        <v>41</v>
      </c>
      <c r="AG82" s="352" t="s">
        <v>41</v>
      </c>
      <c r="AH82" s="352" t="s">
        <v>41</v>
      </c>
      <c r="AI82" s="352" t="s">
        <v>41</v>
      </c>
      <c r="AJ82" s="352" t="s">
        <v>41</v>
      </c>
      <c r="AK82" s="352" t="s">
        <v>41</v>
      </c>
      <c r="AL82" s="352" t="s">
        <v>41</v>
      </c>
      <c r="AM82" s="352" t="s">
        <v>41</v>
      </c>
      <c r="AN82" s="352" t="s">
        <v>41</v>
      </c>
      <c r="AO82" s="352" t="s">
        <v>41</v>
      </c>
      <c r="AP82" s="352" t="s">
        <v>41</v>
      </c>
      <c r="AQ82" s="352" t="s">
        <v>41</v>
      </c>
      <c r="AR82" s="352" t="s">
        <v>41</v>
      </c>
      <c r="AS82" s="352" t="s">
        <v>41</v>
      </c>
      <c r="AT82" s="352" t="s">
        <v>41</v>
      </c>
      <c r="AU82" s="352" t="s">
        <v>41</v>
      </c>
      <c r="AV82" s="352" t="s">
        <v>41</v>
      </c>
      <c r="AW82" s="352" t="s">
        <v>41</v>
      </c>
      <c r="AX82" s="352" t="s">
        <v>41</v>
      </c>
      <c r="AY82" s="352" t="s">
        <v>41</v>
      </c>
      <c r="AZ82" s="352" t="s">
        <v>41</v>
      </c>
      <c r="BA82" s="352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334"/>
      <c r="B83" s="352"/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334"/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352"/>
      <c r="AK84" s="352"/>
      <c r="AL84" s="352"/>
      <c r="AM84" s="352"/>
      <c r="AN84" s="352"/>
      <c r="AO84" s="352"/>
      <c r="AP84" s="352"/>
      <c r="AQ84" s="352"/>
      <c r="AR84" s="352"/>
      <c r="AS84" s="352"/>
      <c r="AT84" s="352"/>
      <c r="AU84" s="352"/>
      <c r="AV84" s="352"/>
      <c r="AW84" s="352"/>
      <c r="AX84" s="352"/>
      <c r="AY84" s="352"/>
      <c r="AZ84" s="352"/>
      <c r="BA84" s="352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334"/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334"/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2"/>
      <c r="AZ86" s="352"/>
      <c r="BA86" s="352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334"/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328"/>
      <c r="AY88" s="328"/>
      <c r="AZ88" s="328"/>
      <c r="BA88" s="328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334" t="s">
        <v>116</v>
      </c>
      <c r="B89" s="352" t="s">
        <v>41</v>
      </c>
      <c r="C89" s="352" t="s">
        <v>41</v>
      </c>
      <c r="D89" s="352" t="s">
        <v>41</v>
      </c>
      <c r="E89" s="352" t="s">
        <v>41</v>
      </c>
      <c r="F89" s="352" t="s">
        <v>41</v>
      </c>
      <c r="G89" s="352" t="s">
        <v>41</v>
      </c>
      <c r="H89" s="352" t="s">
        <v>41</v>
      </c>
      <c r="I89" s="352" t="s">
        <v>41</v>
      </c>
      <c r="J89" s="352" t="s">
        <v>41</v>
      </c>
      <c r="K89" s="352" t="s">
        <v>41</v>
      </c>
      <c r="L89" s="352" t="s">
        <v>41</v>
      </c>
      <c r="M89" s="352" t="s">
        <v>41</v>
      </c>
      <c r="N89" s="352" t="s">
        <v>41</v>
      </c>
      <c r="O89" s="352" t="s">
        <v>41</v>
      </c>
      <c r="P89" s="352" t="s">
        <v>41</v>
      </c>
      <c r="Q89" s="352" t="s">
        <v>41</v>
      </c>
      <c r="R89" s="352" t="s">
        <v>41</v>
      </c>
      <c r="S89" s="352" t="s">
        <v>41</v>
      </c>
      <c r="T89" s="352" t="s">
        <v>41</v>
      </c>
      <c r="U89" s="352" t="s">
        <v>41</v>
      </c>
      <c r="V89" s="352" t="s">
        <v>41</v>
      </c>
      <c r="W89" s="352" t="s">
        <v>41</v>
      </c>
      <c r="X89" s="352" t="s">
        <v>41</v>
      </c>
      <c r="Y89" s="352" t="s">
        <v>41</v>
      </c>
      <c r="Z89" s="352" t="s">
        <v>41</v>
      </c>
      <c r="AA89" s="352" t="s">
        <v>41</v>
      </c>
      <c r="AB89" s="352" t="s">
        <v>41</v>
      </c>
      <c r="AC89" s="352" t="s">
        <v>41</v>
      </c>
      <c r="AD89" s="352" t="s">
        <v>41</v>
      </c>
      <c r="AE89" s="352" t="s">
        <v>41</v>
      </c>
      <c r="AF89" s="352" t="s">
        <v>41</v>
      </c>
      <c r="AG89" s="352" t="s">
        <v>41</v>
      </c>
      <c r="AH89" s="352" t="s">
        <v>41</v>
      </c>
      <c r="AI89" s="352" t="s">
        <v>41</v>
      </c>
      <c r="AJ89" s="352" t="s">
        <v>41</v>
      </c>
      <c r="AK89" s="352" t="s">
        <v>41</v>
      </c>
      <c r="AL89" s="352" t="s">
        <v>41</v>
      </c>
      <c r="AM89" s="352" t="s">
        <v>41</v>
      </c>
      <c r="AN89" s="352" t="s">
        <v>41</v>
      </c>
      <c r="AO89" s="352" t="s">
        <v>41</v>
      </c>
      <c r="AP89" s="352" t="s">
        <v>41</v>
      </c>
      <c r="AQ89" s="352" t="s">
        <v>41</v>
      </c>
      <c r="AR89" s="352" t="s">
        <v>41</v>
      </c>
      <c r="AS89" s="352" t="s">
        <v>41</v>
      </c>
      <c r="AT89" s="352" t="s">
        <v>41</v>
      </c>
      <c r="AU89" s="352" t="s">
        <v>41</v>
      </c>
      <c r="AV89" s="352" t="s">
        <v>41</v>
      </c>
      <c r="AW89" s="352" t="s">
        <v>41</v>
      </c>
      <c r="AX89" s="352" t="s">
        <v>41</v>
      </c>
      <c r="AY89" s="352" t="s">
        <v>41</v>
      </c>
      <c r="AZ89" s="352" t="s">
        <v>41</v>
      </c>
      <c r="BA89" s="352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334"/>
      <c r="B90" s="352"/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334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334"/>
      <c r="B92" s="352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52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352"/>
      <c r="AX92" s="352"/>
      <c r="AY92" s="352"/>
      <c r="AZ92" s="352"/>
      <c r="BA92" s="352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334"/>
      <c r="B93" s="352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334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28"/>
      <c r="BA95" s="328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334" t="s">
        <v>117</v>
      </c>
      <c r="B96" s="352" t="s">
        <v>41</v>
      </c>
      <c r="C96" s="352" t="s">
        <v>41</v>
      </c>
      <c r="D96" s="352" t="s">
        <v>41</v>
      </c>
      <c r="E96" s="352" t="s">
        <v>41</v>
      </c>
      <c r="F96" s="352" t="s">
        <v>41</v>
      </c>
      <c r="G96" s="352" t="s">
        <v>41</v>
      </c>
      <c r="H96" s="352" t="s">
        <v>41</v>
      </c>
      <c r="I96" s="352" t="s">
        <v>41</v>
      </c>
      <c r="J96" s="352" t="s">
        <v>41</v>
      </c>
      <c r="K96" s="352" t="s">
        <v>41</v>
      </c>
      <c r="L96" s="352" t="s">
        <v>41</v>
      </c>
      <c r="M96" s="352" t="s">
        <v>41</v>
      </c>
      <c r="N96" s="352" t="s">
        <v>41</v>
      </c>
      <c r="O96" s="352" t="s">
        <v>41</v>
      </c>
      <c r="P96" s="352" t="s">
        <v>41</v>
      </c>
      <c r="Q96" s="352" t="s">
        <v>41</v>
      </c>
      <c r="R96" s="352" t="s">
        <v>41</v>
      </c>
      <c r="S96" s="352" t="s">
        <v>41</v>
      </c>
      <c r="T96" s="352" t="s">
        <v>41</v>
      </c>
      <c r="U96" s="352" t="s">
        <v>41</v>
      </c>
      <c r="V96" s="352" t="s">
        <v>41</v>
      </c>
      <c r="W96" s="352" t="s">
        <v>41</v>
      </c>
      <c r="X96" s="352" t="s">
        <v>41</v>
      </c>
      <c r="Y96" s="352" t="s">
        <v>41</v>
      </c>
      <c r="Z96" s="352" t="s">
        <v>41</v>
      </c>
      <c r="AA96" s="352" t="s">
        <v>41</v>
      </c>
      <c r="AB96" s="352" t="s">
        <v>41</v>
      </c>
      <c r="AC96" s="352" t="s">
        <v>41</v>
      </c>
      <c r="AD96" s="352" t="s">
        <v>41</v>
      </c>
      <c r="AE96" s="352" t="s">
        <v>41</v>
      </c>
      <c r="AF96" s="352" t="s">
        <v>41</v>
      </c>
      <c r="AG96" s="352" t="s">
        <v>41</v>
      </c>
      <c r="AH96" s="352" t="s">
        <v>41</v>
      </c>
      <c r="AI96" s="352" t="s">
        <v>41</v>
      </c>
      <c r="AJ96" s="352" t="s">
        <v>41</v>
      </c>
      <c r="AK96" s="352" t="s">
        <v>41</v>
      </c>
      <c r="AL96" s="352" t="s">
        <v>41</v>
      </c>
      <c r="AM96" s="352" t="s">
        <v>41</v>
      </c>
      <c r="AN96" s="352" t="s">
        <v>41</v>
      </c>
      <c r="AO96" s="352" t="s">
        <v>41</v>
      </c>
      <c r="AP96" s="352" t="s">
        <v>41</v>
      </c>
      <c r="AQ96" s="352" t="s">
        <v>41</v>
      </c>
      <c r="AR96" s="352" t="s">
        <v>41</v>
      </c>
      <c r="AS96" s="352" t="s">
        <v>41</v>
      </c>
      <c r="AT96" s="352" t="s">
        <v>41</v>
      </c>
      <c r="AU96" s="352" t="s">
        <v>41</v>
      </c>
      <c r="AV96" s="352" t="s">
        <v>41</v>
      </c>
      <c r="AW96" s="352" t="s">
        <v>41</v>
      </c>
      <c r="AX96" s="352" t="s">
        <v>41</v>
      </c>
      <c r="AY96" s="352" t="s">
        <v>41</v>
      </c>
      <c r="AZ96" s="352" t="s">
        <v>41</v>
      </c>
      <c r="BA96" s="352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334"/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352"/>
      <c r="AX97" s="352"/>
      <c r="AY97" s="352"/>
      <c r="AZ97" s="352"/>
      <c r="BA97" s="352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334"/>
      <c r="B98" s="352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2"/>
      <c r="AW98" s="352"/>
      <c r="AX98" s="352"/>
      <c r="AY98" s="352"/>
      <c r="AZ98" s="352"/>
      <c r="BA98" s="352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334"/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334"/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52"/>
      <c r="BA100" s="352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334"/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328"/>
      <c r="AY102" s="328"/>
      <c r="AZ102" s="328"/>
      <c r="BA102" s="328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334" t="s">
        <v>118</v>
      </c>
      <c r="B103" s="352" t="s">
        <v>41</v>
      </c>
      <c r="C103" s="352" t="s">
        <v>41</v>
      </c>
      <c r="D103" s="352" t="s">
        <v>41</v>
      </c>
      <c r="E103" s="352" t="s">
        <v>41</v>
      </c>
      <c r="F103" s="352" t="s">
        <v>41</v>
      </c>
      <c r="G103" s="352" t="s">
        <v>41</v>
      </c>
      <c r="H103" s="352" t="s">
        <v>41</v>
      </c>
      <c r="I103" s="352" t="s">
        <v>41</v>
      </c>
      <c r="J103" s="352" t="s">
        <v>41</v>
      </c>
      <c r="K103" s="352" t="s">
        <v>41</v>
      </c>
      <c r="L103" s="352" t="s">
        <v>41</v>
      </c>
      <c r="M103" s="352" t="s">
        <v>41</v>
      </c>
      <c r="N103" s="352" t="s">
        <v>41</v>
      </c>
      <c r="O103" s="352" t="s">
        <v>41</v>
      </c>
      <c r="P103" s="352" t="s">
        <v>41</v>
      </c>
      <c r="Q103" s="352" t="s">
        <v>41</v>
      </c>
      <c r="R103" s="352" t="s">
        <v>41</v>
      </c>
      <c r="S103" s="352" t="s">
        <v>41</v>
      </c>
      <c r="T103" s="352" t="s">
        <v>41</v>
      </c>
      <c r="U103" s="352" t="s">
        <v>41</v>
      </c>
      <c r="V103" s="352" t="s">
        <v>41</v>
      </c>
      <c r="W103" s="352" t="s">
        <v>41</v>
      </c>
      <c r="X103" s="352" t="s">
        <v>41</v>
      </c>
      <c r="Y103" s="352" t="s">
        <v>41</v>
      </c>
      <c r="Z103" s="352" t="s">
        <v>41</v>
      </c>
      <c r="AA103" s="352" t="s">
        <v>41</v>
      </c>
      <c r="AB103" s="352" t="s">
        <v>41</v>
      </c>
      <c r="AC103" s="352" t="s">
        <v>41</v>
      </c>
      <c r="AD103" s="352" t="s">
        <v>41</v>
      </c>
      <c r="AE103" s="352" t="s">
        <v>41</v>
      </c>
      <c r="AF103" s="352" t="s">
        <v>41</v>
      </c>
      <c r="AG103" s="352" t="s">
        <v>41</v>
      </c>
      <c r="AH103" s="352" t="s">
        <v>41</v>
      </c>
      <c r="AI103" s="352" t="s">
        <v>41</v>
      </c>
      <c r="AJ103" s="352" t="s">
        <v>41</v>
      </c>
      <c r="AK103" s="352" t="s">
        <v>41</v>
      </c>
      <c r="AL103" s="352" t="s">
        <v>41</v>
      </c>
      <c r="AM103" s="352" t="s">
        <v>41</v>
      </c>
      <c r="AN103" s="352" t="s">
        <v>41</v>
      </c>
      <c r="AO103" s="352" t="s">
        <v>41</v>
      </c>
      <c r="AP103" s="352" t="s">
        <v>41</v>
      </c>
      <c r="AQ103" s="352" t="s">
        <v>41</v>
      </c>
      <c r="AR103" s="352" t="s">
        <v>41</v>
      </c>
      <c r="AS103" s="352" t="s">
        <v>41</v>
      </c>
      <c r="AT103" s="352" t="s">
        <v>41</v>
      </c>
      <c r="AU103" s="352" t="s">
        <v>41</v>
      </c>
      <c r="AV103" s="352" t="s">
        <v>41</v>
      </c>
      <c r="AW103" s="352" t="s">
        <v>41</v>
      </c>
      <c r="AX103" s="352" t="s">
        <v>41</v>
      </c>
      <c r="AY103" s="352" t="s">
        <v>41</v>
      </c>
      <c r="AZ103" s="352" t="s">
        <v>41</v>
      </c>
      <c r="BA103" s="352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334"/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  <c r="AA104" s="352"/>
      <c r="AB104" s="352"/>
      <c r="AC104" s="352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352"/>
      <c r="AX104" s="352"/>
      <c r="AY104" s="352"/>
      <c r="AZ104" s="352"/>
      <c r="BA104" s="352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334"/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334"/>
      <c r="B106" s="352"/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2"/>
      <c r="Z106" s="352"/>
      <c r="AA106" s="352"/>
      <c r="AB106" s="352"/>
      <c r="AC106" s="352"/>
      <c r="AD106" s="352"/>
      <c r="AE106" s="352"/>
      <c r="AF106" s="352"/>
      <c r="AG106" s="352"/>
      <c r="AH106" s="352"/>
      <c r="AI106" s="352"/>
      <c r="AJ106" s="352"/>
      <c r="AK106" s="352"/>
      <c r="AL106" s="352"/>
      <c r="AM106" s="352"/>
      <c r="AN106" s="352"/>
      <c r="AO106" s="352"/>
      <c r="AP106" s="352"/>
      <c r="AQ106" s="352"/>
      <c r="AR106" s="352"/>
      <c r="AS106" s="352"/>
      <c r="AT106" s="352"/>
      <c r="AU106" s="352"/>
      <c r="AV106" s="352"/>
      <c r="AW106" s="352"/>
      <c r="AX106" s="352"/>
      <c r="AY106" s="352"/>
      <c r="AZ106" s="352"/>
      <c r="BA106" s="352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334"/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334"/>
      <c r="B108" s="352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2"/>
      <c r="AC108" s="352"/>
      <c r="AD108" s="352"/>
      <c r="AE108" s="352"/>
      <c r="AF108" s="352"/>
      <c r="AG108" s="352"/>
      <c r="AH108" s="352"/>
      <c r="AI108" s="352"/>
      <c r="AJ108" s="352"/>
      <c r="AK108" s="352"/>
      <c r="AL108" s="352"/>
      <c r="AM108" s="352"/>
      <c r="AN108" s="352"/>
      <c r="AO108" s="352"/>
      <c r="AP108" s="352"/>
      <c r="AQ108" s="352"/>
      <c r="AR108" s="352"/>
      <c r="AS108" s="352"/>
      <c r="AT108" s="352"/>
      <c r="AU108" s="352"/>
      <c r="AV108" s="352"/>
      <c r="AW108" s="352"/>
      <c r="AX108" s="352"/>
      <c r="AY108" s="352"/>
      <c r="AZ108" s="352"/>
      <c r="BA108" s="352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328"/>
      <c r="AY109" s="328"/>
      <c r="AZ109" s="328"/>
      <c r="BA109" s="328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334" t="s">
        <v>119</v>
      </c>
      <c r="B110" s="352" t="s">
        <v>41</v>
      </c>
      <c r="C110" s="352" t="s">
        <v>41</v>
      </c>
      <c r="D110" s="352" t="s">
        <v>41</v>
      </c>
      <c r="E110" s="352" t="s">
        <v>41</v>
      </c>
      <c r="F110" s="352" t="s">
        <v>41</v>
      </c>
      <c r="G110" s="352" t="s">
        <v>41</v>
      </c>
      <c r="H110" s="352" t="s">
        <v>41</v>
      </c>
      <c r="I110" s="352" t="s">
        <v>41</v>
      </c>
      <c r="J110" s="352" t="s">
        <v>41</v>
      </c>
      <c r="K110" s="352" t="s">
        <v>41</v>
      </c>
      <c r="L110" s="352" t="s">
        <v>41</v>
      </c>
      <c r="M110" s="352" t="s">
        <v>41</v>
      </c>
      <c r="N110" s="352" t="s">
        <v>41</v>
      </c>
      <c r="O110" s="352" t="s">
        <v>41</v>
      </c>
      <c r="P110" s="352" t="s">
        <v>41</v>
      </c>
      <c r="Q110" s="352" t="s">
        <v>41</v>
      </c>
      <c r="R110" s="352" t="s">
        <v>41</v>
      </c>
      <c r="S110" s="352" t="s">
        <v>41</v>
      </c>
      <c r="T110" s="352" t="s">
        <v>41</v>
      </c>
      <c r="U110" s="352" t="s">
        <v>41</v>
      </c>
      <c r="V110" s="352" t="s">
        <v>41</v>
      </c>
      <c r="W110" s="352" t="s">
        <v>41</v>
      </c>
      <c r="X110" s="352" t="s">
        <v>41</v>
      </c>
      <c r="Y110" s="352" t="s">
        <v>41</v>
      </c>
      <c r="Z110" s="352" t="s">
        <v>41</v>
      </c>
      <c r="AA110" s="352" t="s">
        <v>41</v>
      </c>
      <c r="AB110" s="352" t="s">
        <v>41</v>
      </c>
      <c r="AC110" s="352" t="s">
        <v>41</v>
      </c>
      <c r="AD110" s="352" t="s">
        <v>41</v>
      </c>
      <c r="AE110" s="352" t="s">
        <v>41</v>
      </c>
      <c r="AF110" s="352" t="s">
        <v>41</v>
      </c>
      <c r="AG110" s="352" t="s">
        <v>41</v>
      </c>
      <c r="AH110" s="352" t="s">
        <v>41</v>
      </c>
      <c r="AI110" s="352" t="s">
        <v>41</v>
      </c>
      <c r="AJ110" s="352" t="s">
        <v>41</v>
      </c>
      <c r="AK110" s="352" t="s">
        <v>41</v>
      </c>
      <c r="AL110" s="352" t="s">
        <v>41</v>
      </c>
      <c r="AM110" s="352" t="s">
        <v>41</v>
      </c>
      <c r="AN110" s="352" t="s">
        <v>41</v>
      </c>
      <c r="AO110" s="352" t="s">
        <v>41</v>
      </c>
      <c r="AP110" s="352" t="s">
        <v>41</v>
      </c>
      <c r="AQ110" s="352" t="s">
        <v>41</v>
      </c>
      <c r="AR110" s="352" t="s">
        <v>41</v>
      </c>
      <c r="AS110" s="352" t="s">
        <v>41</v>
      </c>
      <c r="AT110" s="352" t="s">
        <v>41</v>
      </c>
      <c r="AU110" s="352" t="s">
        <v>41</v>
      </c>
      <c r="AV110" s="352" t="s">
        <v>41</v>
      </c>
      <c r="AW110" s="352" t="s">
        <v>41</v>
      </c>
      <c r="AX110" s="352" t="s">
        <v>41</v>
      </c>
      <c r="AY110" s="352" t="s">
        <v>41</v>
      </c>
      <c r="AZ110" s="352" t="s">
        <v>41</v>
      </c>
      <c r="BA110" s="352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334"/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2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334"/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  <c r="AB112" s="352"/>
      <c r="AC112" s="352"/>
      <c r="AD112" s="352"/>
      <c r="AE112" s="352"/>
      <c r="AF112" s="352"/>
      <c r="AG112" s="352"/>
      <c r="AH112" s="352"/>
      <c r="AI112" s="352"/>
      <c r="AJ112" s="352"/>
      <c r="AK112" s="352"/>
      <c r="AL112" s="352"/>
      <c r="AM112" s="352"/>
      <c r="AN112" s="352"/>
      <c r="AO112" s="352"/>
      <c r="AP112" s="352"/>
      <c r="AQ112" s="352"/>
      <c r="AR112" s="352"/>
      <c r="AS112" s="352"/>
      <c r="AT112" s="352"/>
      <c r="AU112" s="352"/>
      <c r="AV112" s="352"/>
      <c r="AW112" s="352"/>
      <c r="AX112" s="352"/>
      <c r="AY112" s="352"/>
      <c r="AZ112" s="352"/>
      <c r="BA112" s="352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334"/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334"/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  <c r="AA114" s="352"/>
      <c r="AB114" s="352"/>
      <c r="AC114" s="352"/>
      <c r="AD114" s="352"/>
      <c r="AE114" s="352"/>
      <c r="AF114" s="352"/>
      <c r="AG114" s="352"/>
      <c r="AH114" s="352"/>
      <c r="AI114" s="352"/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  <c r="AU114" s="352"/>
      <c r="AV114" s="352"/>
      <c r="AW114" s="352"/>
      <c r="AX114" s="352"/>
      <c r="AY114" s="352"/>
      <c r="AZ114" s="352"/>
      <c r="BA114" s="352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334"/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52"/>
      <c r="BA115" s="352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353" t="s">
        <v>123</v>
      </c>
      <c r="B117" s="353"/>
      <c r="C117" s="353"/>
      <c r="D117" s="353"/>
      <c r="E117" s="353"/>
      <c r="F117" s="353"/>
      <c r="G117" s="3"/>
      <c r="H117" s="321" t="s">
        <v>124</v>
      </c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5"/>
      <c r="Y117" s="3" t="s">
        <v>0</v>
      </c>
      <c r="Z117" s="311" t="s">
        <v>125</v>
      </c>
      <c r="AA117" s="311"/>
      <c r="AB117" s="311"/>
      <c r="AC117" s="311"/>
      <c r="AD117" s="311"/>
      <c r="AE117" s="311"/>
      <c r="AF117" s="311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122</v>
      </c>
      <c r="AS117" s="310" t="s">
        <v>126</v>
      </c>
      <c r="AT117" s="311"/>
      <c r="AU117" s="311"/>
      <c r="AV117" s="311"/>
      <c r="AW117" s="311"/>
      <c r="AX117" s="311"/>
      <c r="AY117" s="311"/>
      <c r="AZ117" s="311"/>
      <c r="BA117" s="311"/>
      <c r="BB117" s="311"/>
      <c r="BC117" s="311"/>
      <c r="BD117" s="311"/>
      <c r="BE117" s="311"/>
      <c r="BF117" s="311"/>
      <c r="BG117" s="311"/>
      <c r="BH117" s="311"/>
      <c r="BI117" s="311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121</v>
      </c>
      <c r="H119" s="321" t="s">
        <v>127</v>
      </c>
      <c r="I119" s="321"/>
      <c r="J119" s="321"/>
      <c r="K119" s="321"/>
      <c r="L119" s="321"/>
      <c r="M119" s="321"/>
      <c r="N119" s="321"/>
      <c r="O119" s="321"/>
      <c r="P119" s="321"/>
      <c r="Q119" s="321"/>
      <c r="R119" s="5"/>
      <c r="S119" s="5"/>
      <c r="T119" s="5"/>
      <c r="U119" s="9"/>
      <c r="V119" s="5"/>
      <c r="W119" s="5"/>
      <c r="X119" s="5"/>
      <c r="Y119" s="3" t="s">
        <v>11</v>
      </c>
      <c r="Z119" s="321" t="s">
        <v>128</v>
      </c>
      <c r="AA119" s="321"/>
      <c r="AB119" s="321"/>
      <c r="AC119" s="321"/>
      <c r="AD119" s="321"/>
      <c r="AE119" s="321"/>
      <c r="AF119" s="321"/>
      <c r="AG119" s="321"/>
      <c r="AH119" s="321"/>
      <c r="AI119" s="321"/>
      <c r="AJ119" s="321"/>
      <c r="AK119" s="321"/>
      <c r="AL119" s="321"/>
      <c r="AM119" s="321"/>
      <c r="AN119" s="321"/>
      <c r="AO119" s="321"/>
      <c r="AP119" s="321"/>
      <c r="AQ119" s="5"/>
      <c r="AR119" s="3" t="s">
        <v>111</v>
      </c>
      <c r="AS119" s="310" t="s">
        <v>129</v>
      </c>
      <c r="AT119" s="311"/>
      <c r="AU119" s="311"/>
      <c r="AV119" s="311"/>
      <c r="AW119" s="311"/>
      <c r="AX119" s="311"/>
      <c r="AY119" s="311"/>
      <c r="AZ119" s="311"/>
      <c r="BA119" s="311"/>
      <c r="BB119" s="311"/>
      <c r="BC119" s="311"/>
      <c r="BD119" s="311"/>
      <c r="BE119" s="311"/>
      <c r="BF119" s="311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120</v>
      </c>
      <c r="H121" s="321" t="s">
        <v>130</v>
      </c>
      <c r="I121" s="321"/>
      <c r="J121" s="321"/>
      <c r="K121" s="321"/>
      <c r="L121" s="321"/>
      <c r="M121" s="321"/>
      <c r="N121" s="321"/>
      <c r="O121" s="321"/>
      <c r="P121" s="321"/>
      <c r="Q121" s="321"/>
      <c r="R121" s="5"/>
      <c r="S121" s="5"/>
      <c r="T121" s="5"/>
      <c r="U121" s="9"/>
      <c r="V121" s="5"/>
      <c r="W121" s="5"/>
      <c r="X121" s="5"/>
      <c r="Y121" s="3" t="s">
        <v>118</v>
      </c>
      <c r="Z121" s="321" t="s">
        <v>131</v>
      </c>
      <c r="AA121" s="321"/>
      <c r="AB121" s="321"/>
      <c r="AC121" s="321"/>
      <c r="AD121" s="321"/>
      <c r="AE121" s="321"/>
      <c r="AF121" s="321"/>
      <c r="AG121" s="321"/>
      <c r="AH121" s="321"/>
      <c r="AI121" s="321"/>
      <c r="AJ121" s="321"/>
      <c r="AK121" s="321"/>
      <c r="AL121" s="321"/>
      <c r="AM121" s="321"/>
      <c r="AN121" s="321"/>
      <c r="AO121" s="321"/>
      <c r="AP121" s="321"/>
      <c r="AQ121" s="5"/>
      <c r="AR121" s="3" t="s">
        <v>41</v>
      </c>
      <c r="AS121" s="320" t="s">
        <v>132</v>
      </c>
      <c r="AT121" s="321"/>
      <c r="AU121" s="321"/>
      <c r="AV121" s="321"/>
      <c r="AW121" s="321"/>
      <c r="AX121" s="321"/>
      <c r="AY121" s="321"/>
      <c r="AZ121" s="321"/>
      <c r="BA121" s="321"/>
      <c r="BB121" s="321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346" t="s">
        <v>133</v>
      </c>
      <c r="B123" s="346"/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347"/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  <c r="AA124" s="347"/>
      <c r="AB124" s="347"/>
      <c r="AC124" s="347"/>
      <c r="AD124" s="347"/>
      <c r="AE124" s="347"/>
      <c r="AF124" s="347"/>
      <c r="AG124" s="347"/>
      <c r="AH124" s="347"/>
      <c r="AI124" s="347"/>
      <c r="AJ124" s="347"/>
      <c r="AK124" s="347"/>
      <c r="AL124" s="347"/>
      <c r="AM124" s="347"/>
      <c r="AN124" s="347"/>
      <c r="AO124" s="347"/>
      <c r="AP124" s="347"/>
      <c r="AQ124" s="347"/>
      <c r="AR124" s="347"/>
      <c r="AS124" s="347"/>
      <c r="AT124" s="347"/>
      <c r="AU124" s="347"/>
      <c r="AV124" s="347"/>
      <c r="AW124" s="347"/>
      <c r="AX124" s="347"/>
      <c r="AY124" s="347"/>
      <c r="AZ124" s="347"/>
      <c r="BA124" s="347"/>
      <c r="BB124" s="347"/>
      <c r="BC124" s="347"/>
      <c r="BD124" s="347"/>
      <c r="BE124" s="347"/>
      <c r="BF124" s="347"/>
      <c r="BG124" s="347"/>
      <c r="BH124" s="347"/>
      <c r="BI124" s="347"/>
    </row>
    <row r="125" spans="1:61" ht="12.75" customHeight="1">
      <c r="A125" s="348" t="s">
        <v>64</v>
      </c>
      <c r="B125" s="344" t="s">
        <v>134</v>
      </c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 t="s">
        <v>135</v>
      </c>
      <c r="U125" s="344"/>
      <c r="V125" s="344"/>
      <c r="W125" s="344"/>
      <c r="X125" s="344"/>
      <c r="Y125" s="344"/>
      <c r="Z125" s="344"/>
      <c r="AA125" s="344"/>
      <c r="AB125" s="344"/>
      <c r="AC125" s="344" t="s">
        <v>136</v>
      </c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4"/>
      <c r="AU125" s="344"/>
      <c r="AV125" s="344"/>
      <c r="AW125" s="344"/>
      <c r="AX125" s="349" t="s">
        <v>137</v>
      </c>
      <c r="AY125" s="350"/>
      <c r="AZ125" s="350"/>
      <c r="BA125" s="350"/>
      <c r="BB125" s="350"/>
      <c r="BC125" s="351"/>
      <c r="BD125" s="344" t="s">
        <v>138</v>
      </c>
      <c r="BE125" s="344"/>
      <c r="BF125" s="344"/>
      <c r="BG125" s="344" t="s">
        <v>42</v>
      </c>
      <c r="BH125" s="344"/>
      <c r="BI125" s="344"/>
    </row>
    <row r="126" spans="1:61" ht="32.25" customHeight="1">
      <c r="A126" s="348"/>
      <c r="B126" s="344"/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 t="s">
        <v>23</v>
      </c>
      <c r="AD126" s="344"/>
      <c r="AE126" s="344"/>
      <c r="AF126" s="344"/>
      <c r="AG126" s="344"/>
      <c r="AH126" s="344"/>
      <c r="AI126" s="344"/>
      <c r="AJ126" s="344" t="s">
        <v>141</v>
      </c>
      <c r="AK126" s="344"/>
      <c r="AL126" s="344"/>
      <c r="AM126" s="344"/>
      <c r="AN126" s="344"/>
      <c r="AO126" s="344"/>
      <c r="AP126" s="344"/>
      <c r="AQ126" s="344" t="s">
        <v>62</v>
      </c>
      <c r="AR126" s="344"/>
      <c r="AS126" s="344"/>
      <c r="AT126" s="344"/>
      <c r="AU126" s="344"/>
      <c r="AV126" s="344"/>
      <c r="AW126" s="344"/>
      <c r="AX126" s="344" t="s">
        <v>142</v>
      </c>
      <c r="AY126" s="344"/>
      <c r="AZ126" s="344"/>
      <c r="BA126" s="314" t="s">
        <v>143</v>
      </c>
      <c r="BB126" s="315"/>
      <c r="BC126" s="316"/>
      <c r="BD126" s="344"/>
      <c r="BE126" s="327"/>
      <c r="BF126" s="344"/>
      <c r="BG126" s="344"/>
      <c r="BH126" s="327"/>
      <c r="BI126" s="344"/>
    </row>
    <row r="127" spans="1:61" ht="12" customHeight="1">
      <c r="A127" s="348"/>
      <c r="B127" s="344" t="s">
        <v>42</v>
      </c>
      <c r="C127" s="344"/>
      <c r="D127" s="344"/>
      <c r="E127" s="344"/>
      <c r="F127" s="344"/>
      <c r="G127" s="344"/>
      <c r="H127" s="344" t="s">
        <v>144</v>
      </c>
      <c r="I127" s="344"/>
      <c r="J127" s="344"/>
      <c r="K127" s="344"/>
      <c r="L127" s="344"/>
      <c r="M127" s="344"/>
      <c r="N127" s="344" t="s">
        <v>145</v>
      </c>
      <c r="O127" s="344"/>
      <c r="P127" s="344"/>
      <c r="Q127" s="344"/>
      <c r="R127" s="344"/>
      <c r="S127" s="344"/>
      <c r="T127" s="344" t="s">
        <v>42</v>
      </c>
      <c r="U127" s="344"/>
      <c r="V127" s="344"/>
      <c r="W127" s="344" t="s">
        <v>144</v>
      </c>
      <c r="X127" s="344"/>
      <c r="Y127" s="344"/>
      <c r="Z127" s="344" t="s">
        <v>145</v>
      </c>
      <c r="AA127" s="344"/>
      <c r="AB127" s="344"/>
      <c r="AC127" s="344" t="s">
        <v>42</v>
      </c>
      <c r="AD127" s="344"/>
      <c r="AE127" s="344"/>
      <c r="AF127" s="344" t="s">
        <v>144</v>
      </c>
      <c r="AG127" s="344"/>
      <c r="AH127" s="344" t="s">
        <v>145</v>
      </c>
      <c r="AI127" s="344"/>
      <c r="AJ127" s="344" t="s">
        <v>42</v>
      </c>
      <c r="AK127" s="344"/>
      <c r="AL127" s="344"/>
      <c r="AM127" s="344" t="s">
        <v>144</v>
      </c>
      <c r="AN127" s="344"/>
      <c r="AO127" s="344" t="s">
        <v>145</v>
      </c>
      <c r="AP127" s="344"/>
      <c r="AQ127" s="344" t="s">
        <v>42</v>
      </c>
      <c r="AR127" s="344"/>
      <c r="AS127" s="344"/>
      <c r="AT127" s="344" t="s">
        <v>144</v>
      </c>
      <c r="AU127" s="344"/>
      <c r="AV127" s="344" t="s">
        <v>145</v>
      </c>
      <c r="AW127" s="344"/>
      <c r="AX127" s="344"/>
      <c r="AY127" s="344"/>
      <c r="AZ127" s="344"/>
      <c r="BA127" s="317"/>
      <c r="BB127" s="318"/>
      <c r="BC127" s="319"/>
      <c r="BD127" s="344"/>
      <c r="BE127" s="344"/>
      <c r="BF127" s="344"/>
      <c r="BG127" s="344"/>
      <c r="BH127" s="344"/>
      <c r="BI127" s="344"/>
    </row>
    <row r="128" spans="1:61" ht="21.75" customHeight="1">
      <c r="A128" s="348"/>
      <c r="B128" s="340" t="s">
        <v>146</v>
      </c>
      <c r="C128" s="340"/>
      <c r="D128" s="340"/>
      <c r="E128" s="345" t="s">
        <v>147</v>
      </c>
      <c r="F128" s="345"/>
      <c r="G128" s="345"/>
      <c r="H128" s="340" t="s">
        <v>146</v>
      </c>
      <c r="I128" s="340"/>
      <c r="J128" s="340"/>
      <c r="K128" s="345" t="s">
        <v>147</v>
      </c>
      <c r="L128" s="345"/>
      <c r="M128" s="345"/>
      <c r="N128" s="340" t="s">
        <v>146</v>
      </c>
      <c r="O128" s="340"/>
      <c r="P128" s="340"/>
      <c r="Q128" s="345" t="s">
        <v>147</v>
      </c>
      <c r="R128" s="345"/>
      <c r="S128" s="345"/>
      <c r="T128" s="340" t="s">
        <v>146</v>
      </c>
      <c r="U128" s="340"/>
      <c r="V128" s="340"/>
      <c r="W128" s="340" t="s">
        <v>146</v>
      </c>
      <c r="X128" s="340"/>
      <c r="Y128" s="340"/>
      <c r="Z128" s="340" t="s">
        <v>146</v>
      </c>
      <c r="AA128" s="340"/>
      <c r="AB128" s="340"/>
      <c r="AC128" s="340" t="s">
        <v>146</v>
      </c>
      <c r="AD128" s="340"/>
      <c r="AE128" s="340"/>
      <c r="AF128" s="340" t="s">
        <v>146</v>
      </c>
      <c r="AG128" s="340"/>
      <c r="AH128" s="340" t="s">
        <v>146</v>
      </c>
      <c r="AI128" s="340"/>
      <c r="AJ128" s="340" t="s">
        <v>146</v>
      </c>
      <c r="AK128" s="340"/>
      <c r="AL128" s="340"/>
      <c r="AM128" s="340" t="s">
        <v>146</v>
      </c>
      <c r="AN128" s="340"/>
      <c r="AO128" s="340" t="s">
        <v>146</v>
      </c>
      <c r="AP128" s="340"/>
      <c r="AQ128" s="340" t="s">
        <v>146</v>
      </c>
      <c r="AR128" s="340"/>
      <c r="AS128" s="340"/>
      <c r="AT128" s="340" t="s">
        <v>146</v>
      </c>
      <c r="AU128" s="340"/>
      <c r="AV128" s="340" t="s">
        <v>146</v>
      </c>
      <c r="AW128" s="340"/>
      <c r="AX128" s="340" t="s">
        <v>146</v>
      </c>
      <c r="AY128" s="340"/>
      <c r="AZ128" s="340"/>
      <c r="BA128" s="341" t="s">
        <v>146</v>
      </c>
      <c r="BB128" s="342"/>
      <c r="BC128" s="343"/>
      <c r="BD128" s="340" t="s">
        <v>146</v>
      </c>
      <c r="BE128" s="340"/>
      <c r="BF128" s="340"/>
      <c r="BG128" s="340" t="s">
        <v>146</v>
      </c>
      <c r="BH128" s="340"/>
      <c r="BI128" s="340"/>
    </row>
    <row r="129" spans="1:61" ht="12" customHeight="1">
      <c r="A129" s="3" t="s">
        <v>109</v>
      </c>
      <c r="B129" s="335">
        <v>39</v>
      </c>
      <c r="C129" s="335"/>
      <c r="D129" s="335"/>
      <c r="E129" s="335">
        <v>1404</v>
      </c>
      <c r="F129" s="335"/>
      <c r="G129" s="335"/>
      <c r="H129" s="335">
        <v>17</v>
      </c>
      <c r="I129" s="335"/>
      <c r="J129" s="335"/>
      <c r="K129" s="335">
        <v>612</v>
      </c>
      <c r="L129" s="335"/>
      <c r="M129" s="335"/>
      <c r="N129" s="335">
        <v>22</v>
      </c>
      <c r="O129" s="335"/>
      <c r="P129" s="335"/>
      <c r="Q129" s="335">
        <v>792</v>
      </c>
      <c r="R129" s="335"/>
      <c r="S129" s="335"/>
      <c r="T129" s="339">
        <f>SUM(W129:AB129)</f>
        <v>2</v>
      </c>
      <c r="U129" s="339"/>
      <c r="V129" s="339"/>
      <c r="W129" s="335">
        <v>0</v>
      </c>
      <c r="X129" s="335"/>
      <c r="Y129" s="335"/>
      <c r="Z129" s="335">
        <v>2</v>
      </c>
      <c r="AA129" s="335"/>
      <c r="AB129" s="335"/>
      <c r="AC129" s="335">
        <f>SUM(AF129:AI129)</f>
        <v>0</v>
      </c>
      <c r="AD129" s="335"/>
      <c r="AE129" s="335"/>
      <c r="AF129" s="335">
        <v>0</v>
      </c>
      <c r="AG129" s="335"/>
      <c r="AH129" s="335">
        <v>0</v>
      </c>
      <c r="AI129" s="335"/>
      <c r="AJ129" s="335">
        <f>AM129+AO129</f>
        <v>0</v>
      </c>
      <c r="AK129" s="335"/>
      <c r="AL129" s="335"/>
      <c r="AM129" s="335">
        <v>0</v>
      </c>
      <c r="AN129" s="335"/>
      <c r="AO129" s="335">
        <v>0</v>
      </c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335"/>
      <c r="BA129" s="336"/>
      <c r="BB129" s="337"/>
      <c r="BC129" s="338"/>
      <c r="BD129" s="335">
        <v>11</v>
      </c>
      <c r="BE129" s="335"/>
      <c r="BF129" s="335"/>
      <c r="BG129" s="335">
        <v>52</v>
      </c>
      <c r="BH129" s="335"/>
      <c r="BI129" s="335"/>
    </row>
    <row r="130" spans="1:61" ht="12" customHeight="1">
      <c r="A130" s="3" t="s">
        <v>110</v>
      </c>
      <c r="B130" s="339">
        <f>H130+N130</f>
        <v>36</v>
      </c>
      <c r="C130" s="339"/>
      <c r="D130" s="339"/>
      <c r="E130" s="339">
        <f>K130+Q130</f>
        <v>1296</v>
      </c>
      <c r="F130" s="339"/>
      <c r="G130" s="339"/>
      <c r="H130" s="335">
        <v>16</v>
      </c>
      <c r="I130" s="335"/>
      <c r="J130" s="335"/>
      <c r="K130" s="335">
        <v>576</v>
      </c>
      <c r="L130" s="335"/>
      <c r="M130" s="335"/>
      <c r="N130" s="335">
        <v>20</v>
      </c>
      <c r="O130" s="335"/>
      <c r="P130" s="335"/>
      <c r="Q130" s="335">
        <v>720</v>
      </c>
      <c r="R130" s="335"/>
      <c r="S130" s="335"/>
      <c r="T130" s="339">
        <f>SUM(W130:AB130)</f>
        <v>2</v>
      </c>
      <c r="U130" s="339"/>
      <c r="V130" s="339"/>
      <c r="W130" s="335">
        <v>1</v>
      </c>
      <c r="X130" s="335"/>
      <c r="Y130" s="335"/>
      <c r="Z130" s="335">
        <v>1</v>
      </c>
      <c r="AA130" s="335"/>
      <c r="AB130" s="335"/>
      <c r="AC130" s="335">
        <f>SUM(AF130:AI130)</f>
        <v>1</v>
      </c>
      <c r="AD130" s="335"/>
      <c r="AE130" s="335"/>
      <c r="AF130" s="335">
        <v>0</v>
      </c>
      <c r="AG130" s="335"/>
      <c r="AH130" s="335">
        <v>1</v>
      </c>
      <c r="AI130" s="335"/>
      <c r="AJ130" s="335">
        <f>AM130+AO130</f>
        <v>2</v>
      </c>
      <c r="AK130" s="335"/>
      <c r="AL130" s="335"/>
      <c r="AM130" s="335"/>
      <c r="AN130" s="335"/>
      <c r="AO130" s="335">
        <v>2</v>
      </c>
      <c r="AP130" s="335"/>
      <c r="AQ130" s="335"/>
      <c r="AR130" s="335"/>
      <c r="AS130" s="335"/>
      <c r="AT130" s="335"/>
      <c r="AU130" s="335"/>
      <c r="AV130" s="335"/>
      <c r="AW130" s="335"/>
      <c r="AX130" s="335"/>
      <c r="AY130" s="335"/>
      <c r="AZ130" s="335"/>
      <c r="BA130" s="336"/>
      <c r="BB130" s="337"/>
      <c r="BC130" s="338"/>
      <c r="BD130" s="335">
        <v>11</v>
      </c>
      <c r="BE130" s="335"/>
      <c r="BF130" s="335"/>
      <c r="BG130" s="335">
        <v>52</v>
      </c>
      <c r="BH130" s="335"/>
      <c r="BI130" s="335"/>
    </row>
    <row r="131" spans="1:61" ht="12" customHeight="1">
      <c r="A131" s="3" t="s">
        <v>111</v>
      </c>
      <c r="B131" s="339">
        <f>H131+N131</f>
        <v>23</v>
      </c>
      <c r="C131" s="339"/>
      <c r="D131" s="339"/>
      <c r="E131" s="339">
        <f>K131+Q131</f>
        <v>828</v>
      </c>
      <c r="F131" s="339"/>
      <c r="G131" s="339"/>
      <c r="H131" s="335">
        <v>14</v>
      </c>
      <c r="I131" s="335"/>
      <c r="J131" s="335"/>
      <c r="K131" s="335">
        <v>504</v>
      </c>
      <c r="L131" s="335"/>
      <c r="M131" s="335"/>
      <c r="N131" s="335">
        <v>9</v>
      </c>
      <c r="O131" s="335"/>
      <c r="P131" s="335"/>
      <c r="Q131" s="335">
        <v>324</v>
      </c>
      <c r="R131" s="335"/>
      <c r="S131" s="335"/>
      <c r="T131" s="339">
        <f>SUM(W131:AB131)</f>
        <v>1</v>
      </c>
      <c r="U131" s="339"/>
      <c r="V131" s="339"/>
      <c r="W131" s="335">
        <v>0</v>
      </c>
      <c r="X131" s="335"/>
      <c r="Y131" s="335"/>
      <c r="Z131" s="335">
        <v>1</v>
      </c>
      <c r="AA131" s="335"/>
      <c r="AB131" s="335"/>
      <c r="AC131" s="335">
        <f>SUM(AF131:AI131)</f>
        <v>3</v>
      </c>
      <c r="AD131" s="335"/>
      <c r="AE131" s="335"/>
      <c r="AF131" s="335">
        <v>1</v>
      </c>
      <c r="AG131" s="335"/>
      <c r="AH131" s="335">
        <v>2</v>
      </c>
      <c r="AI131" s="335"/>
      <c r="AJ131" s="335">
        <f>AM131+AO131</f>
        <v>4</v>
      </c>
      <c r="AK131" s="335"/>
      <c r="AL131" s="335"/>
      <c r="AM131" s="335">
        <v>2</v>
      </c>
      <c r="AN131" s="335"/>
      <c r="AO131" s="335">
        <v>2</v>
      </c>
      <c r="AP131" s="335"/>
      <c r="AQ131" s="335"/>
      <c r="AR131" s="335"/>
      <c r="AS131" s="335"/>
      <c r="AT131" s="335"/>
      <c r="AU131" s="335"/>
      <c r="AV131" s="335">
        <v>4</v>
      </c>
      <c r="AW131" s="335"/>
      <c r="AX131" s="335"/>
      <c r="AY131" s="335"/>
      <c r="AZ131" s="335"/>
      <c r="BA131" s="336"/>
      <c r="BB131" s="337"/>
      <c r="BC131" s="338"/>
      <c r="BD131" s="335">
        <v>2</v>
      </c>
      <c r="BE131" s="335"/>
      <c r="BF131" s="335"/>
      <c r="BG131" s="335">
        <v>43</v>
      </c>
      <c r="BH131" s="335"/>
      <c r="BI131" s="335"/>
    </row>
    <row r="132" spans="1:61" ht="13.5" customHeight="1" hidden="1">
      <c r="A132" s="3" t="s">
        <v>113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6"/>
      <c r="BB132" s="337"/>
      <c r="BC132" s="338"/>
      <c r="BD132" s="335"/>
      <c r="BE132" s="335"/>
      <c r="BF132" s="335"/>
      <c r="BG132" s="335"/>
      <c r="BH132" s="335"/>
      <c r="BI132" s="335"/>
    </row>
    <row r="133" spans="1:61" ht="13.5" customHeight="1" hidden="1">
      <c r="A133" s="3" t="s">
        <v>114</v>
      </c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5"/>
      <c r="AO133" s="335"/>
      <c r="AP133" s="335"/>
      <c r="AQ133" s="335"/>
      <c r="AR133" s="335"/>
      <c r="AS133" s="335"/>
      <c r="AT133" s="335"/>
      <c r="AU133" s="335"/>
      <c r="AV133" s="335"/>
      <c r="AW133" s="335"/>
      <c r="AX133" s="335"/>
      <c r="AY133" s="335"/>
      <c r="AZ133" s="335"/>
      <c r="BA133" s="336"/>
      <c r="BB133" s="337"/>
      <c r="BC133" s="338"/>
      <c r="BD133" s="335"/>
      <c r="BE133" s="335"/>
      <c r="BF133" s="335"/>
      <c r="BG133" s="335"/>
      <c r="BH133" s="335"/>
      <c r="BI133" s="335"/>
    </row>
    <row r="134" spans="1:61" ht="13.5" customHeight="1" hidden="1">
      <c r="A134" s="3" t="s">
        <v>115</v>
      </c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6"/>
      <c r="BB134" s="337"/>
      <c r="BC134" s="338"/>
      <c r="BD134" s="335"/>
      <c r="BE134" s="335"/>
      <c r="BF134" s="335"/>
      <c r="BG134" s="335"/>
      <c r="BH134" s="335"/>
      <c r="BI134" s="335"/>
    </row>
    <row r="135" spans="1:61" ht="13.5" customHeight="1" hidden="1">
      <c r="A135" s="3" t="s">
        <v>116</v>
      </c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6"/>
      <c r="BB135" s="337"/>
      <c r="BC135" s="338"/>
      <c r="BD135" s="335"/>
      <c r="BE135" s="335"/>
      <c r="BF135" s="335"/>
      <c r="BG135" s="335"/>
      <c r="BH135" s="335"/>
      <c r="BI135" s="335"/>
    </row>
    <row r="136" spans="1:61" ht="13.5" customHeight="1" hidden="1">
      <c r="A136" s="3" t="s">
        <v>117</v>
      </c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35"/>
      <c r="AU136" s="335"/>
      <c r="AV136" s="335"/>
      <c r="AW136" s="335"/>
      <c r="AX136" s="335"/>
      <c r="AY136" s="335"/>
      <c r="AZ136" s="335"/>
      <c r="BA136" s="336"/>
      <c r="BB136" s="337"/>
      <c r="BC136" s="338"/>
      <c r="BD136" s="335"/>
      <c r="BE136" s="335"/>
      <c r="BF136" s="335"/>
      <c r="BG136" s="335"/>
      <c r="BH136" s="335"/>
      <c r="BI136" s="335"/>
    </row>
    <row r="137" spans="1:61" ht="13.5" customHeight="1" hidden="1">
      <c r="A137" s="3" t="s">
        <v>118</v>
      </c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6"/>
      <c r="BB137" s="337"/>
      <c r="BC137" s="338"/>
      <c r="BD137" s="335"/>
      <c r="BE137" s="335"/>
      <c r="BF137" s="335"/>
      <c r="BG137" s="335"/>
      <c r="BH137" s="335"/>
      <c r="BI137" s="335"/>
    </row>
    <row r="138" spans="1:61" ht="13.5" customHeight="1" hidden="1">
      <c r="A138" s="3" t="s">
        <v>119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335"/>
      <c r="BA138" s="336"/>
      <c r="BB138" s="337"/>
      <c r="BC138" s="338"/>
      <c r="BD138" s="335"/>
      <c r="BE138" s="335"/>
      <c r="BF138" s="335"/>
      <c r="BG138" s="335"/>
      <c r="BH138" s="335"/>
      <c r="BI138" s="335"/>
    </row>
    <row r="139" spans="1:61" ht="12" customHeight="1">
      <c r="A139" s="12" t="s">
        <v>42</v>
      </c>
      <c r="B139" s="332">
        <f>SUM(B129:D138)</f>
        <v>98</v>
      </c>
      <c r="C139" s="332"/>
      <c r="D139" s="332"/>
      <c r="E139" s="332">
        <f>SUM(E129:G138)</f>
        <v>3528</v>
      </c>
      <c r="F139" s="332"/>
      <c r="G139" s="332"/>
      <c r="H139" s="332">
        <f>SUM(H129:J138)</f>
        <v>47</v>
      </c>
      <c r="I139" s="332"/>
      <c r="J139" s="332"/>
      <c r="K139" s="334">
        <f>SUM(K129:M138)</f>
        <v>1692</v>
      </c>
      <c r="L139" s="334"/>
      <c r="M139" s="334"/>
      <c r="N139" s="332">
        <f>SUM(N129:P138)</f>
        <v>51</v>
      </c>
      <c r="O139" s="332"/>
      <c r="P139" s="332"/>
      <c r="Q139" s="334">
        <f>SUM(Q129:S138)</f>
        <v>1836</v>
      </c>
      <c r="R139" s="334"/>
      <c r="S139" s="334"/>
      <c r="T139" s="332">
        <f>SUM(T129:V138)</f>
        <v>5</v>
      </c>
      <c r="U139" s="332"/>
      <c r="V139" s="332"/>
      <c r="W139" s="332">
        <f>SUM(W129:Y138)</f>
        <v>1</v>
      </c>
      <c r="X139" s="332"/>
      <c r="Y139" s="332"/>
      <c r="Z139" s="334">
        <f>SUM(Z129:AB138)</f>
        <v>4</v>
      </c>
      <c r="AA139" s="334"/>
      <c r="AB139" s="334"/>
      <c r="AC139" s="332">
        <f>SUM(AC129:AE131)</f>
        <v>4</v>
      </c>
      <c r="AD139" s="332"/>
      <c r="AE139" s="332"/>
      <c r="AF139" s="334"/>
      <c r="AG139" s="334"/>
      <c r="AH139" s="334"/>
      <c r="AI139" s="334"/>
      <c r="AJ139" s="334">
        <f>SUM(AJ129:AL138)</f>
        <v>6</v>
      </c>
      <c r="AK139" s="334"/>
      <c r="AL139" s="334"/>
      <c r="AM139" s="334"/>
      <c r="AN139" s="334"/>
      <c r="AO139" s="334"/>
      <c r="AP139" s="334"/>
      <c r="AQ139" s="334" t="s">
        <v>61</v>
      </c>
      <c r="AR139" s="334"/>
      <c r="AS139" s="334"/>
      <c r="AT139" s="334"/>
      <c r="AU139" s="334"/>
      <c r="AV139" s="334"/>
      <c r="AW139" s="334"/>
      <c r="AX139" s="334">
        <v>4</v>
      </c>
      <c r="AY139" s="334"/>
      <c r="AZ139" s="334"/>
      <c r="BA139" s="329">
        <v>2</v>
      </c>
      <c r="BB139" s="330"/>
      <c r="BC139" s="331"/>
      <c r="BD139" s="332">
        <f>SUM(BD129:BF138)</f>
        <v>24</v>
      </c>
      <c r="BE139" s="332"/>
      <c r="BF139" s="332"/>
      <c r="BG139" s="332">
        <f>SUM(BG129:BI138)</f>
        <v>147</v>
      </c>
      <c r="BH139" s="332"/>
      <c r="BI139" s="332"/>
    </row>
    <row r="140" spans="1:61" ht="3" customHeight="1">
      <c r="A140" s="333"/>
      <c r="B140" s="333"/>
      <c r="C140" s="333"/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  <c r="S140" s="333"/>
      <c r="T140" s="333"/>
      <c r="U140" s="333"/>
      <c r="V140" s="333"/>
      <c r="W140" s="333"/>
      <c r="X140" s="333"/>
      <c r="Y140" s="333"/>
      <c r="Z140" s="333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3"/>
      <c r="AL140" s="333"/>
      <c r="AM140" s="333"/>
      <c r="AN140" s="333"/>
      <c r="AO140" s="333"/>
      <c r="AP140" s="333"/>
      <c r="AQ140" s="333"/>
      <c r="AR140" s="333"/>
      <c r="AS140" s="333"/>
      <c r="AT140" s="333"/>
      <c r="AU140" s="333"/>
      <c r="AV140" s="333"/>
      <c r="AW140" s="333"/>
      <c r="AX140" s="333"/>
      <c r="AY140" s="333"/>
      <c r="AZ140" s="333"/>
      <c r="BA140" s="333"/>
      <c r="BB140" s="333"/>
      <c r="BC140" s="333"/>
      <c r="BD140" s="333"/>
      <c r="BE140" s="333"/>
      <c r="BF140" s="328"/>
      <c r="BG140" s="328"/>
      <c r="BH140" s="328"/>
      <c r="BI140" s="328"/>
    </row>
    <row r="141" spans="1:61" ht="13.5" customHeight="1" hidden="1">
      <c r="A141" s="326" t="s">
        <v>64</v>
      </c>
      <c r="B141" s="326" t="s">
        <v>148</v>
      </c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 t="s">
        <v>135</v>
      </c>
      <c r="U141" s="326"/>
      <c r="V141" s="326"/>
      <c r="W141" s="326"/>
      <c r="X141" s="326"/>
      <c r="Y141" s="326"/>
      <c r="Z141" s="326"/>
      <c r="AA141" s="326"/>
      <c r="AB141" s="326"/>
      <c r="AC141" s="326" t="s">
        <v>136</v>
      </c>
      <c r="AD141" s="326"/>
      <c r="AE141" s="326"/>
      <c r="AF141" s="326"/>
      <c r="AG141" s="326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 t="s">
        <v>137</v>
      </c>
      <c r="AR141" s="326"/>
      <c r="AS141" s="326"/>
      <c r="AT141" s="326"/>
      <c r="AU141" s="326"/>
      <c r="AV141" s="326"/>
      <c r="AW141" s="326" t="s">
        <v>138</v>
      </c>
      <c r="AX141" s="326"/>
      <c r="AY141" s="326"/>
      <c r="AZ141" s="326" t="s">
        <v>42</v>
      </c>
      <c r="BA141" s="326"/>
      <c r="BB141" s="326"/>
      <c r="BC141" s="326" t="s">
        <v>139</v>
      </c>
      <c r="BD141" s="326"/>
      <c r="BE141" s="326"/>
      <c r="BF141" s="326"/>
      <c r="BG141" s="328" t="s">
        <v>140</v>
      </c>
      <c r="BH141" s="328"/>
      <c r="BI141" s="328"/>
    </row>
    <row r="142" spans="1:61" ht="13.5" customHeight="1" hidden="1">
      <c r="A142" s="326"/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 t="s">
        <v>141</v>
      </c>
      <c r="AD142" s="326"/>
      <c r="AE142" s="326"/>
      <c r="AF142" s="326"/>
      <c r="AG142" s="326"/>
      <c r="AH142" s="326"/>
      <c r="AI142" s="326"/>
      <c r="AJ142" s="326" t="s">
        <v>62</v>
      </c>
      <c r="AK142" s="326"/>
      <c r="AL142" s="326"/>
      <c r="AM142" s="326"/>
      <c r="AN142" s="326"/>
      <c r="AO142" s="326"/>
      <c r="AP142" s="326"/>
      <c r="AQ142" s="326" t="s">
        <v>142</v>
      </c>
      <c r="AR142" s="326"/>
      <c r="AS142" s="326"/>
      <c r="AT142" s="326" t="s">
        <v>143</v>
      </c>
      <c r="AU142" s="326"/>
      <c r="AV142" s="326"/>
      <c r="AW142" s="326"/>
      <c r="AX142" s="327"/>
      <c r="AY142" s="326"/>
      <c r="AZ142" s="326"/>
      <c r="BA142" s="326"/>
      <c r="BB142" s="326"/>
      <c r="BC142" s="326"/>
      <c r="BD142" s="327"/>
      <c r="BE142" s="327"/>
      <c r="BF142" s="326"/>
      <c r="BG142" s="328"/>
      <c r="BH142" s="327"/>
      <c r="BI142" s="328"/>
    </row>
    <row r="143" spans="1:61" ht="13.5" customHeight="1" hidden="1">
      <c r="A143" s="326"/>
      <c r="B143" s="326" t="s">
        <v>42</v>
      </c>
      <c r="C143" s="326"/>
      <c r="D143" s="326"/>
      <c r="E143" s="326"/>
      <c r="F143" s="326"/>
      <c r="G143" s="326"/>
      <c r="H143" s="326" t="s">
        <v>144</v>
      </c>
      <c r="I143" s="326"/>
      <c r="J143" s="326"/>
      <c r="K143" s="326"/>
      <c r="L143" s="326"/>
      <c r="M143" s="326"/>
      <c r="N143" s="326" t="s">
        <v>145</v>
      </c>
      <c r="O143" s="326"/>
      <c r="P143" s="326"/>
      <c r="Q143" s="326"/>
      <c r="R143" s="326"/>
      <c r="S143" s="326"/>
      <c r="T143" s="326" t="s">
        <v>42</v>
      </c>
      <c r="U143" s="326"/>
      <c r="V143" s="326"/>
      <c r="W143" s="326" t="s">
        <v>144</v>
      </c>
      <c r="X143" s="326"/>
      <c r="Y143" s="326"/>
      <c r="Z143" s="326" t="s">
        <v>145</v>
      </c>
      <c r="AA143" s="326"/>
      <c r="AB143" s="326"/>
      <c r="AC143" s="326" t="s">
        <v>42</v>
      </c>
      <c r="AD143" s="326"/>
      <c r="AE143" s="326"/>
      <c r="AF143" s="326" t="s">
        <v>144</v>
      </c>
      <c r="AG143" s="326"/>
      <c r="AH143" s="326" t="s">
        <v>145</v>
      </c>
      <c r="AI143" s="326"/>
      <c r="AJ143" s="326" t="s">
        <v>42</v>
      </c>
      <c r="AK143" s="326"/>
      <c r="AL143" s="326"/>
      <c r="AM143" s="326" t="s">
        <v>144</v>
      </c>
      <c r="AN143" s="326"/>
      <c r="AO143" s="326" t="s">
        <v>145</v>
      </c>
      <c r="AP143" s="326"/>
      <c r="AQ143" s="326"/>
      <c r="AR143" s="326"/>
      <c r="AS143" s="326"/>
      <c r="AT143" s="326"/>
      <c r="AU143" s="326"/>
      <c r="AV143" s="326"/>
      <c r="AW143" s="326"/>
      <c r="AX143" s="326"/>
      <c r="AY143" s="326"/>
      <c r="AZ143" s="326"/>
      <c r="BA143" s="326"/>
      <c r="BB143" s="326"/>
      <c r="BC143" s="326"/>
      <c r="BD143" s="327"/>
      <c r="BE143" s="327"/>
      <c r="BF143" s="326"/>
      <c r="BG143" s="328"/>
      <c r="BH143" s="327"/>
      <c r="BI143" s="328"/>
    </row>
    <row r="144" spans="1:61" ht="13.5" customHeight="1" hidden="1">
      <c r="A144" s="326"/>
      <c r="B144" s="313" t="s">
        <v>146</v>
      </c>
      <c r="C144" s="313"/>
      <c r="D144" s="313"/>
      <c r="E144" s="313" t="s">
        <v>147</v>
      </c>
      <c r="F144" s="313"/>
      <c r="G144" s="313"/>
      <c r="H144" s="313" t="s">
        <v>146</v>
      </c>
      <c r="I144" s="313"/>
      <c r="J144" s="313"/>
      <c r="K144" s="313" t="s">
        <v>147</v>
      </c>
      <c r="L144" s="313"/>
      <c r="M144" s="313"/>
      <c r="N144" s="313" t="s">
        <v>146</v>
      </c>
      <c r="O144" s="313"/>
      <c r="P144" s="313"/>
      <c r="Q144" s="313" t="s">
        <v>147</v>
      </c>
      <c r="R144" s="313"/>
      <c r="S144" s="313"/>
      <c r="T144" s="313" t="s">
        <v>146</v>
      </c>
      <c r="U144" s="313"/>
      <c r="V144" s="313"/>
      <c r="W144" s="313" t="s">
        <v>146</v>
      </c>
      <c r="X144" s="313"/>
      <c r="Y144" s="313"/>
      <c r="Z144" s="313" t="s">
        <v>146</v>
      </c>
      <c r="AA144" s="313"/>
      <c r="AB144" s="313"/>
      <c r="AC144" s="313" t="s">
        <v>146</v>
      </c>
      <c r="AD144" s="313"/>
      <c r="AE144" s="313"/>
      <c r="AF144" s="313" t="s">
        <v>146</v>
      </c>
      <c r="AG144" s="313"/>
      <c r="AH144" s="313" t="s">
        <v>146</v>
      </c>
      <c r="AI144" s="313"/>
      <c r="AJ144" s="313" t="s">
        <v>146</v>
      </c>
      <c r="AK144" s="313"/>
      <c r="AL144" s="313"/>
      <c r="AM144" s="313" t="s">
        <v>146</v>
      </c>
      <c r="AN144" s="313"/>
      <c r="AO144" s="313" t="s">
        <v>146</v>
      </c>
      <c r="AP144" s="313"/>
      <c r="AQ144" s="313" t="s">
        <v>146</v>
      </c>
      <c r="AR144" s="313"/>
      <c r="AS144" s="313"/>
      <c r="AT144" s="313" t="s">
        <v>146</v>
      </c>
      <c r="AU144" s="313"/>
      <c r="AV144" s="313"/>
      <c r="AW144" s="313" t="s">
        <v>146</v>
      </c>
      <c r="AX144" s="313"/>
      <c r="AY144" s="313"/>
      <c r="AZ144" s="313" t="s">
        <v>146</v>
      </c>
      <c r="BA144" s="313"/>
      <c r="BB144" s="313"/>
      <c r="BC144" s="326"/>
      <c r="BD144" s="326"/>
      <c r="BE144" s="326"/>
      <c r="BF144" s="326"/>
      <c r="BG144" s="328"/>
      <c r="BH144" s="328"/>
      <c r="BI144" s="328"/>
    </row>
    <row r="145" spans="1:61" ht="13.5" customHeight="1" hidden="1">
      <c r="A145" s="14" t="s">
        <v>109</v>
      </c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2"/>
      <c r="AM145" s="312"/>
      <c r="AN145" s="312"/>
      <c r="AO145" s="312"/>
      <c r="AP145" s="312"/>
      <c r="AQ145" s="312"/>
      <c r="AR145" s="312"/>
      <c r="AS145" s="312"/>
      <c r="AT145" s="312"/>
      <c r="AU145" s="312"/>
      <c r="AV145" s="312"/>
      <c r="AW145" s="312"/>
      <c r="AX145" s="312"/>
      <c r="AY145" s="312"/>
      <c r="AZ145" s="312"/>
      <c r="BA145" s="312"/>
      <c r="BB145" s="312"/>
      <c r="BC145" s="322"/>
      <c r="BD145" s="322"/>
      <c r="BE145" s="322"/>
      <c r="BF145" s="322"/>
      <c r="BG145" s="322"/>
      <c r="BH145" s="322"/>
      <c r="BI145" s="322"/>
    </row>
    <row r="146" spans="1:61" ht="13.5" customHeight="1" hidden="1">
      <c r="A146" s="14" t="s">
        <v>110</v>
      </c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2"/>
      <c r="AJ146" s="312"/>
      <c r="AK146" s="312"/>
      <c r="AL146" s="312"/>
      <c r="AM146" s="312"/>
      <c r="AN146" s="312"/>
      <c r="AO146" s="312"/>
      <c r="AP146" s="312"/>
      <c r="AQ146" s="312"/>
      <c r="AR146" s="312"/>
      <c r="AS146" s="312"/>
      <c r="AT146" s="312"/>
      <c r="AU146" s="312"/>
      <c r="AV146" s="312"/>
      <c r="AW146" s="312"/>
      <c r="AX146" s="312"/>
      <c r="AY146" s="312"/>
      <c r="AZ146" s="312"/>
      <c r="BA146" s="312"/>
      <c r="BB146" s="312"/>
      <c r="BC146" s="322"/>
      <c r="BD146" s="322"/>
      <c r="BE146" s="322"/>
      <c r="BF146" s="322"/>
      <c r="BG146" s="322"/>
      <c r="BH146" s="322"/>
      <c r="BI146" s="322"/>
    </row>
    <row r="147" spans="1:61" ht="13.5" customHeight="1" hidden="1">
      <c r="A147" s="14" t="s">
        <v>111</v>
      </c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2"/>
      <c r="AM147" s="312"/>
      <c r="AN147" s="312"/>
      <c r="AO147" s="312"/>
      <c r="AP147" s="312"/>
      <c r="AQ147" s="312"/>
      <c r="AR147" s="312"/>
      <c r="AS147" s="312"/>
      <c r="AT147" s="312"/>
      <c r="AU147" s="312"/>
      <c r="AV147" s="312"/>
      <c r="AW147" s="312"/>
      <c r="AX147" s="312"/>
      <c r="AY147" s="312"/>
      <c r="AZ147" s="312"/>
      <c r="BA147" s="312"/>
      <c r="BB147" s="312"/>
      <c r="BC147" s="322"/>
      <c r="BD147" s="322"/>
      <c r="BE147" s="322"/>
      <c r="BF147" s="322"/>
      <c r="BG147" s="322"/>
      <c r="BH147" s="322"/>
      <c r="BI147" s="322"/>
    </row>
    <row r="148" spans="1:61" ht="13.5" customHeight="1" hidden="1">
      <c r="A148" s="14" t="s">
        <v>112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22"/>
      <c r="AG148" s="322"/>
      <c r="AH148" s="312"/>
      <c r="AI148" s="312"/>
      <c r="AJ148" s="312"/>
      <c r="AK148" s="312"/>
      <c r="AL148" s="312"/>
      <c r="AM148" s="312"/>
      <c r="AN148" s="312"/>
      <c r="AO148" s="312"/>
      <c r="AP148" s="312"/>
      <c r="AQ148" s="312"/>
      <c r="AR148" s="312"/>
      <c r="AS148" s="312"/>
      <c r="AT148" s="312"/>
      <c r="AU148" s="312"/>
      <c r="AV148" s="312"/>
      <c r="AW148" s="312"/>
      <c r="AX148" s="312"/>
      <c r="AY148" s="312"/>
      <c r="AZ148" s="312"/>
      <c r="BA148" s="312"/>
      <c r="BB148" s="312"/>
      <c r="BC148" s="322"/>
      <c r="BD148" s="322"/>
      <c r="BE148" s="322"/>
      <c r="BF148" s="322"/>
      <c r="BG148" s="322"/>
      <c r="BH148" s="322"/>
      <c r="BI148" s="322"/>
    </row>
    <row r="149" spans="1:61" ht="13.5" customHeight="1" hidden="1">
      <c r="A149" s="14" t="s">
        <v>113</v>
      </c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2"/>
      <c r="AN149" s="312"/>
      <c r="AO149" s="312"/>
      <c r="AP149" s="312"/>
      <c r="AQ149" s="312"/>
      <c r="AR149" s="312"/>
      <c r="AS149" s="312"/>
      <c r="AT149" s="312"/>
      <c r="AU149" s="312"/>
      <c r="AV149" s="312"/>
      <c r="AW149" s="312"/>
      <c r="AX149" s="312"/>
      <c r="AY149" s="312"/>
      <c r="AZ149" s="312"/>
      <c r="BA149" s="312"/>
      <c r="BB149" s="312"/>
      <c r="BC149" s="322"/>
      <c r="BD149" s="322"/>
      <c r="BE149" s="322"/>
      <c r="BF149" s="322"/>
      <c r="BG149" s="322"/>
      <c r="BH149" s="322"/>
      <c r="BI149" s="322"/>
    </row>
    <row r="150" spans="1:61" ht="13.5" customHeight="1" hidden="1">
      <c r="A150" s="14" t="s">
        <v>114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/>
      <c r="AF150" s="312"/>
      <c r="AG150" s="312"/>
      <c r="AH150" s="312"/>
      <c r="AI150" s="312"/>
      <c r="AJ150" s="312"/>
      <c r="AK150" s="312"/>
      <c r="AL150" s="312"/>
      <c r="AM150" s="312"/>
      <c r="AN150" s="312"/>
      <c r="AO150" s="312"/>
      <c r="AP150" s="312"/>
      <c r="AQ150" s="312"/>
      <c r="AR150" s="312"/>
      <c r="AS150" s="312"/>
      <c r="AT150" s="312"/>
      <c r="AU150" s="312"/>
      <c r="AV150" s="312"/>
      <c r="AW150" s="312"/>
      <c r="AX150" s="312"/>
      <c r="AY150" s="312"/>
      <c r="AZ150" s="312"/>
      <c r="BA150" s="312"/>
      <c r="BB150" s="312"/>
      <c r="BC150" s="322"/>
      <c r="BD150" s="322"/>
      <c r="BE150" s="322"/>
      <c r="BF150" s="322"/>
      <c r="BG150" s="322"/>
      <c r="BH150" s="322"/>
      <c r="BI150" s="322"/>
    </row>
    <row r="151" spans="1:61" ht="13.5" customHeight="1" hidden="1">
      <c r="A151" s="14" t="s">
        <v>115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2"/>
      <c r="S151" s="312"/>
      <c r="T151" s="312"/>
      <c r="U151" s="312"/>
      <c r="V151" s="312"/>
      <c r="W151" s="312"/>
      <c r="X151" s="312"/>
      <c r="Y151" s="312"/>
      <c r="Z151" s="312"/>
      <c r="AA151" s="312"/>
      <c r="AB151" s="312"/>
      <c r="AC151" s="312"/>
      <c r="AD151" s="312"/>
      <c r="AE151" s="312"/>
      <c r="AF151" s="312"/>
      <c r="AG151" s="312"/>
      <c r="AH151" s="312"/>
      <c r="AI151" s="312"/>
      <c r="AJ151" s="312"/>
      <c r="AK151" s="312"/>
      <c r="AL151" s="312"/>
      <c r="AM151" s="312"/>
      <c r="AN151" s="312"/>
      <c r="AO151" s="312"/>
      <c r="AP151" s="312"/>
      <c r="AQ151" s="312"/>
      <c r="AR151" s="312"/>
      <c r="AS151" s="312"/>
      <c r="AT151" s="312"/>
      <c r="AU151" s="312"/>
      <c r="AV151" s="312"/>
      <c r="AW151" s="312"/>
      <c r="AX151" s="312"/>
      <c r="AY151" s="312"/>
      <c r="AZ151" s="312"/>
      <c r="BA151" s="312"/>
      <c r="BB151" s="312"/>
      <c r="BC151" s="322"/>
      <c r="BD151" s="322"/>
      <c r="BE151" s="322"/>
      <c r="BF151" s="322"/>
      <c r="BG151" s="322"/>
      <c r="BH151" s="322"/>
      <c r="BI151" s="322"/>
    </row>
    <row r="152" spans="1:61" ht="13.5" customHeight="1" hidden="1">
      <c r="A152" s="14" t="s">
        <v>116</v>
      </c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2"/>
      <c r="S152" s="312"/>
      <c r="T152" s="312"/>
      <c r="U152" s="312"/>
      <c r="V152" s="312"/>
      <c r="W152" s="312"/>
      <c r="X152" s="312"/>
      <c r="Y152" s="312"/>
      <c r="Z152" s="312"/>
      <c r="AA152" s="312"/>
      <c r="AB152" s="312"/>
      <c r="AC152" s="312"/>
      <c r="AD152" s="312"/>
      <c r="AE152" s="312"/>
      <c r="AF152" s="312"/>
      <c r="AG152" s="312"/>
      <c r="AH152" s="312"/>
      <c r="AI152" s="312"/>
      <c r="AJ152" s="312"/>
      <c r="AK152" s="312"/>
      <c r="AL152" s="312"/>
      <c r="AM152" s="312"/>
      <c r="AN152" s="312"/>
      <c r="AO152" s="312"/>
      <c r="AP152" s="312"/>
      <c r="AQ152" s="312"/>
      <c r="AR152" s="312"/>
      <c r="AS152" s="312"/>
      <c r="AT152" s="312"/>
      <c r="AU152" s="312"/>
      <c r="AV152" s="312"/>
      <c r="AW152" s="312"/>
      <c r="AX152" s="312"/>
      <c r="AY152" s="312"/>
      <c r="AZ152" s="312"/>
      <c r="BA152" s="312"/>
      <c r="BB152" s="312"/>
      <c r="BC152" s="322"/>
      <c r="BD152" s="322"/>
      <c r="BE152" s="322"/>
      <c r="BF152" s="322"/>
      <c r="BG152" s="322"/>
      <c r="BH152" s="322"/>
      <c r="BI152" s="322"/>
    </row>
    <row r="153" spans="1:61" ht="13.5" customHeight="1" hidden="1">
      <c r="A153" s="14" t="s">
        <v>117</v>
      </c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/>
      <c r="AM153" s="312"/>
      <c r="AN153" s="312"/>
      <c r="AO153" s="312"/>
      <c r="AP153" s="312"/>
      <c r="AQ153" s="312"/>
      <c r="AR153" s="312"/>
      <c r="AS153" s="312"/>
      <c r="AT153" s="312"/>
      <c r="AU153" s="312"/>
      <c r="AV153" s="312"/>
      <c r="AW153" s="312"/>
      <c r="AX153" s="312"/>
      <c r="AY153" s="312"/>
      <c r="AZ153" s="312"/>
      <c r="BA153" s="312"/>
      <c r="BB153" s="312"/>
      <c r="BC153" s="322"/>
      <c r="BD153" s="322"/>
      <c r="BE153" s="322"/>
      <c r="BF153" s="322"/>
      <c r="BG153" s="322"/>
      <c r="BH153" s="322"/>
      <c r="BI153" s="322"/>
    </row>
    <row r="154" spans="1:61" ht="13.5" customHeight="1" hidden="1">
      <c r="A154" s="14" t="s">
        <v>118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2"/>
      <c r="AO154" s="312"/>
      <c r="AP154" s="312"/>
      <c r="AQ154" s="312"/>
      <c r="AR154" s="312"/>
      <c r="AS154" s="312"/>
      <c r="AT154" s="312"/>
      <c r="AU154" s="312"/>
      <c r="AV154" s="312"/>
      <c r="AW154" s="312"/>
      <c r="AX154" s="312"/>
      <c r="AY154" s="312"/>
      <c r="AZ154" s="312"/>
      <c r="BA154" s="312"/>
      <c r="BB154" s="312"/>
      <c r="BC154" s="322"/>
      <c r="BD154" s="322"/>
      <c r="BE154" s="322"/>
      <c r="BF154" s="322"/>
      <c r="BG154" s="322"/>
      <c r="BH154" s="322"/>
      <c r="BI154" s="322"/>
    </row>
    <row r="155" spans="1:61" ht="13.5" customHeight="1" hidden="1">
      <c r="A155" s="14" t="s">
        <v>119</v>
      </c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12"/>
      <c r="AK155" s="312"/>
      <c r="AL155" s="312"/>
      <c r="AM155" s="312"/>
      <c r="AN155" s="312"/>
      <c r="AO155" s="312"/>
      <c r="AP155" s="312"/>
      <c r="AQ155" s="312"/>
      <c r="AR155" s="312"/>
      <c r="AS155" s="312"/>
      <c r="AT155" s="312"/>
      <c r="AU155" s="312"/>
      <c r="AV155" s="312"/>
      <c r="AW155" s="312"/>
      <c r="AX155" s="312"/>
      <c r="AY155" s="312"/>
      <c r="AZ155" s="312"/>
      <c r="BA155" s="312"/>
      <c r="BB155" s="312"/>
      <c r="BC155" s="322"/>
      <c r="BD155" s="322"/>
      <c r="BE155" s="322"/>
      <c r="BF155" s="322"/>
      <c r="BG155" s="322"/>
      <c r="BH155" s="322"/>
      <c r="BI155" s="322"/>
    </row>
    <row r="156" spans="1:61" ht="13.5" customHeight="1" hidden="1">
      <c r="A156" s="15" t="s">
        <v>42</v>
      </c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2"/>
      <c r="AG156" s="312"/>
      <c r="AH156" s="312"/>
      <c r="AI156" s="312"/>
      <c r="AJ156" s="312"/>
      <c r="AK156" s="312"/>
      <c r="AL156" s="312"/>
      <c r="AM156" s="312"/>
      <c r="AN156" s="312"/>
      <c r="AO156" s="322"/>
      <c r="AP156" s="322"/>
      <c r="AQ156" s="312"/>
      <c r="AR156" s="312"/>
      <c r="AS156" s="312"/>
      <c r="AT156" s="312"/>
      <c r="AU156" s="312"/>
      <c r="AV156" s="312"/>
      <c r="AW156" s="312"/>
      <c r="AX156" s="312"/>
      <c r="AY156" s="312"/>
      <c r="AZ156" s="312"/>
      <c r="BA156" s="312"/>
      <c r="BB156" s="312"/>
      <c r="BC156" s="322"/>
      <c r="BD156" s="322"/>
      <c r="BE156" s="322"/>
      <c r="BF156" s="322"/>
      <c r="BG156" s="322"/>
      <c r="BH156" s="322"/>
      <c r="BI156" s="322"/>
    </row>
    <row r="157" ht="13.5" customHeight="1" hidden="1"/>
    <row r="158" spans="1:58" ht="13.5" customHeight="1" hidden="1">
      <c r="A158" s="328" t="s">
        <v>64</v>
      </c>
      <c r="B158" s="326" t="s">
        <v>149</v>
      </c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 t="s">
        <v>135</v>
      </c>
      <c r="U158" s="326"/>
      <c r="V158" s="326"/>
      <c r="W158" s="326"/>
      <c r="X158" s="326"/>
      <c r="Y158" s="326"/>
      <c r="Z158" s="326"/>
      <c r="AA158" s="326"/>
      <c r="AB158" s="326"/>
      <c r="AC158" s="326" t="s">
        <v>136</v>
      </c>
      <c r="AD158" s="326"/>
      <c r="AE158" s="326"/>
      <c r="AF158" s="326"/>
      <c r="AG158" s="326"/>
      <c r="AH158" s="326"/>
      <c r="AI158" s="326"/>
      <c r="AJ158" s="326"/>
      <c r="AK158" s="326"/>
      <c r="AL158" s="326"/>
      <c r="AM158" s="326"/>
      <c r="AN158" s="326"/>
      <c r="AO158" s="326"/>
      <c r="AP158" s="326"/>
      <c r="AQ158" s="328" t="s">
        <v>137</v>
      </c>
      <c r="AR158" s="328"/>
      <c r="AS158" s="328"/>
      <c r="AT158" s="328" t="s">
        <v>138</v>
      </c>
      <c r="AU158" s="328"/>
      <c r="AV158" s="328"/>
      <c r="AW158" s="326" t="s">
        <v>42</v>
      </c>
      <c r="AX158" s="326"/>
      <c r="AY158" s="326"/>
      <c r="AZ158" s="326" t="s">
        <v>139</v>
      </c>
      <c r="BA158" s="326"/>
      <c r="BB158" s="326"/>
      <c r="BC158" s="326"/>
      <c r="BD158" s="328" t="s">
        <v>140</v>
      </c>
      <c r="BE158" s="328"/>
      <c r="BF158" s="328"/>
    </row>
    <row r="159" spans="1:58" ht="13.5" customHeight="1" hidden="1">
      <c r="A159" s="328"/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  <c r="AA159" s="326"/>
      <c r="AB159" s="326"/>
      <c r="AC159" s="326" t="s">
        <v>150</v>
      </c>
      <c r="AD159" s="326"/>
      <c r="AE159" s="326"/>
      <c r="AF159" s="326"/>
      <c r="AG159" s="326"/>
      <c r="AH159" s="326"/>
      <c r="AI159" s="326"/>
      <c r="AJ159" s="326" t="s">
        <v>25</v>
      </c>
      <c r="AK159" s="326"/>
      <c r="AL159" s="326"/>
      <c r="AM159" s="326"/>
      <c r="AN159" s="326"/>
      <c r="AO159" s="326"/>
      <c r="AP159" s="326"/>
      <c r="AQ159" s="326" t="s">
        <v>143</v>
      </c>
      <c r="AR159" s="326"/>
      <c r="AS159" s="326"/>
      <c r="AT159" s="328"/>
      <c r="AU159" s="327"/>
      <c r="AV159" s="328"/>
      <c r="AW159" s="326"/>
      <c r="AX159" s="327"/>
      <c r="AY159" s="326"/>
      <c r="AZ159" s="326"/>
      <c r="BA159" s="326"/>
      <c r="BB159" s="326"/>
      <c r="BC159" s="326"/>
      <c r="BD159" s="328"/>
      <c r="BE159" s="327"/>
      <c r="BF159" s="328"/>
    </row>
    <row r="160" spans="1:58" ht="13.5" customHeight="1" hidden="1">
      <c r="A160" s="328"/>
      <c r="B160" s="326" t="s">
        <v>42</v>
      </c>
      <c r="C160" s="326"/>
      <c r="D160" s="326"/>
      <c r="E160" s="326"/>
      <c r="F160" s="326"/>
      <c r="G160" s="326"/>
      <c r="H160" s="326" t="s">
        <v>144</v>
      </c>
      <c r="I160" s="326"/>
      <c r="J160" s="326"/>
      <c r="K160" s="326"/>
      <c r="L160" s="326"/>
      <c r="M160" s="326"/>
      <c r="N160" s="326" t="s">
        <v>145</v>
      </c>
      <c r="O160" s="326"/>
      <c r="P160" s="326"/>
      <c r="Q160" s="326"/>
      <c r="R160" s="326"/>
      <c r="S160" s="326"/>
      <c r="T160" s="326" t="s">
        <v>42</v>
      </c>
      <c r="U160" s="326"/>
      <c r="V160" s="326"/>
      <c r="W160" s="326" t="s">
        <v>144</v>
      </c>
      <c r="X160" s="326"/>
      <c r="Y160" s="326"/>
      <c r="Z160" s="326" t="s">
        <v>145</v>
      </c>
      <c r="AA160" s="326"/>
      <c r="AB160" s="326"/>
      <c r="AC160" s="326" t="s">
        <v>42</v>
      </c>
      <c r="AD160" s="326"/>
      <c r="AE160" s="326"/>
      <c r="AF160" s="326" t="s">
        <v>144</v>
      </c>
      <c r="AG160" s="326"/>
      <c r="AH160" s="326" t="s">
        <v>145</v>
      </c>
      <c r="AI160" s="326"/>
      <c r="AJ160" s="326" t="s">
        <v>42</v>
      </c>
      <c r="AK160" s="326"/>
      <c r="AL160" s="326"/>
      <c r="AM160" s="326" t="s">
        <v>144</v>
      </c>
      <c r="AN160" s="326"/>
      <c r="AO160" s="326" t="s">
        <v>145</v>
      </c>
      <c r="AP160" s="326"/>
      <c r="AQ160" s="326"/>
      <c r="AR160" s="326"/>
      <c r="AS160" s="326"/>
      <c r="AT160" s="328"/>
      <c r="AU160" s="328"/>
      <c r="AV160" s="328"/>
      <c r="AW160" s="326"/>
      <c r="AX160" s="326"/>
      <c r="AY160" s="326"/>
      <c r="AZ160" s="326"/>
      <c r="BA160" s="326"/>
      <c r="BB160" s="326"/>
      <c r="BC160" s="326"/>
      <c r="BD160" s="328"/>
      <c r="BE160" s="327"/>
      <c r="BF160" s="328"/>
    </row>
    <row r="161" spans="1:58" ht="13.5" customHeight="1" hidden="1">
      <c r="A161" s="328"/>
      <c r="B161" s="324" t="s">
        <v>146</v>
      </c>
      <c r="C161" s="324"/>
      <c r="D161" s="324"/>
      <c r="E161" s="325" t="s">
        <v>151</v>
      </c>
      <c r="F161" s="325"/>
      <c r="G161" s="325"/>
      <c r="H161" s="324" t="s">
        <v>146</v>
      </c>
      <c r="I161" s="324"/>
      <c r="J161" s="324"/>
      <c r="K161" s="325" t="s">
        <v>151</v>
      </c>
      <c r="L161" s="325"/>
      <c r="M161" s="325"/>
      <c r="N161" s="324" t="s">
        <v>146</v>
      </c>
      <c r="O161" s="324"/>
      <c r="P161" s="324"/>
      <c r="Q161" s="325" t="s">
        <v>151</v>
      </c>
      <c r="R161" s="325"/>
      <c r="S161" s="325"/>
      <c r="T161" s="324" t="s">
        <v>146</v>
      </c>
      <c r="U161" s="324"/>
      <c r="V161" s="324"/>
      <c r="W161" s="324" t="s">
        <v>146</v>
      </c>
      <c r="X161" s="324"/>
      <c r="Y161" s="324"/>
      <c r="Z161" s="324" t="s">
        <v>146</v>
      </c>
      <c r="AA161" s="324"/>
      <c r="AB161" s="324"/>
      <c r="AC161" s="324" t="s">
        <v>146</v>
      </c>
      <c r="AD161" s="324"/>
      <c r="AE161" s="324"/>
      <c r="AF161" s="324" t="s">
        <v>146</v>
      </c>
      <c r="AG161" s="324"/>
      <c r="AH161" s="324" t="s">
        <v>146</v>
      </c>
      <c r="AI161" s="324"/>
      <c r="AJ161" s="324" t="s">
        <v>146</v>
      </c>
      <c r="AK161" s="324"/>
      <c r="AL161" s="324"/>
      <c r="AM161" s="324" t="s">
        <v>146</v>
      </c>
      <c r="AN161" s="324"/>
      <c r="AO161" s="324" t="s">
        <v>146</v>
      </c>
      <c r="AP161" s="324"/>
      <c r="AQ161" s="324" t="s">
        <v>146</v>
      </c>
      <c r="AR161" s="324"/>
      <c r="AS161" s="324"/>
      <c r="AT161" s="324" t="s">
        <v>146</v>
      </c>
      <c r="AU161" s="324"/>
      <c r="AV161" s="324"/>
      <c r="AW161" s="324" t="s">
        <v>146</v>
      </c>
      <c r="AX161" s="324"/>
      <c r="AY161" s="324"/>
      <c r="AZ161" s="326"/>
      <c r="BA161" s="326"/>
      <c r="BB161" s="326"/>
      <c r="BC161" s="326"/>
      <c r="BD161" s="328"/>
      <c r="BE161" s="328"/>
      <c r="BF161" s="328"/>
    </row>
    <row r="162" spans="1:58" ht="13.5" customHeight="1" hidden="1">
      <c r="A162" s="5" t="s">
        <v>109</v>
      </c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22"/>
      <c r="T162" s="322"/>
      <c r="U162" s="322"/>
      <c r="V162" s="322"/>
      <c r="W162" s="322"/>
      <c r="X162" s="322"/>
      <c r="Y162" s="322"/>
      <c r="Z162" s="322"/>
      <c r="AA162" s="322"/>
      <c r="AB162" s="322"/>
      <c r="AC162" s="322"/>
      <c r="AD162" s="322"/>
      <c r="AE162" s="322"/>
      <c r="AF162" s="322"/>
      <c r="AG162" s="322"/>
      <c r="AH162" s="322"/>
      <c r="AI162" s="322"/>
      <c r="AJ162" s="322"/>
      <c r="AK162" s="322"/>
      <c r="AL162" s="322"/>
      <c r="AM162" s="322"/>
      <c r="AN162" s="322"/>
      <c r="AO162" s="322"/>
      <c r="AP162" s="322"/>
      <c r="AQ162" s="322"/>
      <c r="AR162" s="322"/>
      <c r="AS162" s="322"/>
      <c r="AT162" s="322"/>
      <c r="AU162" s="322"/>
      <c r="AV162" s="322"/>
      <c r="AW162" s="322"/>
      <c r="AX162" s="322"/>
      <c r="AY162" s="322"/>
      <c r="AZ162" s="322"/>
      <c r="BA162" s="322"/>
      <c r="BB162" s="322"/>
      <c r="BC162" s="322"/>
      <c r="BD162" s="322"/>
      <c r="BE162" s="322"/>
      <c r="BF162" s="322"/>
    </row>
    <row r="163" spans="1:58" ht="13.5" customHeight="1" hidden="1">
      <c r="A163" s="5" t="s">
        <v>110</v>
      </c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322"/>
      <c r="U163" s="322"/>
      <c r="V163" s="322"/>
      <c r="W163" s="322"/>
      <c r="X163" s="322"/>
      <c r="Y163" s="322"/>
      <c r="Z163" s="322"/>
      <c r="AA163" s="322"/>
      <c r="AB163" s="322"/>
      <c r="AC163" s="322"/>
      <c r="AD163" s="322"/>
      <c r="AE163" s="322"/>
      <c r="AF163" s="322"/>
      <c r="AG163" s="322"/>
      <c r="AH163" s="322"/>
      <c r="AI163" s="322"/>
      <c r="AJ163" s="322"/>
      <c r="AK163" s="322"/>
      <c r="AL163" s="322"/>
      <c r="AM163" s="322"/>
      <c r="AN163" s="322"/>
      <c r="AO163" s="322"/>
      <c r="AP163" s="322"/>
      <c r="AQ163" s="322"/>
      <c r="AR163" s="322"/>
      <c r="AS163" s="322"/>
      <c r="AT163" s="322"/>
      <c r="AU163" s="322"/>
      <c r="AV163" s="322"/>
      <c r="AW163" s="322"/>
      <c r="AX163" s="322"/>
      <c r="AY163" s="322"/>
      <c r="AZ163" s="322"/>
      <c r="BA163" s="322"/>
      <c r="BB163" s="322"/>
      <c r="BC163" s="322"/>
      <c r="BD163" s="322"/>
      <c r="BE163" s="322"/>
      <c r="BF163" s="322"/>
    </row>
    <row r="164" spans="1:58" ht="13.5" customHeight="1" hidden="1">
      <c r="A164" s="5" t="s">
        <v>111</v>
      </c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2"/>
      <c r="Z164" s="322"/>
      <c r="AA164" s="322"/>
      <c r="AB164" s="322"/>
      <c r="AC164" s="322"/>
      <c r="AD164" s="322"/>
      <c r="AE164" s="322"/>
      <c r="AF164" s="322"/>
      <c r="AG164" s="322"/>
      <c r="AH164" s="322"/>
      <c r="AI164" s="322"/>
      <c r="AJ164" s="322"/>
      <c r="AK164" s="322"/>
      <c r="AL164" s="322"/>
      <c r="AM164" s="322"/>
      <c r="AN164" s="322"/>
      <c r="AO164" s="322"/>
      <c r="AP164" s="322"/>
      <c r="AQ164" s="322"/>
      <c r="AR164" s="322"/>
      <c r="AS164" s="322"/>
      <c r="AT164" s="322"/>
      <c r="AU164" s="322"/>
      <c r="AV164" s="322"/>
      <c r="AW164" s="322"/>
      <c r="AX164" s="322"/>
      <c r="AY164" s="322"/>
      <c r="AZ164" s="322"/>
      <c r="BA164" s="322"/>
      <c r="BB164" s="322"/>
      <c r="BC164" s="322"/>
      <c r="BD164" s="322"/>
      <c r="BE164" s="322"/>
      <c r="BF164" s="322"/>
    </row>
    <row r="165" spans="1:58" ht="13.5" customHeight="1" hidden="1">
      <c r="A165" s="5" t="s">
        <v>112</v>
      </c>
      <c r="B165" s="322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/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322"/>
      <c r="AI165" s="322"/>
      <c r="AJ165" s="322"/>
      <c r="AK165" s="322"/>
      <c r="AL165" s="322"/>
      <c r="AM165" s="322"/>
      <c r="AN165" s="322"/>
      <c r="AO165" s="322"/>
      <c r="AP165" s="322"/>
      <c r="AQ165" s="322"/>
      <c r="AR165" s="322"/>
      <c r="AS165" s="322"/>
      <c r="AT165" s="322"/>
      <c r="AU165" s="322"/>
      <c r="AV165" s="322"/>
      <c r="AW165" s="322"/>
      <c r="AX165" s="322"/>
      <c r="AY165" s="322"/>
      <c r="AZ165" s="322"/>
      <c r="BA165" s="322"/>
      <c r="BB165" s="322"/>
      <c r="BC165" s="322"/>
      <c r="BD165" s="322"/>
      <c r="BE165" s="322"/>
      <c r="BF165" s="322"/>
    </row>
    <row r="166" spans="1:58" ht="13.5" customHeight="1" hidden="1">
      <c r="A166" s="5" t="s">
        <v>113</v>
      </c>
      <c r="B166" s="322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322"/>
      <c r="U166" s="322"/>
      <c r="V166" s="322"/>
      <c r="W166" s="322"/>
      <c r="X166" s="322"/>
      <c r="Y166" s="322"/>
      <c r="Z166" s="322"/>
      <c r="AA166" s="322"/>
      <c r="AB166" s="322"/>
      <c r="AC166" s="322"/>
      <c r="AD166" s="322"/>
      <c r="AE166" s="322"/>
      <c r="AF166" s="322"/>
      <c r="AG166" s="322"/>
      <c r="AH166" s="322"/>
      <c r="AI166" s="322"/>
      <c r="AJ166" s="322"/>
      <c r="AK166" s="322"/>
      <c r="AL166" s="322"/>
      <c r="AM166" s="322"/>
      <c r="AN166" s="322"/>
      <c r="AO166" s="322"/>
      <c r="AP166" s="322"/>
      <c r="AQ166" s="322"/>
      <c r="AR166" s="322"/>
      <c r="AS166" s="322"/>
      <c r="AT166" s="322"/>
      <c r="AU166" s="322"/>
      <c r="AV166" s="322"/>
      <c r="AW166" s="322"/>
      <c r="AX166" s="322"/>
      <c r="AY166" s="322"/>
      <c r="AZ166" s="322"/>
      <c r="BA166" s="322"/>
      <c r="BB166" s="322"/>
      <c r="BC166" s="322"/>
      <c r="BD166" s="322"/>
      <c r="BE166" s="322"/>
      <c r="BF166" s="322"/>
    </row>
    <row r="167" spans="1:58" ht="13.5" customHeight="1" hidden="1">
      <c r="A167" s="13" t="s">
        <v>42</v>
      </c>
      <c r="B167" s="323"/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3"/>
      <c r="AK167" s="323"/>
      <c r="AL167" s="323"/>
      <c r="AM167" s="323"/>
      <c r="AN167" s="323"/>
      <c r="AO167" s="323"/>
      <c r="AP167" s="323"/>
      <c r="AQ167" s="323"/>
      <c r="AR167" s="323"/>
      <c r="AS167" s="323"/>
      <c r="AT167" s="323"/>
      <c r="AU167" s="323"/>
      <c r="AV167" s="323"/>
      <c r="AW167" s="322"/>
      <c r="AX167" s="322"/>
      <c r="AY167" s="322"/>
      <c r="AZ167" s="322"/>
      <c r="BA167" s="322"/>
      <c r="BB167" s="322"/>
      <c r="BC167" s="322"/>
      <c r="BD167" s="322"/>
      <c r="BE167" s="322"/>
      <c r="BF167" s="322"/>
    </row>
    <row r="168" ht="13.5" customHeight="1" hidden="1"/>
    <row r="169" spans="1:59" ht="13.5" customHeight="1" hidden="1">
      <c r="A169" s="328" t="s">
        <v>64</v>
      </c>
      <c r="B169" s="326" t="s">
        <v>152</v>
      </c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 t="s">
        <v>135</v>
      </c>
      <c r="U169" s="326"/>
      <c r="V169" s="326"/>
      <c r="W169" s="326"/>
      <c r="X169" s="326"/>
      <c r="Y169" s="326"/>
      <c r="Z169" s="326"/>
      <c r="AA169" s="326"/>
      <c r="AB169" s="326"/>
      <c r="AC169" s="326" t="s">
        <v>136</v>
      </c>
      <c r="AD169" s="326"/>
      <c r="AE169" s="326"/>
      <c r="AF169" s="326"/>
      <c r="AG169" s="326"/>
      <c r="AH169" s="326"/>
      <c r="AI169" s="326"/>
      <c r="AJ169" s="328" t="s">
        <v>137</v>
      </c>
      <c r="AK169" s="328"/>
      <c r="AL169" s="328"/>
      <c r="AM169" s="328" t="s">
        <v>138</v>
      </c>
      <c r="AN169" s="328"/>
      <c r="AO169" s="328"/>
      <c r="AP169" s="326" t="s">
        <v>42</v>
      </c>
      <c r="AQ169" s="326"/>
      <c r="AR169" s="326"/>
      <c r="AS169" s="326" t="s">
        <v>139</v>
      </c>
      <c r="AT169" s="326"/>
      <c r="AU169" s="326"/>
      <c r="AV169" s="326"/>
      <c r="AW169" s="328" t="s">
        <v>140</v>
      </c>
      <c r="AX169" s="328"/>
      <c r="AY169" s="328"/>
      <c r="AZ169" s="7"/>
      <c r="BA169" s="2"/>
      <c r="BB169" s="2"/>
      <c r="BC169" s="6"/>
      <c r="BD169" s="6"/>
      <c r="BE169" s="2"/>
      <c r="BF169" s="6"/>
      <c r="BG169" s="2"/>
    </row>
    <row r="170" spans="1:59" ht="13.5" customHeight="1" hidden="1">
      <c r="A170" s="328"/>
      <c r="B170" s="326"/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6"/>
      <c r="AC170" s="326" t="s">
        <v>25</v>
      </c>
      <c r="AD170" s="326"/>
      <c r="AE170" s="326"/>
      <c r="AF170" s="326"/>
      <c r="AG170" s="326"/>
      <c r="AH170" s="326"/>
      <c r="AI170" s="326"/>
      <c r="AJ170" s="326" t="s">
        <v>143</v>
      </c>
      <c r="AK170" s="326"/>
      <c r="AL170" s="326"/>
      <c r="AM170" s="328"/>
      <c r="AN170" s="327"/>
      <c r="AO170" s="328"/>
      <c r="AP170" s="326"/>
      <c r="AQ170" s="327"/>
      <c r="AR170" s="326"/>
      <c r="AS170" s="326"/>
      <c r="AT170" s="327"/>
      <c r="AU170" s="327"/>
      <c r="AV170" s="326"/>
      <c r="AW170" s="328"/>
      <c r="AX170" s="327"/>
      <c r="AY170" s="328"/>
      <c r="AZ170" s="6"/>
      <c r="BA170" s="2"/>
      <c r="BB170" s="2"/>
      <c r="BC170" s="6"/>
      <c r="BD170" s="2"/>
      <c r="BE170" s="2"/>
      <c r="BF170" s="6"/>
      <c r="BG170" s="2"/>
    </row>
    <row r="171" spans="1:59" ht="13.5" customHeight="1" hidden="1">
      <c r="A171" s="328"/>
      <c r="B171" s="326" t="s">
        <v>42</v>
      </c>
      <c r="C171" s="326"/>
      <c r="D171" s="326"/>
      <c r="E171" s="326"/>
      <c r="F171" s="326"/>
      <c r="G171" s="326"/>
      <c r="H171" s="326" t="s">
        <v>144</v>
      </c>
      <c r="I171" s="326"/>
      <c r="J171" s="326"/>
      <c r="K171" s="326"/>
      <c r="L171" s="326"/>
      <c r="M171" s="326"/>
      <c r="N171" s="326" t="s">
        <v>145</v>
      </c>
      <c r="O171" s="326"/>
      <c r="P171" s="326"/>
      <c r="Q171" s="326"/>
      <c r="R171" s="326"/>
      <c r="S171" s="326"/>
      <c r="T171" s="326" t="s">
        <v>42</v>
      </c>
      <c r="U171" s="326"/>
      <c r="V171" s="326"/>
      <c r="W171" s="326" t="s">
        <v>144</v>
      </c>
      <c r="X171" s="326"/>
      <c r="Y171" s="326"/>
      <c r="Z171" s="326" t="s">
        <v>145</v>
      </c>
      <c r="AA171" s="326"/>
      <c r="AB171" s="326"/>
      <c r="AC171" s="326" t="s">
        <v>42</v>
      </c>
      <c r="AD171" s="326"/>
      <c r="AE171" s="326"/>
      <c r="AF171" s="326" t="s">
        <v>144</v>
      </c>
      <c r="AG171" s="326"/>
      <c r="AH171" s="326" t="s">
        <v>145</v>
      </c>
      <c r="AI171" s="326"/>
      <c r="AJ171" s="326"/>
      <c r="AK171" s="326"/>
      <c r="AL171" s="326"/>
      <c r="AM171" s="328"/>
      <c r="AN171" s="328"/>
      <c r="AO171" s="328"/>
      <c r="AP171" s="326"/>
      <c r="AQ171" s="326"/>
      <c r="AR171" s="326"/>
      <c r="AS171" s="326"/>
      <c r="AT171" s="327"/>
      <c r="AU171" s="327"/>
      <c r="AV171" s="326"/>
      <c r="AW171" s="328"/>
      <c r="AX171" s="327"/>
      <c r="AY171" s="328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328"/>
      <c r="B172" s="324" t="s">
        <v>146</v>
      </c>
      <c r="C172" s="324"/>
      <c r="D172" s="324"/>
      <c r="E172" s="325" t="s">
        <v>151</v>
      </c>
      <c r="F172" s="325"/>
      <c r="G172" s="325"/>
      <c r="H172" s="324" t="s">
        <v>146</v>
      </c>
      <c r="I172" s="324"/>
      <c r="J172" s="324"/>
      <c r="K172" s="325" t="s">
        <v>151</v>
      </c>
      <c r="L172" s="325"/>
      <c r="M172" s="325"/>
      <c r="N172" s="324" t="s">
        <v>146</v>
      </c>
      <c r="O172" s="324"/>
      <c r="P172" s="324"/>
      <c r="Q172" s="325" t="s">
        <v>151</v>
      </c>
      <c r="R172" s="325"/>
      <c r="S172" s="325"/>
      <c r="T172" s="324" t="s">
        <v>146</v>
      </c>
      <c r="U172" s="324"/>
      <c r="V172" s="324"/>
      <c r="W172" s="324" t="s">
        <v>146</v>
      </c>
      <c r="X172" s="324"/>
      <c r="Y172" s="324"/>
      <c r="Z172" s="324" t="s">
        <v>146</v>
      </c>
      <c r="AA172" s="324"/>
      <c r="AB172" s="324"/>
      <c r="AC172" s="324" t="s">
        <v>146</v>
      </c>
      <c r="AD172" s="324"/>
      <c r="AE172" s="324"/>
      <c r="AF172" s="324" t="s">
        <v>146</v>
      </c>
      <c r="AG172" s="324"/>
      <c r="AH172" s="324" t="s">
        <v>146</v>
      </c>
      <c r="AI172" s="324"/>
      <c r="AJ172" s="324" t="s">
        <v>146</v>
      </c>
      <c r="AK172" s="324"/>
      <c r="AL172" s="324"/>
      <c r="AM172" s="324" t="s">
        <v>146</v>
      </c>
      <c r="AN172" s="324"/>
      <c r="AO172" s="324"/>
      <c r="AP172" s="324" t="s">
        <v>146</v>
      </c>
      <c r="AQ172" s="324"/>
      <c r="AR172" s="324"/>
      <c r="AS172" s="326"/>
      <c r="AT172" s="326"/>
      <c r="AU172" s="326"/>
      <c r="AV172" s="326"/>
      <c r="AW172" s="328"/>
      <c r="AX172" s="328"/>
      <c r="AY172" s="328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5" t="s">
        <v>109</v>
      </c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2"/>
      <c r="AC173" s="322"/>
      <c r="AD173" s="322"/>
      <c r="AE173" s="322"/>
      <c r="AF173" s="322"/>
      <c r="AG173" s="322"/>
      <c r="AH173" s="322"/>
      <c r="AI173" s="322"/>
      <c r="AJ173" s="322"/>
      <c r="AK173" s="322"/>
      <c r="AL173" s="322"/>
      <c r="AM173" s="322"/>
      <c r="AN173" s="322"/>
      <c r="AO173" s="322"/>
      <c r="AP173" s="322"/>
      <c r="AQ173" s="322"/>
      <c r="AR173" s="322"/>
      <c r="AS173" s="322"/>
      <c r="AT173" s="322"/>
      <c r="AU173" s="322"/>
      <c r="AV173" s="322"/>
      <c r="AW173" s="322"/>
      <c r="AX173" s="322"/>
      <c r="AY173" s="322"/>
      <c r="AZ173" s="6"/>
      <c r="BA173" s="2"/>
      <c r="BB173" s="2"/>
      <c r="BC173" s="6"/>
      <c r="BD173" s="6"/>
      <c r="BE173" s="2"/>
      <c r="BF173" s="6"/>
      <c r="BG173" s="2"/>
    </row>
    <row r="174" spans="1:59" ht="13.5" customHeight="1" hidden="1">
      <c r="A174" s="5" t="s">
        <v>110</v>
      </c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  <c r="AK174" s="322"/>
      <c r="AL174" s="322"/>
      <c r="AM174" s="322"/>
      <c r="AN174" s="322"/>
      <c r="AO174" s="322"/>
      <c r="AP174" s="322"/>
      <c r="AQ174" s="322"/>
      <c r="AR174" s="322"/>
      <c r="AS174" s="322"/>
      <c r="AT174" s="322"/>
      <c r="AU174" s="322"/>
      <c r="AV174" s="322"/>
      <c r="AW174" s="322"/>
      <c r="AX174" s="322"/>
      <c r="AY174" s="322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111</v>
      </c>
      <c r="B175" s="322"/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  <c r="U175" s="322"/>
      <c r="V175" s="322"/>
      <c r="W175" s="322"/>
      <c r="X175" s="322"/>
      <c r="Y175" s="322"/>
      <c r="Z175" s="322"/>
      <c r="AA175" s="322"/>
      <c r="AB175" s="322"/>
      <c r="AC175" s="322"/>
      <c r="AD175" s="322"/>
      <c r="AE175" s="322"/>
      <c r="AF175" s="322"/>
      <c r="AG175" s="322"/>
      <c r="AH175" s="322"/>
      <c r="AI175" s="322"/>
      <c r="AJ175" s="322"/>
      <c r="AK175" s="322"/>
      <c r="AL175" s="322"/>
      <c r="AM175" s="322"/>
      <c r="AN175" s="322"/>
      <c r="AO175" s="322"/>
      <c r="AP175" s="322"/>
      <c r="AQ175" s="322"/>
      <c r="AR175" s="322"/>
      <c r="AS175" s="322"/>
      <c r="AT175" s="322"/>
      <c r="AU175" s="322"/>
      <c r="AV175" s="322"/>
      <c r="AW175" s="322"/>
      <c r="AX175" s="322"/>
      <c r="AY175" s="322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112</v>
      </c>
      <c r="B176" s="322"/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  <c r="AL176" s="322"/>
      <c r="AM176" s="322"/>
      <c r="AN176" s="322"/>
      <c r="AO176" s="322"/>
      <c r="AP176" s="322"/>
      <c r="AQ176" s="322"/>
      <c r="AR176" s="322"/>
      <c r="AS176" s="322"/>
      <c r="AT176" s="322"/>
      <c r="AU176" s="322"/>
      <c r="AV176" s="322"/>
      <c r="AW176" s="322"/>
      <c r="AX176" s="322"/>
      <c r="AY176" s="322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113</v>
      </c>
      <c r="B177" s="322"/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  <c r="AB177" s="322"/>
      <c r="AC177" s="322"/>
      <c r="AD177" s="322"/>
      <c r="AE177" s="322"/>
      <c r="AF177" s="322"/>
      <c r="AG177" s="322"/>
      <c r="AH177" s="322"/>
      <c r="AI177" s="322"/>
      <c r="AJ177" s="322"/>
      <c r="AK177" s="322"/>
      <c r="AL177" s="322"/>
      <c r="AM177" s="322"/>
      <c r="AN177" s="322"/>
      <c r="AO177" s="322"/>
      <c r="AP177" s="322"/>
      <c r="AQ177" s="322"/>
      <c r="AR177" s="322"/>
      <c r="AS177" s="322"/>
      <c r="AT177" s="322"/>
      <c r="AU177" s="322"/>
      <c r="AV177" s="322"/>
      <c r="AW177" s="322"/>
      <c r="AX177" s="322"/>
      <c r="AY177" s="322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13" t="s">
        <v>42</v>
      </c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23"/>
      <c r="AD178" s="323"/>
      <c r="AE178" s="323"/>
      <c r="AF178" s="323"/>
      <c r="AG178" s="323"/>
      <c r="AH178" s="323"/>
      <c r="AI178" s="323"/>
      <c r="AJ178" s="323"/>
      <c r="AK178" s="323"/>
      <c r="AL178" s="323"/>
      <c r="AM178" s="323"/>
      <c r="AN178" s="323"/>
      <c r="AO178" s="323"/>
      <c r="AP178" s="322"/>
      <c r="AQ178" s="322"/>
      <c r="AR178" s="322"/>
      <c r="AS178" s="322"/>
      <c r="AT178" s="322"/>
      <c r="AU178" s="322"/>
      <c r="AV178" s="322"/>
      <c r="AW178" s="322"/>
      <c r="AX178" s="322"/>
      <c r="AY178" s="322"/>
      <c r="AZ178" s="6"/>
      <c r="BA178" s="2"/>
      <c r="BB178" s="2"/>
      <c r="BC178" s="6"/>
      <c r="BD178" s="6"/>
      <c r="BE178" s="2"/>
      <c r="BF178" s="6"/>
      <c r="BG178" s="2"/>
    </row>
  </sheetData>
  <sheetProtection/>
  <mergeCells count="2105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AJ110:AJ115"/>
    <mergeCell ref="Y110:Y115"/>
    <mergeCell ref="Z110:Z115"/>
    <mergeCell ref="AA110:AA115"/>
    <mergeCell ref="AB110:AB115"/>
    <mergeCell ref="AC110:AC115"/>
    <mergeCell ref="AD110:AD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H119:Q119"/>
    <mergeCell ref="Z119:AP119"/>
    <mergeCell ref="H121:Q121"/>
    <mergeCell ref="Z121:AP121"/>
    <mergeCell ref="AW110:AW115"/>
    <mergeCell ref="AX110:AX115"/>
    <mergeCell ref="AT110:AT115"/>
    <mergeCell ref="AU110:AU115"/>
    <mergeCell ref="AV110:AV115"/>
    <mergeCell ref="AK110:AK115"/>
    <mergeCell ref="A123:BA123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AC127:AE127"/>
    <mergeCell ref="AF127:AG127"/>
    <mergeCell ref="AH127:AI127"/>
    <mergeCell ref="AJ127:AL127"/>
    <mergeCell ref="AM127:AN127"/>
    <mergeCell ref="AO127:AP127"/>
    <mergeCell ref="AQ127:AS127"/>
    <mergeCell ref="B127:G127"/>
    <mergeCell ref="H127:M127"/>
    <mergeCell ref="N127:S127"/>
    <mergeCell ref="T127:V127"/>
    <mergeCell ref="W127:Y127"/>
    <mergeCell ref="Z127:AB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AM131:AN131"/>
    <mergeCell ref="AO131:AP131"/>
    <mergeCell ref="AQ131:AS131"/>
    <mergeCell ref="AT131:AU131"/>
    <mergeCell ref="AV131:AW131"/>
    <mergeCell ref="AX131:AZ131"/>
    <mergeCell ref="B132:D132"/>
    <mergeCell ref="E132:G132"/>
    <mergeCell ref="H132:J132"/>
    <mergeCell ref="K132:M132"/>
    <mergeCell ref="N132:P132"/>
    <mergeCell ref="Q132:S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AX139:AZ139"/>
    <mergeCell ref="W139:Y139"/>
    <mergeCell ref="Z139:AB139"/>
    <mergeCell ref="AC139:AE139"/>
    <mergeCell ref="AF139:AG139"/>
    <mergeCell ref="AH139:AI139"/>
    <mergeCell ref="AJ139:AL139"/>
    <mergeCell ref="BA139:BC139"/>
    <mergeCell ref="BD139:BF139"/>
    <mergeCell ref="BG139:BI139"/>
    <mergeCell ref="A140:BE140"/>
    <mergeCell ref="BF140:BI140"/>
    <mergeCell ref="AM139:AN139"/>
    <mergeCell ref="AO139:AP139"/>
    <mergeCell ref="AQ139:AS139"/>
    <mergeCell ref="AT139:AU139"/>
    <mergeCell ref="AV139:AW139"/>
    <mergeCell ref="A141:A144"/>
    <mergeCell ref="B141:S142"/>
    <mergeCell ref="T141:AB142"/>
    <mergeCell ref="AC141:AP141"/>
    <mergeCell ref="AQ141:AV141"/>
    <mergeCell ref="AW141:AY143"/>
    <mergeCell ref="B143:G143"/>
    <mergeCell ref="H143:M143"/>
    <mergeCell ref="N143:S143"/>
    <mergeCell ref="T143:V143"/>
    <mergeCell ref="AZ141:BB143"/>
    <mergeCell ref="BC141:BF144"/>
    <mergeCell ref="BG141:BI144"/>
    <mergeCell ref="AC142:AI142"/>
    <mergeCell ref="AJ142:AP142"/>
    <mergeCell ref="AQ142:AS143"/>
    <mergeCell ref="AT142:AV143"/>
    <mergeCell ref="AM143:AN143"/>
    <mergeCell ref="AO143:AP143"/>
    <mergeCell ref="AJ144:AL144"/>
    <mergeCell ref="W143:Y143"/>
    <mergeCell ref="Z143:AB143"/>
    <mergeCell ref="AC143:AE143"/>
    <mergeCell ref="AF143:AG143"/>
    <mergeCell ref="AH143:AI143"/>
    <mergeCell ref="AJ143:AL143"/>
    <mergeCell ref="AH144:AI144"/>
    <mergeCell ref="B144:D144"/>
    <mergeCell ref="E144:G144"/>
    <mergeCell ref="H144:J144"/>
    <mergeCell ref="K144:M144"/>
    <mergeCell ref="N144:P144"/>
    <mergeCell ref="Q144:S144"/>
    <mergeCell ref="AM144:AN144"/>
    <mergeCell ref="AO144:AP144"/>
    <mergeCell ref="AQ144:AS144"/>
    <mergeCell ref="AT144:AV144"/>
    <mergeCell ref="AW144:AY144"/>
    <mergeCell ref="T144:V144"/>
    <mergeCell ref="W144:Y144"/>
    <mergeCell ref="Z144:AB144"/>
    <mergeCell ref="AC144:AE144"/>
    <mergeCell ref="AF144:AG144"/>
    <mergeCell ref="B145:D145"/>
    <mergeCell ref="E145:G145"/>
    <mergeCell ref="H145:J145"/>
    <mergeCell ref="K145:M145"/>
    <mergeCell ref="N145:P145"/>
    <mergeCell ref="Q145:S145"/>
    <mergeCell ref="AW145:AY145"/>
    <mergeCell ref="T145:V145"/>
    <mergeCell ref="W145:Y145"/>
    <mergeCell ref="Z145:AB145"/>
    <mergeCell ref="AC145:AE145"/>
    <mergeCell ref="AF145:AG145"/>
    <mergeCell ref="AH145:AI145"/>
    <mergeCell ref="T146:V146"/>
    <mergeCell ref="AJ145:AL145"/>
    <mergeCell ref="AM145:AN145"/>
    <mergeCell ref="AO145:AP145"/>
    <mergeCell ref="AQ145:AS145"/>
    <mergeCell ref="AT145:AV145"/>
    <mergeCell ref="AJ146:AL146"/>
    <mergeCell ref="AO146:AP146"/>
    <mergeCell ref="AQ146:AS146"/>
    <mergeCell ref="AT146:AV146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AM146:AN146"/>
    <mergeCell ref="AW146:AY146"/>
    <mergeCell ref="W146:Y146"/>
    <mergeCell ref="Z146:AB146"/>
    <mergeCell ref="AC146:AE146"/>
    <mergeCell ref="AF146:AG146"/>
    <mergeCell ref="AH146:AI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AW149:AY149"/>
    <mergeCell ref="T149:V149"/>
    <mergeCell ref="W149:Y149"/>
    <mergeCell ref="Z149:AB149"/>
    <mergeCell ref="AC149:AE149"/>
    <mergeCell ref="AF149:AG149"/>
    <mergeCell ref="AH149:AI149"/>
    <mergeCell ref="T150:V150"/>
    <mergeCell ref="AJ149:AL149"/>
    <mergeCell ref="AM149:AN149"/>
    <mergeCell ref="AO149:AP149"/>
    <mergeCell ref="AQ149:AS149"/>
    <mergeCell ref="AT149:AV149"/>
    <mergeCell ref="AJ150:AL150"/>
    <mergeCell ref="AO150:AP150"/>
    <mergeCell ref="AQ150:AS150"/>
    <mergeCell ref="AT150:AV150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AM150:AN150"/>
    <mergeCell ref="AW150:AY150"/>
    <mergeCell ref="W150:Y150"/>
    <mergeCell ref="Z150:AB150"/>
    <mergeCell ref="AC150:AE150"/>
    <mergeCell ref="AF150:AG150"/>
    <mergeCell ref="AH150:AI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AO153:AP153"/>
    <mergeCell ref="AQ153:AS153"/>
    <mergeCell ref="AT153:AV153"/>
    <mergeCell ref="AW153:AY153"/>
    <mergeCell ref="T153:V153"/>
    <mergeCell ref="W153:Y153"/>
    <mergeCell ref="Z153:AB153"/>
    <mergeCell ref="AC153:AE153"/>
    <mergeCell ref="AF153:AG153"/>
    <mergeCell ref="AH153:AI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AJ153:AL153"/>
    <mergeCell ref="AM153:AN153"/>
    <mergeCell ref="AO154:AP154"/>
    <mergeCell ref="AQ154:AS154"/>
    <mergeCell ref="AT154:AV154"/>
    <mergeCell ref="AW154:AY154"/>
    <mergeCell ref="W154:Y154"/>
    <mergeCell ref="Z154:AB154"/>
    <mergeCell ref="AC154:AE154"/>
    <mergeCell ref="AF154:AG154"/>
    <mergeCell ref="AH154:AI154"/>
    <mergeCell ref="AJ154:AL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AM154:AN154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A158:A161"/>
    <mergeCell ref="B158:S159"/>
    <mergeCell ref="T158:AB159"/>
    <mergeCell ref="AC158:AP158"/>
    <mergeCell ref="AQ158:AS158"/>
    <mergeCell ref="AT158:AV160"/>
    <mergeCell ref="B160:G160"/>
    <mergeCell ref="H160:M160"/>
    <mergeCell ref="N160:S160"/>
    <mergeCell ref="T160:V160"/>
    <mergeCell ref="AW158:AY160"/>
    <mergeCell ref="AZ158:BC161"/>
    <mergeCell ref="BD158:BF161"/>
    <mergeCell ref="AC159:AI159"/>
    <mergeCell ref="AJ159:AP159"/>
    <mergeCell ref="AQ159:AS160"/>
    <mergeCell ref="AM160:AN160"/>
    <mergeCell ref="AO160:AP160"/>
    <mergeCell ref="AJ161:AL161"/>
    <mergeCell ref="AM161:AN161"/>
    <mergeCell ref="W160:Y160"/>
    <mergeCell ref="Z160:AB160"/>
    <mergeCell ref="AC160:AE160"/>
    <mergeCell ref="AF160:AG160"/>
    <mergeCell ref="AH160:AI160"/>
    <mergeCell ref="AJ160:AL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AH178:AI178"/>
    <mergeCell ref="B178:D178"/>
    <mergeCell ref="E178:G178"/>
    <mergeCell ref="H178:J178"/>
    <mergeCell ref="K178:M178"/>
    <mergeCell ref="N178:P178"/>
    <mergeCell ref="Q178:S178"/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  <mergeCell ref="AS119:BF119"/>
    <mergeCell ref="AZ154:BB154"/>
    <mergeCell ref="AZ150:BB150"/>
    <mergeCell ref="AZ146:BB146"/>
    <mergeCell ref="AZ144:BB144"/>
    <mergeCell ref="BA126:BC127"/>
    <mergeCell ref="AS121:BB121"/>
    <mergeCell ref="BC154:BF154"/>
    <mergeCell ref="AZ153:BB153"/>
    <mergeCell ref="BC153:BF15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90"/>
  <sheetViews>
    <sheetView view="pageBreakPreview" zoomScale="85" zoomScaleNormal="85" zoomScaleSheetLayoutView="85" workbookViewId="0" topLeftCell="A56">
      <selection activeCell="F74" sqref="F74:F75"/>
    </sheetView>
  </sheetViews>
  <sheetFormatPr defaultColWidth="9.33203125" defaultRowHeight="10.5"/>
  <cols>
    <col min="1" max="1" width="2.5" style="223" customWidth="1"/>
    <col min="2" max="2" width="12.16015625" style="223" customWidth="1"/>
    <col min="3" max="3" width="56.66015625" style="223" customWidth="1"/>
    <col min="4" max="7" width="9.33203125" style="223" customWidth="1"/>
    <col min="8" max="8" width="9.33203125" style="218" customWidth="1"/>
    <col min="9" max="19" width="9.33203125" style="223" customWidth="1"/>
    <col min="20" max="20" width="10" style="223" customWidth="1"/>
    <col min="21" max="24" width="9.33203125" style="223" customWidth="1"/>
    <col min="25" max="25" width="9.33203125" style="223" hidden="1" customWidth="1"/>
    <col min="26" max="16384" width="9.33203125" style="223" customWidth="1"/>
  </cols>
  <sheetData>
    <row r="1" spans="2:25" ht="12.75">
      <c r="B1" s="421" t="s">
        <v>160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</row>
    <row r="2" spans="2:25" ht="13.5" thickBot="1"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1"/>
      <c r="T2" s="421"/>
      <c r="U2" s="421"/>
      <c r="V2" s="421"/>
      <c r="W2" s="421"/>
      <c r="X2" s="421"/>
      <c r="Y2" s="421"/>
    </row>
    <row r="3" spans="2:25" ht="19.5" customHeight="1" thickBot="1">
      <c r="B3" s="423" t="s">
        <v>40</v>
      </c>
      <c r="C3" s="424" t="s">
        <v>181</v>
      </c>
      <c r="D3" s="373" t="s">
        <v>185</v>
      </c>
      <c r="E3" s="374"/>
      <c r="F3" s="374"/>
      <c r="G3" s="374"/>
      <c r="H3" s="374"/>
      <c r="I3" s="396" t="s">
        <v>161</v>
      </c>
      <c r="J3" s="374" t="s">
        <v>153</v>
      </c>
      <c r="K3" s="374"/>
      <c r="L3" s="374"/>
      <c r="M3" s="374"/>
      <c r="N3" s="374"/>
      <c r="O3" s="374"/>
      <c r="P3" s="374"/>
      <c r="Q3" s="374"/>
      <c r="R3" s="374"/>
      <c r="S3" s="373" t="s">
        <v>162</v>
      </c>
      <c r="T3" s="374"/>
      <c r="U3" s="374"/>
      <c r="V3" s="374"/>
      <c r="W3" s="374"/>
      <c r="X3" s="389"/>
      <c r="Y3" s="157"/>
    </row>
    <row r="4" spans="2:25" ht="39.75" customHeight="1" thickBot="1">
      <c r="B4" s="419"/>
      <c r="C4" s="425"/>
      <c r="D4" s="375"/>
      <c r="E4" s="376"/>
      <c r="F4" s="376"/>
      <c r="G4" s="376"/>
      <c r="H4" s="376"/>
      <c r="I4" s="379"/>
      <c r="J4" s="427" t="s">
        <v>183</v>
      </c>
      <c r="K4" s="386" t="s">
        <v>159</v>
      </c>
      <c r="L4" s="387"/>
      <c r="M4" s="387"/>
      <c r="N4" s="387"/>
      <c r="O4" s="387"/>
      <c r="P4" s="388"/>
      <c r="Q4" s="396" t="s">
        <v>135</v>
      </c>
      <c r="R4" s="391" t="s">
        <v>137</v>
      </c>
      <c r="S4" s="377"/>
      <c r="T4" s="378"/>
      <c r="U4" s="378"/>
      <c r="V4" s="378"/>
      <c r="W4" s="378"/>
      <c r="X4" s="390"/>
      <c r="Y4" s="158"/>
    </row>
    <row r="5" spans="2:25" ht="21" customHeight="1" thickBot="1">
      <c r="B5" s="419"/>
      <c r="C5" s="425"/>
      <c r="D5" s="377"/>
      <c r="E5" s="378"/>
      <c r="F5" s="378"/>
      <c r="G5" s="378"/>
      <c r="H5" s="378"/>
      <c r="I5" s="379"/>
      <c r="J5" s="428"/>
      <c r="K5" s="379" t="s">
        <v>188</v>
      </c>
      <c r="L5" s="381" t="s">
        <v>184</v>
      </c>
      <c r="M5" s="382"/>
      <c r="N5" s="383"/>
      <c r="O5" s="384" t="s">
        <v>186</v>
      </c>
      <c r="P5" s="385"/>
      <c r="Q5" s="392"/>
      <c r="R5" s="392"/>
      <c r="S5" s="394" t="s">
        <v>163</v>
      </c>
      <c r="T5" s="395"/>
      <c r="U5" s="394" t="s">
        <v>164</v>
      </c>
      <c r="V5" s="395"/>
      <c r="W5" s="371" t="s">
        <v>165</v>
      </c>
      <c r="X5" s="372"/>
      <c r="Y5" s="22"/>
    </row>
    <row r="6" spans="2:25" ht="135" thickBot="1">
      <c r="B6" s="420"/>
      <c r="C6" s="426"/>
      <c r="D6" s="23" t="s">
        <v>166</v>
      </c>
      <c r="E6" s="24" t="s">
        <v>167</v>
      </c>
      <c r="F6" s="25" t="s">
        <v>182</v>
      </c>
      <c r="G6" s="25" t="s">
        <v>180</v>
      </c>
      <c r="H6" s="25" t="s">
        <v>192</v>
      </c>
      <c r="I6" s="380"/>
      <c r="J6" s="429"/>
      <c r="K6" s="380"/>
      <c r="L6" s="23" t="s">
        <v>154</v>
      </c>
      <c r="M6" s="27" t="s">
        <v>155</v>
      </c>
      <c r="N6" s="26" t="s">
        <v>156</v>
      </c>
      <c r="O6" s="52" t="s">
        <v>157</v>
      </c>
      <c r="P6" s="26" t="s">
        <v>158</v>
      </c>
      <c r="Q6" s="393"/>
      <c r="R6" s="393"/>
      <c r="S6" s="20" t="s">
        <v>187</v>
      </c>
      <c r="T6" s="21" t="s">
        <v>311</v>
      </c>
      <c r="U6" s="20" t="s">
        <v>320</v>
      </c>
      <c r="V6" s="21" t="s">
        <v>312</v>
      </c>
      <c r="W6" s="229" t="s">
        <v>321</v>
      </c>
      <c r="X6" s="21" t="s">
        <v>322</v>
      </c>
      <c r="Y6" s="21" t="s">
        <v>193</v>
      </c>
    </row>
    <row r="7" spans="2:25" ht="13.5" thickBot="1">
      <c r="B7" s="28">
        <v>1</v>
      </c>
      <c r="C7" s="29">
        <v>2</v>
      </c>
      <c r="D7" s="30">
        <v>3</v>
      </c>
      <c r="E7" s="30">
        <v>4</v>
      </c>
      <c r="F7" s="31">
        <v>5</v>
      </c>
      <c r="G7" s="31">
        <v>6</v>
      </c>
      <c r="H7" s="35">
        <v>7</v>
      </c>
      <c r="I7" s="29">
        <v>8</v>
      </c>
      <c r="J7" s="95">
        <v>9</v>
      </c>
      <c r="K7" s="29">
        <v>10</v>
      </c>
      <c r="L7" s="33">
        <v>11</v>
      </c>
      <c r="M7" s="34">
        <v>12</v>
      </c>
      <c r="N7" s="32">
        <v>13</v>
      </c>
      <c r="O7" s="34">
        <v>14</v>
      </c>
      <c r="P7" s="22">
        <v>15</v>
      </c>
      <c r="Q7" s="22">
        <v>16</v>
      </c>
      <c r="R7" s="35">
        <v>17</v>
      </c>
      <c r="S7" s="33">
        <v>18</v>
      </c>
      <c r="T7" s="32">
        <v>19</v>
      </c>
      <c r="U7" s="35">
        <v>20</v>
      </c>
      <c r="V7" s="32">
        <v>21</v>
      </c>
      <c r="W7" s="35">
        <v>22</v>
      </c>
      <c r="X7" s="32">
        <v>23</v>
      </c>
      <c r="Y7" s="32">
        <v>25</v>
      </c>
    </row>
    <row r="8" spans="2:25" ht="13.5" thickBot="1">
      <c r="B8" s="60" t="s">
        <v>168</v>
      </c>
      <c r="C8" s="48" t="s">
        <v>207</v>
      </c>
      <c r="D8" s="61">
        <v>4</v>
      </c>
      <c r="E8" s="62"/>
      <c r="F8" s="38">
        <v>8</v>
      </c>
      <c r="G8" s="38"/>
      <c r="H8" s="141">
        <v>9</v>
      </c>
      <c r="I8" s="145">
        <f>I18+I28+I9</f>
        <v>2106</v>
      </c>
      <c r="J8" s="76">
        <f>J9+J18+J28</f>
        <v>701</v>
      </c>
      <c r="K8" s="145">
        <f>K10+K11+K12+K13+K14+K15+K16+K17+K19+K23+K27+K29</f>
        <v>1404</v>
      </c>
      <c r="L8" s="145">
        <f aca="true" t="shared" si="0" ref="L8:T8">L10+L11+L12+L13+L14+L15+L16+L17+L19+L23+L27+L29</f>
        <v>738</v>
      </c>
      <c r="M8" s="63">
        <f t="shared" si="0"/>
        <v>666</v>
      </c>
      <c r="N8" s="63">
        <f t="shared" si="0"/>
        <v>0</v>
      </c>
      <c r="O8" s="76">
        <f t="shared" si="0"/>
        <v>0</v>
      </c>
      <c r="P8" s="63">
        <f t="shared" si="0"/>
        <v>0</v>
      </c>
      <c r="Q8" s="76">
        <f t="shared" si="0"/>
        <v>0</v>
      </c>
      <c r="R8" s="153">
        <f t="shared" si="0"/>
        <v>0</v>
      </c>
      <c r="S8" s="145">
        <f t="shared" si="0"/>
        <v>612</v>
      </c>
      <c r="T8" s="63">
        <f t="shared" si="0"/>
        <v>792</v>
      </c>
      <c r="U8" s="45">
        <f>U31+U37+U40</f>
        <v>576</v>
      </c>
      <c r="V8" s="45">
        <f>V31+V37+V40</f>
        <v>720</v>
      </c>
      <c r="W8" s="45">
        <f>W31+W37+W40</f>
        <v>504</v>
      </c>
      <c r="X8" s="45">
        <f>X31+X37+X40</f>
        <v>324</v>
      </c>
      <c r="Y8" s="54"/>
    </row>
    <row r="9" spans="2:25" ht="13.5" thickBot="1">
      <c r="B9" s="60" t="s">
        <v>168</v>
      </c>
      <c r="C9" s="48" t="s">
        <v>208</v>
      </c>
      <c r="D9" s="61"/>
      <c r="E9" s="64"/>
      <c r="F9" s="38"/>
      <c r="G9" s="38"/>
      <c r="H9" s="141"/>
      <c r="I9" s="145">
        <f>SUM(I10:I17)</f>
        <v>1327</v>
      </c>
      <c r="J9" s="76">
        <f>SUM(J10:J17)</f>
        <v>441</v>
      </c>
      <c r="K9" s="145">
        <f>SUM(K10:K17)</f>
        <v>886</v>
      </c>
      <c r="L9" s="145">
        <f>SUM(L10:L17)</f>
        <v>478</v>
      </c>
      <c r="M9" s="63">
        <f>SUM(M10:M17)</f>
        <v>408</v>
      </c>
      <c r="N9" s="63"/>
      <c r="O9" s="76"/>
      <c r="P9" s="63"/>
      <c r="Q9" s="76"/>
      <c r="R9" s="153"/>
      <c r="S9" s="145"/>
      <c r="T9" s="63"/>
      <c r="U9" s="34"/>
      <c r="V9" s="32"/>
      <c r="W9" s="35"/>
      <c r="X9" s="32"/>
      <c r="Y9" s="59"/>
    </row>
    <row r="10" spans="2:25" ht="12.75">
      <c r="B10" s="65" t="s">
        <v>169</v>
      </c>
      <c r="C10" s="51" t="s">
        <v>170</v>
      </c>
      <c r="D10" s="401" t="s">
        <v>171</v>
      </c>
      <c r="E10" s="66"/>
      <c r="F10" s="67"/>
      <c r="G10" s="68"/>
      <c r="H10" s="57">
        <v>1</v>
      </c>
      <c r="I10" s="71">
        <f>J10+K10</f>
        <v>117</v>
      </c>
      <c r="J10" s="69">
        <v>39</v>
      </c>
      <c r="K10" s="71">
        <f>S10+T10+U10+V10+W10+X10+Y10</f>
        <v>78</v>
      </c>
      <c r="L10" s="148">
        <v>58</v>
      </c>
      <c r="M10" s="68">
        <v>20</v>
      </c>
      <c r="N10" s="56"/>
      <c r="O10" s="55"/>
      <c r="P10" s="56"/>
      <c r="Q10" s="403"/>
      <c r="R10" s="57"/>
      <c r="S10" s="214">
        <v>34</v>
      </c>
      <c r="T10" s="215">
        <v>44</v>
      </c>
      <c r="U10" s="55"/>
      <c r="V10" s="56"/>
      <c r="W10" s="57"/>
      <c r="X10" s="56"/>
      <c r="Y10" s="58"/>
    </row>
    <row r="11" spans="2:25" ht="12.75">
      <c r="B11" s="72" t="s">
        <v>172</v>
      </c>
      <c r="C11" s="44" t="s">
        <v>173</v>
      </c>
      <c r="D11" s="402"/>
      <c r="E11" s="55"/>
      <c r="F11" s="73"/>
      <c r="G11" s="73"/>
      <c r="H11" s="57"/>
      <c r="I11" s="71">
        <f aca="true" t="shared" si="1" ref="I11:I17">J11+K11</f>
        <v>175</v>
      </c>
      <c r="J11" s="69">
        <v>58</v>
      </c>
      <c r="K11" s="71">
        <f aca="true" t="shared" si="2" ref="K11:K16">S11+T11+U11+V11+W11+X11+Y11</f>
        <v>117</v>
      </c>
      <c r="L11" s="148">
        <v>97</v>
      </c>
      <c r="M11" s="68">
        <v>20</v>
      </c>
      <c r="N11" s="56"/>
      <c r="O11" s="55"/>
      <c r="P11" s="56"/>
      <c r="Q11" s="404"/>
      <c r="R11" s="57"/>
      <c r="S11" s="216">
        <v>51</v>
      </c>
      <c r="T11" s="217">
        <v>66</v>
      </c>
      <c r="U11" s="41"/>
      <c r="V11" s="40"/>
      <c r="W11" s="42"/>
      <c r="X11" s="40"/>
      <c r="Y11" s="43"/>
    </row>
    <row r="12" spans="2:25" ht="12.75">
      <c r="B12" s="72" t="s">
        <v>174</v>
      </c>
      <c r="C12" s="44" t="s">
        <v>175</v>
      </c>
      <c r="D12" s="41">
        <v>2</v>
      </c>
      <c r="E12" s="41"/>
      <c r="F12" s="73"/>
      <c r="G12" s="73"/>
      <c r="H12" s="57">
        <v>1</v>
      </c>
      <c r="I12" s="71">
        <f t="shared" si="1"/>
        <v>175</v>
      </c>
      <c r="J12" s="69">
        <v>58</v>
      </c>
      <c r="K12" s="71">
        <f t="shared" si="2"/>
        <v>117</v>
      </c>
      <c r="L12" s="148"/>
      <c r="M12" s="68">
        <v>117</v>
      </c>
      <c r="N12" s="56"/>
      <c r="O12" s="55"/>
      <c r="P12" s="56"/>
      <c r="Q12" s="69"/>
      <c r="R12" s="57"/>
      <c r="S12" s="216">
        <v>51</v>
      </c>
      <c r="T12" s="217">
        <v>66</v>
      </c>
      <c r="U12" s="41"/>
      <c r="V12" s="40"/>
      <c r="W12" s="42"/>
      <c r="X12" s="40"/>
      <c r="Y12" s="43"/>
    </row>
    <row r="13" spans="2:25" ht="12.75">
      <c r="B13" s="72" t="s">
        <v>176</v>
      </c>
      <c r="C13" s="39" t="s">
        <v>10</v>
      </c>
      <c r="D13" s="41">
        <v>2</v>
      </c>
      <c r="E13" s="41"/>
      <c r="F13" s="73">
        <v>1</v>
      </c>
      <c r="G13" s="73"/>
      <c r="H13" s="57"/>
      <c r="I13" s="71">
        <f t="shared" si="1"/>
        <v>351</v>
      </c>
      <c r="J13" s="69">
        <v>117</v>
      </c>
      <c r="K13" s="71">
        <f t="shared" si="2"/>
        <v>234</v>
      </c>
      <c r="L13" s="148">
        <v>100</v>
      </c>
      <c r="M13" s="68">
        <v>134</v>
      </c>
      <c r="N13" s="56"/>
      <c r="O13" s="55"/>
      <c r="P13" s="56"/>
      <c r="Q13" s="69"/>
      <c r="R13" s="57"/>
      <c r="S13" s="216">
        <v>102</v>
      </c>
      <c r="T13" s="217">
        <v>132</v>
      </c>
      <c r="U13" s="41"/>
      <c r="V13" s="40"/>
      <c r="W13" s="42"/>
      <c r="X13" s="40"/>
      <c r="Y13" s="43"/>
    </row>
    <row r="14" spans="2:25" ht="12.75">
      <c r="B14" s="72" t="s">
        <v>189</v>
      </c>
      <c r="C14" s="44" t="s">
        <v>3</v>
      </c>
      <c r="D14" s="41"/>
      <c r="E14" s="41"/>
      <c r="F14" s="73">
        <v>2</v>
      </c>
      <c r="G14" s="73" t="s">
        <v>41</v>
      </c>
      <c r="H14" s="57">
        <v>1</v>
      </c>
      <c r="I14" s="71">
        <f t="shared" si="1"/>
        <v>175</v>
      </c>
      <c r="J14" s="69">
        <v>58</v>
      </c>
      <c r="K14" s="71">
        <f t="shared" si="2"/>
        <v>117</v>
      </c>
      <c r="L14" s="148">
        <v>117</v>
      </c>
      <c r="M14" s="68"/>
      <c r="N14" s="56"/>
      <c r="O14" s="55"/>
      <c r="P14" s="56"/>
      <c r="Q14" s="69"/>
      <c r="R14" s="57"/>
      <c r="S14" s="216">
        <v>51</v>
      </c>
      <c r="T14" s="217">
        <v>66</v>
      </c>
      <c r="U14" s="41"/>
      <c r="V14" s="40"/>
      <c r="W14" s="42"/>
      <c r="X14" s="40"/>
      <c r="Y14" s="43"/>
    </row>
    <row r="15" spans="2:25" ht="12.75">
      <c r="B15" s="72" t="s">
        <v>194</v>
      </c>
      <c r="C15" s="44" t="s">
        <v>6</v>
      </c>
      <c r="D15" s="41"/>
      <c r="E15" s="41"/>
      <c r="F15" s="74">
        <v>1.2</v>
      </c>
      <c r="G15" s="73"/>
      <c r="H15" s="57"/>
      <c r="I15" s="71">
        <f t="shared" si="1"/>
        <v>175</v>
      </c>
      <c r="J15" s="69">
        <v>58</v>
      </c>
      <c r="K15" s="71">
        <f t="shared" si="2"/>
        <v>117</v>
      </c>
      <c r="L15" s="148">
        <v>8</v>
      </c>
      <c r="M15" s="68">
        <v>109</v>
      </c>
      <c r="N15" s="56"/>
      <c r="O15" s="55"/>
      <c r="P15" s="56"/>
      <c r="Q15" s="69"/>
      <c r="R15" s="57"/>
      <c r="S15" s="216">
        <v>51</v>
      </c>
      <c r="T15" s="217">
        <v>66</v>
      </c>
      <c r="U15" s="41"/>
      <c r="V15" s="40"/>
      <c r="W15" s="42"/>
      <c r="X15" s="40"/>
      <c r="Y15" s="43"/>
    </row>
    <row r="16" spans="2:25" ht="12.75">
      <c r="B16" s="72" t="s">
        <v>195</v>
      </c>
      <c r="C16" s="75" t="s">
        <v>177</v>
      </c>
      <c r="D16" s="41"/>
      <c r="E16" s="41"/>
      <c r="F16" s="73">
        <v>2</v>
      </c>
      <c r="G16" s="73" t="s">
        <v>41</v>
      </c>
      <c r="H16" s="57">
        <v>1</v>
      </c>
      <c r="I16" s="71">
        <f t="shared" si="1"/>
        <v>105</v>
      </c>
      <c r="J16" s="69">
        <v>35</v>
      </c>
      <c r="K16" s="71">
        <f t="shared" si="2"/>
        <v>70</v>
      </c>
      <c r="L16" s="148">
        <v>62</v>
      </c>
      <c r="M16" s="68">
        <v>8</v>
      </c>
      <c r="N16" s="56"/>
      <c r="O16" s="55"/>
      <c r="P16" s="56"/>
      <c r="Q16" s="69"/>
      <c r="R16" s="57"/>
      <c r="S16" s="216">
        <v>34</v>
      </c>
      <c r="T16" s="217">
        <v>36</v>
      </c>
      <c r="U16" s="45"/>
      <c r="V16" s="46"/>
      <c r="W16" s="53"/>
      <c r="X16" s="46"/>
      <c r="Y16" s="54"/>
    </row>
    <row r="17" spans="2:25" ht="16.5" customHeight="1" thickBot="1">
      <c r="B17" s="72" t="s">
        <v>190</v>
      </c>
      <c r="C17" s="44" t="s">
        <v>200</v>
      </c>
      <c r="D17" s="41"/>
      <c r="E17" s="41"/>
      <c r="F17" s="73">
        <v>2</v>
      </c>
      <c r="G17" s="73"/>
      <c r="H17" s="57"/>
      <c r="I17" s="71">
        <f t="shared" si="1"/>
        <v>54</v>
      </c>
      <c r="J17" s="57">
        <v>18</v>
      </c>
      <c r="K17" s="71">
        <v>36</v>
      </c>
      <c r="L17" s="148">
        <v>36</v>
      </c>
      <c r="M17" s="68"/>
      <c r="N17" s="56"/>
      <c r="O17" s="55"/>
      <c r="P17" s="56"/>
      <c r="Q17" s="69"/>
      <c r="R17" s="57"/>
      <c r="S17" s="216"/>
      <c r="T17" s="217">
        <v>36</v>
      </c>
      <c r="U17" s="45"/>
      <c r="V17" s="46"/>
      <c r="W17" s="53"/>
      <c r="X17" s="46"/>
      <c r="Y17" s="54"/>
    </row>
    <row r="18" spans="2:25" ht="27" thickBot="1">
      <c r="B18" s="60" t="s">
        <v>168</v>
      </c>
      <c r="C18" s="49" t="s">
        <v>209</v>
      </c>
      <c r="D18" s="61"/>
      <c r="E18" s="64"/>
      <c r="F18" s="38"/>
      <c r="G18" s="38"/>
      <c r="H18" s="141"/>
      <c r="I18" s="145">
        <f>I19+I23+I27</f>
        <v>729</v>
      </c>
      <c r="J18" s="76">
        <f>J19+J23+J27</f>
        <v>244</v>
      </c>
      <c r="K18" s="145">
        <f>K19+K23+K27</f>
        <v>485</v>
      </c>
      <c r="L18" s="145">
        <f>L19+L23+L27</f>
        <v>250</v>
      </c>
      <c r="M18" s="76">
        <f>M19+M23+M27</f>
        <v>235</v>
      </c>
      <c r="N18" s="76"/>
      <c r="O18" s="76"/>
      <c r="P18" s="76"/>
      <c r="Q18" s="76"/>
      <c r="R18" s="153"/>
      <c r="S18" s="145"/>
      <c r="T18" s="76"/>
      <c r="U18" s="34"/>
      <c r="V18" s="32"/>
      <c r="W18" s="35"/>
      <c r="X18" s="32"/>
      <c r="Y18" s="59"/>
    </row>
    <row r="19" spans="2:25" s="230" customFormat="1" ht="12.75">
      <c r="B19" s="86" t="s">
        <v>179</v>
      </c>
      <c r="C19" s="87" t="s">
        <v>196</v>
      </c>
      <c r="D19" s="88"/>
      <c r="E19" s="88"/>
      <c r="F19" s="411">
        <v>2</v>
      </c>
      <c r="G19" s="89"/>
      <c r="H19" s="414">
        <v>1</v>
      </c>
      <c r="I19" s="94">
        <f>I20+I21+I22</f>
        <v>225</v>
      </c>
      <c r="J19" s="143">
        <f aca="true" t="shared" si="3" ref="J19:T19">J20+J21+J22</f>
        <v>75</v>
      </c>
      <c r="K19" s="94">
        <f t="shared" si="3"/>
        <v>150</v>
      </c>
      <c r="L19" s="94">
        <f t="shared" si="3"/>
        <v>90</v>
      </c>
      <c r="M19" s="94">
        <f t="shared" si="3"/>
        <v>60</v>
      </c>
      <c r="N19" s="94">
        <f t="shared" si="3"/>
        <v>0</v>
      </c>
      <c r="O19" s="146">
        <f t="shared" si="3"/>
        <v>0</v>
      </c>
      <c r="P19" s="91">
        <f t="shared" si="3"/>
        <v>0</v>
      </c>
      <c r="Q19" s="143">
        <f t="shared" si="3"/>
        <v>0</v>
      </c>
      <c r="R19" s="146">
        <f t="shared" si="3"/>
        <v>0</v>
      </c>
      <c r="S19" s="94">
        <f t="shared" si="3"/>
        <v>85</v>
      </c>
      <c r="T19" s="94">
        <f t="shared" si="3"/>
        <v>65</v>
      </c>
      <c r="U19" s="154"/>
      <c r="V19" s="91"/>
      <c r="W19" s="146"/>
      <c r="X19" s="91"/>
      <c r="Y19" s="92"/>
    </row>
    <row r="20" spans="2:25" s="218" customFormat="1" ht="12.75">
      <c r="B20" s="72"/>
      <c r="C20" s="44" t="s">
        <v>197</v>
      </c>
      <c r="D20" s="41"/>
      <c r="E20" s="41"/>
      <c r="F20" s="412"/>
      <c r="G20" s="73" t="s">
        <v>41</v>
      </c>
      <c r="H20" s="415"/>
      <c r="I20" s="71">
        <f>J20+K20</f>
        <v>75</v>
      </c>
      <c r="J20" s="57">
        <v>25</v>
      </c>
      <c r="K20" s="85">
        <v>50</v>
      </c>
      <c r="L20" s="148">
        <v>28</v>
      </c>
      <c r="M20" s="68">
        <v>22</v>
      </c>
      <c r="N20" s="56"/>
      <c r="O20" s="55"/>
      <c r="P20" s="56"/>
      <c r="Q20" s="69"/>
      <c r="R20" s="57"/>
      <c r="S20" s="216">
        <v>34</v>
      </c>
      <c r="T20" s="217">
        <v>16</v>
      </c>
      <c r="U20" s="41"/>
      <c r="V20" s="40"/>
      <c r="W20" s="42"/>
      <c r="X20" s="40"/>
      <c r="Y20" s="43"/>
    </row>
    <row r="21" spans="2:25" ht="12.75">
      <c r="B21" s="72"/>
      <c r="C21" s="44" t="s">
        <v>198</v>
      </c>
      <c r="D21" s="41"/>
      <c r="E21" s="41"/>
      <c r="F21" s="412"/>
      <c r="G21" s="73" t="s">
        <v>41</v>
      </c>
      <c r="H21" s="415"/>
      <c r="I21" s="71">
        <f>J21+K21</f>
        <v>75</v>
      </c>
      <c r="J21" s="57">
        <v>25</v>
      </c>
      <c r="K21" s="71">
        <v>50</v>
      </c>
      <c r="L21" s="148">
        <v>34</v>
      </c>
      <c r="M21" s="68">
        <v>16</v>
      </c>
      <c r="N21" s="56"/>
      <c r="O21" s="55"/>
      <c r="P21" s="56"/>
      <c r="Q21" s="69"/>
      <c r="R21" s="57"/>
      <c r="S21" s="216">
        <v>34</v>
      </c>
      <c r="T21" s="217">
        <v>16</v>
      </c>
      <c r="U21" s="41"/>
      <c r="V21" s="40"/>
      <c r="W21" s="42"/>
      <c r="X21" s="40"/>
      <c r="Y21" s="43"/>
    </row>
    <row r="22" spans="2:25" ht="12.75">
      <c r="B22" s="72"/>
      <c r="C22" s="44" t="s">
        <v>199</v>
      </c>
      <c r="D22" s="41"/>
      <c r="E22" s="41"/>
      <c r="F22" s="413"/>
      <c r="G22" s="73" t="s">
        <v>41</v>
      </c>
      <c r="H22" s="416"/>
      <c r="I22" s="71">
        <f>J22+K22</f>
        <v>75</v>
      </c>
      <c r="J22" s="57">
        <v>25</v>
      </c>
      <c r="K22" s="71">
        <v>50</v>
      </c>
      <c r="L22" s="148">
        <v>28</v>
      </c>
      <c r="M22" s="68">
        <v>22</v>
      </c>
      <c r="N22" s="56"/>
      <c r="O22" s="55"/>
      <c r="P22" s="56"/>
      <c r="Q22" s="69"/>
      <c r="R22" s="57"/>
      <c r="S22" s="216">
        <v>17</v>
      </c>
      <c r="T22" s="217">
        <v>33</v>
      </c>
      <c r="U22" s="41"/>
      <c r="V22" s="40"/>
      <c r="W22" s="42"/>
      <c r="X22" s="40"/>
      <c r="Y22" s="43"/>
    </row>
    <row r="23" spans="2:25" ht="12.75">
      <c r="B23" s="72" t="s">
        <v>204</v>
      </c>
      <c r="C23" s="87" t="s">
        <v>206</v>
      </c>
      <c r="D23" s="41"/>
      <c r="E23" s="41"/>
      <c r="F23" s="405">
        <v>2</v>
      </c>
      <c r="G23" s="68" t="s">
        <v>41</v>
      </c>
      <c r="H23" s="408">
        <v>1</v>
      </c>
      <c r="I23" s="93">
        <f>SUM(I24:I26)</f>
        <v>354</v>
      </c>
      <c r="J23" s="97">
        <f>SUM(J24:J26)</f>
        <v>119</v>
      </c>
      <c r="K23" s="93">
        <f aca="true" t="shared" si="4" ref="K23:T23">SUM(K24:K26)</f>
        <v>235</v>
      </c>
      <c r="L23" s="96">
        <f t="shared" si="4"/>
        <v>140</v>
      </c>
      <c r="M23" s="89">
        <f t="shared" si="4"/>
        <v>95</v>
      </c>
      <c r="N23" s="97"/>
      <c r="O23" s="90"/>
      <c r="P23" s="98"/>
      <c r="Q23" s="97"/>
      <c r="R23" s="90"/>
      <c r="S23" s="96">
        <f t="shared" si="4"/>
        <v>102</v>
      </c>
      <c r="T23" s="98">
        <f t="shared" si="4"/>
        <v>133</v>
      </c>
      <c r="U23" s="41"/>
      <c r="V23" s="40"/>
      <c r="W23" s="42"/>
      <c r="X23" s="40"/>
      <c r="Y23" s="43"/>
    </row>
    <row r="24" spans="2:25" s="232" customFormat="1" ht="12.75">
      <c r="B24" s="78"/>
      <c r="C24" s="44" t="s">
        <v>201</v>
      </c>
      <c r="D24" s="41"/>
      <c r="E24" s="41"/>
      <c r="F24" s="406"/>
      <c r="G24" s="68"/>
      <c r="H24" s="409"/>
      <c r="I24" s="70">
        <f>J24+K24</f>
        <v>117</v>
      </c>
      <c r="J24" s="57">
        <v>39</v>
      </c>
      <c r="K24" s="70">
        <v>78</v>
      </c>
      <c r="L24" s="148">
        <v>54</v>
      </c>
      <c r="M24" s="68">
        <v>24</v>
      </c>
      <c r="N24" s="56"/>
      <c r="O24" s="55"/>
      <c r="P24" s="56"/>
      <c r="Q24" s="69"/>
      <c r="R24" s="57"/>
      <c r="S24" s="214">
        <v>34</v>
      </c>
      <c r="T24" s="215">
        <v>44</v>
      </c>
      <c r="U24" s="155"/>
      <c r="V24" s="79"/>
      <c r="W24" s="231"/>
      <c r="X24" s="79"/>
      <c r="Y24" s="80"/>
    </row>
    <row r="25" spans="2:25" s="232" customFormat="1" ht="12.75">
      <c r="B25" s="78"/>
      <c r="C25" s="44" t="s">
        <v>202</v>
      </c>
      <c r="D25" s="41"/>
      <c r="E25" s="41"/>
      <c r="F25" s="406"/>
      <c r="G25" s="73"/>
      <c r="H25" s="409"/>
      <c r="I25" s="70">
        <f>J25+K25</f>
        <v>108</v>
      </c>
      <c r="J25" s="57">
        <v>36</v>
      </c>
      <c r="K25" s="70">
        <v>72</v>
      </c>
      <c r="L25" s="148">
        <v>42</v>
      </c>
      <c r="M25" s="68">
        <v>30</v>
      </c>
      <c r="N25" s="56"/>
      <c r="O25" s="55"/>
      <c r="P25" s="56"/>
      <c r="Q25" s="69"/>
      <c r="R25" s="57"/>
      <c r="S25" s="219">
        <v>34</v>
      </c>
      <c r="T25" s="220">
        <v>38</v>
      </c>
      <c r="U25" s="155"/>
      <c r="V25" s="79"/>
      <c r="W25" s="231"/>
      <c r="X25" s="79"/>
      <c r="Y25" s="80"/>
    </row>
    <row r="26" spans="2:25" s="232" customFormat="1" ht="12.75">
      <c r="B26" s="78"/>
      <c r="C26" s="44" t="s">
        <v>203</v>
      </c>
      <c r="D26" s="41"/>
      <c r="E26" s="41"/>
      <c r="F26" s="407"/>
      <c r="G26" s="73"/>
      <c r="H26" s="410"/>
      <c r="I26" s="70">
        <f>J26+K26</f>
        <v>129</v>
      </c>
      <c r="J26" s="57">
        <v>44</v>
      </c>
      <c r="K26" s="70">
        <v>85</v>
      </c>
      <c r="L26" s="148">
        <v>44</v>
      </c>
      <c r="M26" s="68">
        <v>41</v>
      </c>
      <c r="N26" s="56"/>
      <c r="O26" s="55"/>
      <c r="P26" s="56"/>
      <c r="Q26" s="69"/>
      <c r="R26" s="57"/>
      <c r="S26" s="219">
        <v>34</v>
      </c>
      <c r="T26" s="220">
        <v>51</v>
      </c>
      <c r="U26" s="155"/>
      <c r="V26" s="79"/>
      <c r="W26" s="231"/>
      <c r="X26" s="79"/>
      <c r="Y26" s="80"/>
    </row>
    <row r="27" spans="2:25" ht="13.5" thickBot="1">
      <c r="B27" s="72" t="s">
        <v>191</v>
      </c>
      <c r="C27" s="44" t="s">
        <v>178</v>
      </c>
      <c r="D27" s="41">
        <v>2</v>
      </c>
      <c r="E27" s="41"/>
      <c r="F27" s="73"/>
      <c r="G27" s="73"/>
      <c r="H27" s="57">
        <v>1</v>
      </c>
      <c r="I27" s="70">
        <f>J27+K27</f>
        <v>150</v>
      </c>
      <c r="J27" s="57">
        <v>50</v>
      </c>
      <c r="K27" s="81">
        <v>100</v>
      </c>
      <c r="L27" s="149">
        <v>20</v>
      </c>
      <c r="M27" s="110">
        <v>80</v>
      </c>
      <c r="N27" s="111"/>
      <c r="O27" s="66"/>
      <c r="P27" s="111"/>
      <c r="Q27" s="152"/>
      <c r="R27" s="47"/>
      <c r="S27" s="219">
        <v>34</v>
      </c>
      <c r="T27" s="220">
        <v>66</v>
      </c>
      <c r="U27" s="156"/>
      <c r="V27" s="83"/>
      <c r="W27" s="233"/>
      <c r="X27" s="83"/>
      <c r="Y27" s="84"/>
    </row>
    <row r="28" spans="2:25" ht="27" thickBot="1">
      <c r="B28" s="99" t="s">
        <v>168</v>
      </c>
      <c r="C28" s="100" t="s">
        <v>210</v>
      </c>
      <c r="D28" s="101"/>
      <c r="E28" s="102"/>
      <c r="F28" s="103"/>
      <c r="G28" s="103"/>
      <c r="H28" s="142"/>
      <c r="I28" s="104">
        <f>I29</f>
        <v>50</v>
      </c>
      <c r="J28" s="144">
        <v>16</v>
      </c>
      <c r="K28" s="104">
        <f>K29</f>
        <v>33</v>
      </c>
      <c r="L28" s="77">
        <f>L29</f>
        <v>10</v>
      </c>
      <c r="M28" s="38">
        <f aca="true" t="shared" si="5" ref="M28:T28">M29</f>
        <v>23</v>
      </c>
      <c r="N28" s="150">
        <f t="shared" si="5"/>
        <v>0</v>
      </c>
      <c r="O28" s="147">
        <f t="shared" si="5"/>
        <v>0</v>
      </c>
      <c r="P28" s="150">
        <f t="shared" si="5"/>
        <v>0</v>
      </c>
      <c r="Q28" s="36">
        <f t="shared" si="5"/>
        <v>0</v>
      </c>
      <c r="R28" s="141">
        <f t="shared" si="5"/>
        <v>0</v>
      </c>
      <c r="S28" s="37">
        <f t="shared" si="5"/>
        <v>17</v>
      </c>
      <c r="T28" s="36">
        <f t="shared" si="5"/>
        <v>16</v>
      </c>
      <c r="U28" s="30"/>
      <c r="V28" s="105"/>
      <c r="W28" s="106"/>
      <c r="X28" s="105"/>
      <c r="Y28" s="107"/>
    </row>
    <row r="29" spans="2:25" ht="53.25" thickBot="1">
      <c r="B29" s="108" t="s">
        <v>205</v>
      </c>
      <c r="C29" s="109" t="s">
        <v>211</v>
      </c>
      <c r="D29" s="34"/>
      <c r="E29" s="34"/>
      <c r="F29" s="31">
        <v>2</v>
      </c>
      <c r="G29" s="31"/>
      <c r="H29" s="35">
        <v>1</v>
      </c>
      <c r="I29" s="29">
        <f>J29+K29</f>
        <v>50</v>
      </c>
      <c r="J29" s="22">
        <v>17</v>
      </c>
      <c r="K29" s="29">
        <v>33</v>
      </c>
      <c r="L29" s="151">
        <v>10</v>
      </c>
      <c r="M29" s="112">
        <v>23</v>
      </c>
      <c r="N29" s="82"/>
      <c r="O29" s="113"/>
      <c r="P29" s="82"/>
      <c r="Q29" s="95"/>
      <c r="R29" s="50"/>
      <c r="S29" s="221">
        <v>17</v>
      </c>
      <c r="T29" s="222">
        <v>16</v>
      </c>
      <c r="U29" s="34"/>
      <c r="V29" s="32"/>
      <c r="W29" s="35"/>
      <c r="X29" s="32"/>
      <c r="Y29" s="59"/>
    </row>
    <row r="30" spans="2:25" ht="13.5" thickBot="1">
      <c r="B30" s="99" t="s">
        <v>316</v>
      </c>
      <c r="C30" s="161" t="s">
        <v>317</v>
      </c>
      <c r="D30" s="30"/>
      <c r="E30" s="30"/>
      <c r="F30" s="159"/>
      <c r="G30" s="159"/>
      <c r="H30" s="106"/>
      <c r="I30" s="104">
        <f>I31+I37+I40</f>
        <v>3186</v>
      </c>
      <c r="J30" s="228">
        <f aca="true" t="shared" si="6" ref="J30:X30">J31+J37+J40</f>
        <v>1062</v>
      </c>
      <c r="K30" s="104">
        <f>K31+K37+K40</f>
        <v>2124</v>
      </c>
      <c r="L30" s="197">
        <f t="shared" si="6"/>
        <v>1136</v>
      </c>
      <c r="M30" s="104">
        <f t="shared" si="6"/>
        <v>938</v>
      </c>
      <c r="N30" s="104">
        <f t="shared" si="6"/>
        <v>50</v>
      </c>
      <c r="O30" s="104">
        <f t="shared" si="6"/>
        <v>0</v>
      </c>
      <c r="P30" s="104">
        <f t="shared" si="6"/>
        <v>0</v>
      </c>
      <c r="Q30" s="104">
        <f t="shared" si="6"/>
        <v>0</v>
      </c>
      <c r="R30" s="104">
        <f t="shared" si="6"/>
        <v>0</v>
      </c>
      <c r="S30" s="104">
        <f t="shared" si="6"/>
        <v>0</v>
      </c>
      <c r="T30" s="104">
        <f t="shared" si="6"/>
        <v>0</v>
      </c>
      <c r="U30" s="104">
        <f t="shared" si="6"/>
        <v>576</v>
      </c>
      <c r="V30" s="104">
        <f t="shared" si="6"/>
        <v>720</v>
      </c>
      <c r="W30" s="104">
        <f>W31+W37+W40</f>
        <v>504</v>
      </c>
      <c r="X30" s="104">
        <f t="shared" si="6"/>
        <v>324</v>
      </c>
      <c r="Y30" s="160"/>
    </row>
    <row r="31" spans="2:24" s="162" customFormat="1" ht="14.25" customHeight="1" thickBot="1">
      <c r="B31" s="140" t="s">
        <v>212</v>
      </c>
      <c r="C31" s="136" t="s">
        <v>213</v>
      </c>
      <c r="D31" s="193"/>
      <c r="E31" s="193"/>
      <c r="F31" s="193"/>
      <c r="G31" s="193"/>
      <c r="H31" s="194"/>
      <c r="I31" s="104">
        <f>SUM(I32:I36)</f>
        <v>591</v>
      </c>
      <c r="J31" s="142">
        <v>196</v>
      </c>
      <c r="K31" s="37">
        <f>SUM(K32:K36)</f>
        <v>392</v>
      </c>
      <c r="L31" s="144">
        <v>130</v>
      </c>
      <c r="M31" s="103">
        <v>262</v>
      </c>
      <c r="N31" s="196"/>
      <c r="O31" s="144"/>
      <c r="P31" s="196"/>
      <c r="Q31" s="197"/>
      <c r="R31" s="142"/>
      <c r="S31" s="198"/>
      <c r="T31" s="199"/>
      <c r="U31" s="144">
        <f>SUM(U32:U36)</f>
        <v>68</v>
      </c>
      <c r="V31" s="197">
        <f>SUM(V32:V36)</f>
        <v>236</v>
      </c>
      <c r="W31" s="144">
        <f>SUM(W32:W36)</f>
        <v>52</v>
      </c>
      <c r="X31" s="197">
        <f>SUM(X32:X36)</f>
        <v>36</v>
      </c>
    </row>
    <row r="32" spans="2:24" s="172" customFormat="1" ht="15.75" customHeight="1">
      <c r="B32" s="117" t="s">
        <v>214</v>
      </c>
      <c r="C32" s="118" t="s">
        <v>215</v>
      </c>
      <c r="D32" s="163"/>
      <c r="E32" s="163"/>
      <c r="F32" s="163">
        <v>4</v>
      </c>
      <c r="G32" s="163"/>
      <c r="H32" s="164"/>
      <c r="I32" s="165">
        <f>J32+K32</f>
        <v>58</v>
      </c>
      <c r="J32" s="166">
        <v>10</v>
      </c>
      <c r="K32" s="70">
        <f>SUM(U32:X32)</f>
        <v>48</v>
      </c>
      <c r="L32" s="167">
        <v>48</v>
      </c>
      <c r="M32" s="163"/>
      <c r="N32" s="168"/>
      <c r="O32" s="167"/>
      <c r="P32" s="168"/>
      <c r="Q32" s="169"/>
      <c r="R32" s="166"/>
      <c r="S32" s="170"/>
      <c r="T32" s="171"/>
      <c r="U32" s="167"/>
      <c r="V32" s="168">
        <v>48</v>
      </c>
      <c r="W32" s="167"/>
      <c r="X32" s="168"/>
    </row>
    <row r="33" spans="2:24" s="172" customFormat="1" ht="15" customHeight="1">
      <c r="B33" s="119" t="s">
        <v>216</v>
      </c>
      <c r="C33" s="120" t="s">
        <v>217</v>
      </c>
      <c r="D33" s="73"/>
      <c r="E33" s="73"/>
      <c r="F33" s="73">
        <v>4</v>
      </c>
      <c r="G33" s="73"/>
      <c r="H33" s="173"/>
      <c r="I33" s="174">
        <f>J33+K33</f>
        <v>58</v>
      </c>
      <c r="J33" s="42">
        <v>10</v>
      </c>
      <c r="K33" s="174">
        <f>SUM(U33:X33)</f>
        <v>48</v>
      </c>
      <c r="L33" s="41">
        <v>48</v>
      </c>
      <c r="M33" s="73"/>
      <c r="N33" s="40"/>
      <c r="O33" s="41"/>
      <c r="P33" s="40"/>
      <c r="Q33" s="175"/>
      <c r="R33" s="42"/>
      <c r="S33" s="176" t="s">
        <v>218</v>
      </c>
      <c r="T33" s="177"/>
      <c r="U33" s="41"/>
      <c r="V33" s="40">
        <v>48</v>
      </c>
      <c r="W33" s="41"/>
      <c r="X33" s="40"/>
    </row>
    <row r="34" spans="2:24" s="172" customFormat="1" ht="15" customHeight="1">
      <c r="B34" s="119" t="s">
        <v>219</v>
      </c>
      <c r="C34" s="120" t="s">
        <v>175</v>
      </c>
      <c r="D34" s="73">
        <v>6</v>
      </c>
      <c r="E34" s="73"/>
      <c r="F34" s="73"/>
      <c r="G34" s="73"/>
      <c r="H34" s="73" t="s">
        <v>220</v>
      </c>
      <c r="I34" s="174">
        <f>J34+K34</f>
        <v>149</v>
      </c>
      <c r="J34" s="42">
        <v>31</v>
      </c>
      <c r="K34" s="174">
        <f>SUM(U34:X34)</f>
        <v>118</v>
      </c>
      <c r="L34" s="41"/>
      <c r="M34" s="73">
        <v>118</v>
      </c>
      <c r="N34" s="40"/>
      <c r="O34" s="41"/>
      <c r="P34" s="40"/>
      <c r="Q34" s="175"/>
      <c r="R34" s="42"/>
      <c r="S34" s="176"/>
      <c r="T34" s="177"/>
      <c r="U34" s="41">
        <v>34</v>
      </c>
      <c r="V34" s="40">
        <v>40</v>
      </c>
      <c r="W34" s="41">
        <v>26</v>
      </c>
      <c r="X34" s="40">
        <v>18</v>
      </c>
    </row>
    <row r="35" spans="2:24" s="172" customFormat="1" ht="16.5" customHeight="1">
      <c r="B35" s="119" t="s">
        <v>221</v>
      </c>
      <c r="C35" s="120" t="s">
        <v>222</v>
      </c>
      <c r="D35" s="73"/>
      <c r="E35" s="73">
        <v>4</v>
      </c>
      <c r="F35" s="73">
        <v>6</v>
      </c>
      <c r="G35" s="73"/>
      <c r="H35" s="173"/>
      <c r="I35" s="174">
        <f>J35+K35</f>
        <v>236</v>
      </c>
      <c r="J35" s="42">
        <v>118</v>
      </c>
      <c r="K35" s="174">
        <f>SUM(U35:X35)</f>
        <v>118</v>
      </c>
      <c r="L35" s="41">
        <v>4</v>
      </c>
      <c r="M35" s="73">
        <v>114</v>
      </c>
      <c r="N35" s="40"/>
      <c r="O35" s="41"/>
      <c r="P35" s="40"/>
      <c r="Q35" s="175"/>
      <c r="R35" s="42"/>
      <c r="S35" s="176"/>
      <c r="T35" s="177"/>
      <c r="U35" s="41">
        <v>34</v>
      </c>
      <c r="V35" s="40">
        <v>40</v>
      </c>
      <c r="W35" s="41">
        <v>26</v>
      </c>
      <c r="X35" s="40">
        <v>18</v>
      </c>
    </row>
    <row r="36" spans="2:24" s="172" customFormat="1" ht="16.5" customHeight="1" thickBot="1">
      <c r="B36" s="121" t="s">
        <v>223</v>
      </c>
      <c r="C36" s="122" t="s">
        <v>224</v>
      </c>
      <c r="D36" s="178"/>
      <c r="E36" s="178"/>
      <c r="F36" s="178"/>
      <c r="G36" s="178"/>
      <c r="H36" s="179">
        <v>4</v>
      </c>
      <c r="I36" s="174">
        <f>J36+K36</f>
        <v>90</v>
      </c>
      <c r="J36" s="53">
        <v>30</v>
      </c>
      <c r="K36" s="234">
        <f>SUM(U36:X36)</f>
        <v>60</v>
      </c>
      <c r="L36" s="45">
        <v>30</v>
      </c>
      <c r="M36" s="178">
        <v>30</v>
      </c>
      <c r="N36" s="46"/>
      <c r="O36" s="45"/>
      <c r="P36" s="46"/>
      <c r="Q36" s="180"/>
      <c r="R36" s="53"/>
      <c r="S36" s="181"/>
      <c r="T36" s="182"/>
      <c r="U36" s="45"/>
      <c r="V36" s="46">
        <v>60</v>
      </c>
      <c r="W36" s="45"/>
      <c r="X36" s="46"/>
    </row>
    <row r="37" spans="2:24" s="162" customFormat="1" ht="16.5" customHeight="1" thickBot="1">
      <c r="B37" s="126" t="s">
        <v>225</v>
      </c>
      <c r="C37" s="130" t="s">
        <v>226</v>
      </c>
      <c r="D37" s="235"/>
      <c r="E37" s="235"/>
      <c r="F37" s="235"/>
      <c r="G37" s="235"/>
      <c r="H37" s="236"/>
      <c r="I37" s="37">
        <v>174</v>
      </c>
      <c r="J37" s="141">
        <v>58</v>
      </c>
      <c r="K37" s="237">
        <f>SUM(K38:K39)</f>
        <v>116</v>
      </c>
      <c r="L37" s="147">
        <v>62</v>
      </c>
      <c r="M37" s="38">
        <v>54</v>
      </c>
      <c r="N37" s="150"/>
      <c r="O37" s="147"/>
      <c r="P37" s="150"/>
      <c r="Q37" s="36"/>
      <c r="R37" s="141"/>
      <c r="S37" s="238"/>
      <c r="T37" s="239"/>
      <c r="U37" s="147"/>
      <c r="V37" s="150">
        <f>SUM(V38:V39)</f>
        <v>116</v>
      </c>
      <c r="W37" s="147"/>
      <c r="X37" s="150"/>
    </row>
    <row r="38" spans="2:24" s="172" customFormat="1" ht="16.5" customHeight="1">
      <c r="B38" s="123" t="s">
        <v>227</v>
      </c>
      <c r="C38" s="124" t="s">
        <v>10</v>
      </c>
      <c r="D38" s="68"/>
      <c r="E38" s="68"/>
      <c r="F38" s="68">
        <v>4</v>
      </c>
      <c r="G38" s="68"/>
      <c r="H38" s="183"/>
      <c r="I38" s="70">
        <v>90</v>
      </c>
      <c r="J38" s="55">
        <v>30</v>
      </c>
      <c r="K38" s="70">
        <f>SUM(S38:X38)</f>
        <v>60</v>
      </c>
      <c r="L38" s="116">
        <v>36</v>
      </c>
      <c r="M38" s="68">
        <v>24</v>
      </c>
      <c r="N38" s="56"/>
      <c r="O38" s="55"/>
      <c r="P38" s="56"/>
      <c r="Q38" s="69"/>
      <c r="R38" s="57"/>
      <c r="S38" s="184"/>
      <c r="T38" s="185"/>
      <c r="U38" s="55"/>
      <c r="V38" s="56">
        <v>60</v>
      </c>
      <c r="W38" s="55"/>
      <c r="X38" s="56"/>
    </row>
    <row r="39" spans="2:24" s="172" customFormat="1" ht="15.75" customHeight="1" thickBot="1">
      <c r="B39" s="121" t="s">
        <v>228</v>
      </c>
      <c r="C39" s="125" t="s">
        <v>229</v>
      </c>
      <c r="D39" s="178"/>
      <c r="E39" s="178"/>
      <c r="F39" s="178"/>
      <c r="G39" s="178"/>
      <c r="H39" s="179">
        <v>4</v>
      </c>
      <c r="I39" s="186">
        <v>84</v>
      </c>
      <c r="J39" s="45">
        <v>28</v>
      </c>
      <c r="K39" s="186">
        <f>SUM(S39:X39)</f>
        <v>56</v>
      </c>
      <c r="L39" s="187">
        <v>26</v>
      </c>
      <c r="M39" s="178">
        <v>30</v>
      </c>
      <c r="N39" s="46"/>
      <c r="O39" s="45"/>
      <c r="P39" s="46"/>
      <c r="Q39" s="180"/>
      <c r="R39" s="53"/>
      <c r="S39" s="181"/>
      <c r="T39" s="182"/>
      <c r="U39" s="45"/>
      <c r="V39" s="46">
        <v>56</v>
      </c>
      <c r="W39" s="45"/>
      <c r="X39" s="46"/>
    </row>
    <row r="40" spans="2:24" s="162" customFormat="1" ht="16.5" customHeight="1" thickBot="1">
      <c r="B40" s="126" t="s">
        <v>230</v>
      </c>
      <c r="C40" s="127" t="s">
        <v>231</v>
      </c>
      <c r="D40" s="38"/>
      <c r="E40" s="38"/>
      <c r="F40" s="38"/>
      <c r="G40" s="38"/>
      <c r="H40" s="188"/>
      <c r="I40" s="37">
        <f>I41+I55</f>
        <v>2421</v>
      </c>
      <c r="J40" s="147">
        <v>808</v>
      </c>
      <c r="K40" s="37">
        <f>K41+K55</f>
        <v>1616</v>
      </c>
      <c r="L40" s="189">
        <v>944</v>
      </c>
      <c r="M40" s="38">
        <v>622</v>
      </c>
      <c r="N40" s="150">
        <v>50</v>
      </c>
      <c r="O40" s="147"/>
      <c r="P40" s="150"/>
      <c r="Q40" s="36"/>
      <c r="R40" s="141"/>
      <c r="S40" s="189"/>
      <c r="T40" s="150"/>
      <c r="U40" s="147">
        <f>U41+U55</f>
        <v>508</v>
      </c>
      <c r="V40" s="150">
        <f>V41+V55</f>
        <v>368</v>
      </c>
      <c r="W40" s="147">
        <f>W41+W55</f>
        <v>452</v>
      </c>
      <c r="X40" s="150">
        <f>X41+X55</f>
        <v>288</v>
      </c>
    </row>
    <row r="41" spans="2:24" s="162" customFormat="1" ht="16.5" customHeight="1" thickBot="1">
      <c r="B41" s="240" t="s">
        <v>232</v>
      </c>
      <c r="C41" s="241" t="s">
        <v>233</v>
      </c>
      <c r="D41" s="242"/>
      <c r="E41" s="242"/>
      <c r="F41" s="242"/>
      <c r="G41" s="242"/>
      <c r="H41" s="243"/>
      <c r="I41" s="237">
        <f>SUM(I42:I54)</f>
        <v>1249</v>
      </c>
      <c r="J41" s="237">
        <f>SUM(J42:J54)</f>
        <v>415</v>
      </c>
      <c r="K41" s="237">
        <f>SUM(K42:K54)</f>
        <v>834</v>
      </c>
      <c r="L41" s="237">
        <f>SUM(L42:L54)</f>
        <v>536</v>
      </c>
      <c r="M41" s="237">
        <f>SUM(M42:M54)</f>
        <v>298</v>
      </c>
      <c r="N41" s="244"/>
      <c r="O41" s="245"/>
      <c r="P41" s="244"/>
      <c r="Q41" s="246"/>
      <c r="R41" s="247"/>
      <c r="S41" s="248"/>
      <c r="T41" s="244"/>
      <c r="U41" s="245">
        <f>SUM(U42:U54)</f>
        <v>456</v>
      </c>
      <c r="V41" s="246">
        <f>SUM(V42:V54)</f>
        <v>258</v>
      </c>
      <c r="W41" s="245">
        <f>SUM(W42:W54)</f>
        <v>84</v>
      </c>
      <c r="X41" s="244">
        <f>SUM(X42:X54)</f>
        <v>36</v>
      </c>
    </row>
    <row r="42" spans="2:24" s="172" customFormat="1" ht="16.5" customHeight="1">
      <c r="B42" s="123" t="s">
        <v>234</v>
      </c>
      <c r="C42" s="124" t="s">
        <v>235</v>
      </c>
      <c r="D42" s="68">
        <v>3</v>
      </c>
      <c r="E42" s="190"/>
      <c r="F42" s="68"/>
      <c r="G42" s="68"/>
      <c r="H42" s="183"/>
      <c r="I42" s="70">
        <f>K42+J42</f>
        <v>99</v>
      </c>
      <c r="J42" s="55">
        <f>K42*0.5</f>
        <v>33</v>
      </c>
      <c r="K42" s="70">
        <f>SUM(S42:X42)</f>
        <v>66</v>
      </c>
      <c r="L42" s="116">
        <v>36</v>
      </c>
      <c r="M42" s="68">
        <v>30</v>
      </c>
      <c r="N42" s="56"/>
      <c r="O42" s="55"/>
      <c r="P42" s="56"/>
      <c r="Q42" s="69"/>
      <c r="R42" s="57"/>
      <c r="S42" s="116"/>
      <c r="T42" s="56"/>
      <c r="U42" s="55">
        <v>66</v>
      </c>
      <c r="V42" s="56"/>
      <c r="W42" s="55"/>
      <c r="X42" s="56"/>
    </row>
    <row r="43" spans="2:24" s="172" customFormat="1" ht="17.25" customHeight="1">
      <c r="B43" s="119" t="s">
        <v>236</v>
      </c>
      <c r="C43" s="120" t="s">
        <v>237</v>
      </c>
      <c r="D43" s="73"/>
      <c r="E43" s="73"/>
      <c r="F43" s="73">
        <v>3</v>
      </c>
      <c r="G43" s="73"/>
      <c r="H43" s="173"/>
      <c r="I43" s="70">
        <f aca="true" t="shared" si="7" ref="I43:I54">K43+J43</f>
        <v>76</v>
      </c>
      <c r="J43" s="55">
        <v>25</v>
      </c>
      <c r="K43" s="174">
        <f>SUM(S43:X43)</f>
        <v>51</v>
      </c>
      <c r="L43" s="191">
        <v>31</v>
      </c>
      <c r="M43" s="73">
        <v>20</v>
      </c>
      <c r="N43" s="40"/>
      <c r="O43" s="41"/>
      <c r="P43" s="40"/>
      <c r="Q43" s="175"/>
      <c r="R43" s="42"/>
      <c r="S43" s="191"/>
      <c r="T43" s="40"/>
      <c r="U43" s="41">
        <v>51</v>
      </c>
      <c r="V43" s="40"/>
      <c r="W43" s="41" t="s">
        <v>238</v>
      </c>
      <c r="X43" s="40"/>
    </row>
    <row r="44" spans="2:24" s="172" customFormat="1" ht="13.5" customHeight="1">
      <c r="B44" s="119" t="s">
        <v>239</v>
      </c>
      <c r="C44" s="120" t="s">
        <v>240</v>
      </c>
      <c r="D44" s="73" t="s">
        <v>241</v>
      </c>
      <c r="E44" s="73"/>
      <c r="F44" s="73">
        <v>3</v>
      </c>
      <c r="G44" s="73"/>
      <c r="H44" s="173"/>
      <c r="I44" s="70">
        <f t="shared" si="7"/>
        <v>76</v>
      </c>
      <c r="J44" s="55">
        <v>25</v>
      </c>
      <c r="K44" s="174">
        <f aca="true" t="shared" si="8" ref="K44:K54">SUM(S44:X44)</f>
        <v>51</v>
      </c>
      <c r="L44" s="191">
        <v>51</v>
      </c>
      <c r="M44" s="73"/>
      <c r="N44" s="40"/>
      <c r="O44" s="41"/>
      <c r="P44" s="40"/>
      <c r="Q44" s="175"/>
      <c r="R44" s="42"/>
      <c r="S44" s="191"/>
      <c r="T44" s="40"/>
      <c r="U44" s="41">
        <v>51</v>
      </c>
      <c r="V44" s="40"/>
      <c r="W44" s="41"/>
      <c r="X44" s="40"/>
    </row>
    <row r="45" spans="2:24" s="172" customFormat="1" ht="16.5" customHeight="1">
      <c r="B45" s="119" t="s">
        <v>242</v>
      </c>
      <c r="C45" s="120" t="s">
        <v>243</v>
      </c>
      <c r="D45" s="73"/>
      <c r="E45" s="73"/>
      <c r="F45" s="73">
        <v>3</v>
      </c>
      <c r="G45" s="73"/>
      <c r="H45" s="173"/>
      <c r="I45" s="70">
        <f t="shared" si="7"/>
        <v>76</v>
      </c>
      <c r="J45" s="55">
        <v>25</v>
      </c>
      <c r="K45" s="174">
        <f t="shared" si="8"/>
        <v>51</v>
      </c>
      <c r="L45" s="191">
        <v>41</v>
      </c>
      <c r="M45" s="73">
        <v>10</v>
      </c>
      <c r="N45" s="40"/>
      <c r="O45" s="41"/>
      <c r="P45" s="40"/>
      <c r="Q45" s="175"/>
      <c r="R45" s="42"/>
      <c r="S45" s="191"/>
      <c r="T45" s="40"/>
      <c r="U45" s="41">
        <v>51</v>
      </c>
      <c r="V45" s="40"/>
      <c r="W45" s="41"/>
      <c r="X45" s="40"/>
    </row>
    <row r="46" spans="2:24" s="172" customFormat="1" ht="14.25" customHeight="1">
      <c r="B46" s="119" t="s">
        <v>244</v>
      </c>
      <c r="C46" s="128" t="s">
        <v>245</v>
      </c>
      <c r="D46" s="73"/>
      <c r="E46" s="73"/>
      <c r="F46" s="73">
        <v>6</v>
      </c>
      <c r="G46" s="73"/>
      <c r="H46" s="173">
        <v>4.5</v>
      </c>
      <c r="I46" s="70">
        <f t="shared" si="7"/>
        <v>126</v>
      </c>
      <c r="J46" s="55">
        <f>K46*0.5</f>
        <v>42</v>
      </c>
      <c r="K46" s="174">
        <f t="shared" si="8"/>
        <v>84</v>
      </c>
      <c r="L46" s="191">
        <v>50</v>
      </c>
      <c r="M46" s="73">
        <v>34</v>
      </c>
      <c r="N46" s="40"/>
      <c r="O46" s="41"/>
      <c r="P46" s="40"/>
      <c r="Q46" s="175"/>
      <c r="R46" s="42"/>
      <c r="S46" s="176"/>
      <c r="T46" s="177"/>
      <c r="U46" s="41"/>
      <c r="V46" s="40">
        <v>40</v>
      </c>
      <c r="W46" s="41">
        <v>26</v>
      </c>
      <c r="X46" s="40">
        <v>18</v>
      </c>
    </row>
    <row r="47" spans="2:24" s="172" customFormat="1" ht="17.25" customHeight="1">
      <c r="B47" s="119" t="s">
        <v>246</v>
      </c>
      <c r="C47" s="120" t="s">
        <v>247</v>
      </c>
      <c r="D47" s="73">
        <v>4</v>
      </c>
      <c r="E47" s="73"/>
      <c r="F47" s="73"/>
      <c r="G47" s="73"/>
      <c r="H47" s="173">
        <v>3</v>
      </c>
      <c r="I47" s="70">
        <f t="shared" si="7"/>
        <v>111</v>
      </c>
      <c r="J47" s="55">
        <f>K47*0.5</f>
        <v>37</v>
      </c>
      <c r="K47" s="174">
        <f t="shared" si="8"/>
        <v>74</v>
      </c>
      <c r="L47" s="191">
        <v>44</v>
      </c>
      <c r="M47" s="73">
        <v>30</v>
      </c>
      <c r="N47" s="40"/>
      <c r="O47" s="41"/>
      <c r="P47" s="40"/>
      <c r="Q47" s="175"/>
      <c r="R47" s="42"/>
      <c r="S47" s="176"/>
      <c r="T47" s="177"/>
      <c r="U47" s="41">
        <v>34</v>
      </c>
      <c r="V47" s="40">
        <v>40</v>
      </c>
      <c r="W47" s="41"/>
      <c r="X47" s="40"/>
    </row>
    <row r="48" spans="2:28" s="172" customFormat="1" ht="15" customHeight="1">
      <c r="B48" s="119" t="s">
        <v>248</v>
      </c>
      <c r="C48" s="120" t="s">
        <v>249</v>
      </c>
      <c r="D48" s="73">
        <v>4</v>
      </c>
      <c r="E48" s="73"/>
      <c r="F48" s="73"/>
      <c r="G48" s="73"/>
      <c r="H48" s="173">
        <v>3</v>
      </c>
      <c r="I48" s="70">
        <f t="shared" si="7"/>
        <v>162</v>
      </c>
      <c r="J48" s="55">
        <f>K48*0.5</f>
        <v>54</v>
      </c>
      <c r="K48" s="174">
        <f t="shared" si="8"/>
        <v>108</v>
      </c>
      <c r="L48" s="191">
        <v>72</v>
      </c>
      <c r="M48" s="73">
        <v>36</v>
      </c>
      <c r="N48" s="40"/>
      <c r="O48" s="41"/>
      <c r="P48" s="40"/>
      <c r="Q48" s="175"/>
      <c r="R48" s="42"/>
      <c r="S48" s="176"/>
      <c r="T48" s="177"/>
      <c r="U48" s="41">
        <v>68</v>
      </c>
      <c r="V48" s="40">
        <v>40</v>
      </c>
      <c r="W48" s="41"/>
      <c r="X48" s="40"/>
      <c r="AB48" s="172" t="s">
        <v>250</v>
      </c>
    </row>
    <row r="49" spans="2:24" s="172" customFormat="1" ht="13.5" customHeight="1">
      <c r="B49" s="119" t="s">
        <v>251</v>
      </c>
      <c r="C49" s="120" t="s">
        <v>252</v>
      </c>
      <c r="D49" s="73">
        <v>3</v>
      </c>
      <c r="E49" s="73"/>
      <c r="F49" s="73"/>
      <c r="G49" s="73"/>
      <c r="H49" s="173"/>
      <c r="I49" s="70">
        <f t="shared" si="7"/>
        <v>76</v>
      </c>
      <c r="J49" s="55">
        <v>25</v>
      </c>
      <c r="K49" s="174">
        <f t="shared" si="8"/>
        <v>51</v>
      </c>
      <c r="L49" s="191">
        <v>41</v>
      </c>
      <c r="M49" s="73">
        <v>10</v>
      </c>
      <c r="N49" s="40"/>
      <c r="O49" s="41"/>
      <c r="P49" s="40"/>
      <c r="Q49" s="175"/>
      <c r="R49" s="42"/>
      <c r="S49" s="176"/>
      <c r="T49" s="177"/>
      <c r="U49" s="41">
        <v>51</v>
      </c>
      <c r="V49" s="40"/>
      <c r="W49" s="41"/>
      <c r="X49" s="40"/>
    </row>
    <row r="50" spans="2:24" s="172" customFormat="1" ht="15.75" customHeight="1">
      <c r="B50" s="119" t="s">
        <v>253</v>
      </c>
      <c r="C50" s="120" t="s">
        <v>254</v>
      </c>
      <c r="D50" s="73">
        <v>6</v>
      </c>
      <c r="E50" s="73"/>
      <c r="F50" s="73"/>
      <c r="G50" s="73"/>
      <c r="H50" s="173">
        <v>4.5</v>
      </c>
      <c r="I50" s="70">
        <f t="shared" si="7"/>
        <v>96</v>
      </c>
      <c r="J50" s="55">
        <f>K50*0.5</f>
        <v>32</v>
      </c>
      <c r="K50" s="174">
        <f t="shared" si="8"/>
        <v>64</v>
      </c>
      <c r="L50" s="191">
        <v>50</v>
      </c>
      <c r="M50" s="73">
        <v>14</v>
      </c>
      <c r="N50" s="40"/>
      <c r="O50" s="41"/>
      <c r="P50" s="40"/>
      <c r="Q50" s="175"/>
      <c r="R50" s="42"/>
      <c r="S50" s="176"/>
      <c r="T50" s="177"/>
      <c r="U50" s="41"/>
      <c r="V50" s="40">
        <v>20</v>
      </c>
      <c r="W50" s="41">
        <v>26</v>
      </c>
      <c r="X50" s="40">
        <v>18</v>
      </c>
    </row>
    <row r="51" spans="2:24" s="172" customFormat="1" ht="15" customHeight="1">
      <c r="B51" s="119" t="s">
        <v>255</v>
      </c>
      <c r="C51" s="120" t="s">
        <v>256</v>
      </c>
      <c r="D51" s="73"/>
      <c r="E51" s="73"/>
      <c r="F51" s="73">
        <v>4</v>
      </c>
      <c r="G51" s="73"/>
      <c r="H51" s="173">
        <v>3</v>
      </c>
      <c r="I51" s="70">
        <f t="shared" si="7"/>
        <v>111</v>
      </c>
      <c r="J51" s="55">
        <v>37</v>
      </c>
      <c r="K51" s="174">
        <f t="shared" si="8"/>
        <v>74</v>
      </c>
      <c r="L51" s="191">
        <v>54</v>
      </c>
      <c r="M51" s="73">
        <v>20</v>
      </c>
      <c r="N51" s="40"/>
      <c r="O51" s="41"/>
      <c r="P51" s="40"/>
      <c r="Q51" s="175"/>
      <c r="R51" s="42"/>
      <c r="S51" s="176"/>
      <c r="T51" s="177"/>
      <c r="U51" s="41">
        <v>34</v>
      </c>
      <c r="V51" s="40">
        <v>40</v>
      </c>
      <c r="W51" s="41"/>
      <c r="X51" s="40"/>
    </row>
    <row r="52" spans="2:24" s="172" customFormat="1" ht="15" customHeight="1">
      <c r="B52" s="120" t="s">
        <v>257</v>
      </c>
      <c r="C52" s="120" t="s">
        <v>258</v>
      </c>
      <c r="D52" s="73"/>
      <c r="E52" s="73"/>
      <c r="F52" s="73">
        <v>4</v>
      </c>
      <c r="G52" s="73"/>
      <c r="H52" s="73">
        <v>3</v>
      </c>
      <c r="I52" s="70">
        <f t="shared" si="7"/>
        <v>111</v>
      </c>
      <c r="J52" s="55">
        <v>37</v>
      </c>
      <c r="K52" s="174">
        <f t="shared" si="8"/>
        <v>74</v>
      </c>
      <c r="L52" s="73">
        <v>44</v>
      </c>
      <c r="M52" s="73">
        <v>30</v>
      </c>
      <c r="N52" s="73"/>
      <c r="O52" s="73"/>
      <c r="P52" s="73"/>
      <c r="Q52" s="73"/>
      <c r="R52" s="73"/>
      <c r="S52" s="192"/>
      <c r="T52" s="192"/>
      <c r="U52" s="73">
        <v>34</v>
      </c>
      <c r="V52" s="73">
        <v>40</v>
      </c>
      <c r="W52" s="73"/>
      <c r="X52" s="73"/>
    </row>
    <row r="53" spans="2:24" s="172" customFormat="1" ht="15" customHeight="1">
      <c r="B53" s="120" t="s">
        <v>313</v>
      </c>
      <c r="C53" s="120" t="s">
        <v>293</v>
      </c>
      <c r="D53" s="73"/>
      <c r="E53" s="73"/>
      <c r="F53" s="73"/>
      <c r="G53" s="73"/>
      <c r="H53" s="73">
        <v>4</v>
      </c>
      <c r="I53" s="70">
        <f t="shared" si="7"/>
        <v>81</v>
      </c>
      <c r="J53" s="55">
        <v>27</v>
      </c>
      <c r="K53" s="174">
        <f t="shared" si="8"/>
        <v>54</v>
      </c>
      <c r="L53" s="73">
        <v>16</v>
      </c>
      <c r="M53" s="73">
        <v>38</v>
      </c>
      <c r="N53" s="73"/>
      <c r="O53" s="73"/>
      <c r="P53" s="73"/>
      <c r="Q53" s="73"/>
      <c r="R53" s="73"/>
      <c r="S53" s="192"/>
      <c r="T53" s="192"/>
      <c r="U53" s="73">
        <v>16</v>
      </c>
      <c r="V53" s="73">
        <v>38</v>
      </c>
      <c r="W53" s="73"/>
      <c r="X53" s="73"/>
    </row>
    <row r="54" spans="2:24" s="172" customFormat="1" ht="15" customHeight="1" thickBot="1">
      <c r="B54" s="225" t="s">
        <v>314</v>
      </c>
      <c r="C54" s="122" t="s">
        <v>315</v>
      </c>
      <c r="D54" s="178"/>
      <c r="E54" s="178"/>
      <c r="F54" s="178">
        <v>5</v>
      </c>
      <c r="G54" s="178"/>
      <c r="H54" s="178"/>
      <c r="I54" s="226">
        <f t="shared" si="7"/>
        <v>48</v>
      </c>
      <c r="J54" s="66">
        <v>16</v>
      </c>
      <c r="K54" s="186">
        <f t="shared" si="8"/>
        <v>32</v>
      </c>
      <c r="L54" s="178">
        <v>6</v>
      </c>
      <c r="M54" s="178">
        <v>26</v>
      </c>
      <c r="N54" s="178"/>
      <c r="O54" s="178"/>
      <c r="P54" s="178"/>
      <c r="Q54" s="178"/>
      <c r="R54" s="178"/>
      <c r="S54" s="227"/>
      <c r="T54" s="227"/>
      <c r="U54" s="178"/>
      <c r="V54" s="178"/>
      <c r="W54" s="178">
        <v>32</v>
      </c>
      <c r="X54" s="178"/>
    </row>
    <row r="55" spans="2:24" s="162" customFormat="1" ht="15" customHeight="1" thickBot="1">
      <c r="B55" s="126" t="s">
        <v>259</v>
      </c>
      <c r="C55" s="127" t="s">
        <v>260</v>
      </c>
      <c r="D55" s="38"/>
      <c r="E55" s="38"/>
      <c r="F55" s="38"/>
      <c r="G55" s="38"/>
      <c r="H55" s="188">
        <v>8</v>
      </c>
      <c r="I55" s="37">
        <f>I72+I67+I61+I56</f>
        <v>1172</v>
      </c>
      <c r="J55" s="147">
        <v>416</v>
      </c>
      <c r="K55" s="37">
        <f>K56+K61+K67+K72</f>
        <v>782</v>
      </c>
      <c r="L55" s="189">
        <f>L56+L61+L67+L72</f>
        <v>316</v>
      </c>
      <c r="M55" s="147">
        <f>M56+M61+M67+M72</f>
        <v>380</v>
      </c>
      <c r="N55" s="150">
        <v>50</v>
      </c>
      <c r="O55" s="147">
        <f>SUM(O56:O75)</f>
        <v>144</v>
      </c>
      <c r="P55" s="150">
        <f>SUM(P56:P75)</f>
        <v>216</v>
      </c>
      <c r="Q55" s="36"/>
      <c r="R55" s="141"/>
      <c r="S55" s="238"/>
      <c r="T55" s="239"/>
      <c r="U55" s="147">
        <f>U72+U67+U61+U56</f>
        <v>52</v>
      </c>
      <c r="V55" s="147">
        <f>V72+V67+V61+V56</f>
        <v>110</v>
      </c>
      <c r="W55" s="147">
        <f>W72+W67+W61+W56</f>
        <v>368</v>
      </c>
      <c r="X55" s="36">
        <f>X72+X67+X61+X56</f>
        <v>252</v>
      </c>
    </row>
    <row r="56" spans="2:24" s="162" customFormat="1" ht="44.25" customHeight="1" thickBot="1">
      <c r="B56" s="140" t="s">
        <v>261</v>
      </c>
      <c r="C56" s="136" t="s">
        <v>262</v>
      </c>
      <c r="D56" s="193">
        <v>4</v>
      </c>
      <c r="E56" s="193"/>
      <c r="F56" s="193"/>
      <c r="G56" s="193"/>
      <c r="H56" s="194"/>
      <c r="I56" s="37">
        <f>SUM(I57:I60)</f>
        <v>242</v>
      </c>
      <c r="J56" s="144">
        <v>80</v>
      </c>
      <c r="K56" s="104">
        <v>162</v>
      </c>
      <c r="L56" s="195">
        <v>104</v>
      </c>
      <c r="M56" s="103">
        <v>58</v>
      </c>
      <c r="N56" s="196"/>
      <c r="O56" s="144"/>
      <c r="P56" s="196"/>
      <c r="Q56" s="197"/>
      <c r="R56" s="142"/>
      <c r="S56" s="198"/>
      <c r="T56" s="199"/>
      <c r="U56" s="144">
        <f>SUM(U57:U60)</f>
        <v>52</v>
      </c>
      <c r="V56" s="197">
        <v>110</v>
      </c>
      <c r="W56" s="144"/>
      <c r="X56" s="196"/>
    </row>
    <row r="57" spans="2:24" s="172" customFormat="1" ht="29.25" customHeight="1">
      <c r="B57" s="117" t="s">
        <v>263</v>
      </c>
      <c r="C57" s="131" t="s">
        <v>264</v>
      </c>
      <c r="D57" s="200"/>
      <c r="E57" s="200"/>
      <c r="F57" s="200"/>
      <c r="G57" s="200"/>
      <c r="H57" s="249">
        <v>4</v>
      </c>
      <c r="I57" s="70">
        <f>J57+K57</f>
        <v>182</v>
      </c>
      <c r="J57" s="167">
        <v>60</v>
      </c>
      <c r="K57" s="165">
        <f>SUM(S57:X57)</f>
        <v>122</v>
      </c>
      <c r="L57" s="250">
        <v>74</v>
      </c>
      <c r="M57" s="163">
        <v>48</v>
      </c>
      <c r="N57" s="168"/>
      <c r="O57" s="167"/>
      <c r="P57" s="168"/>
      <c r="Q57" s="169"/>
      <c r="R57" s="166"/>
      <c r="S57" s="170"/>
      <c r="T57" s="171"/>
      <c r="U57" s="167">
        <v>52</v>
      </c>
      <c r="V57" s="168">
        <v>70</v>
      </c>
      <c r="W57" s="167"/>
      <c r="X57" s="168"/>
    </row>
    <row r="58" spans="2:24" s="172" customFormat="1" ht="15.75" customHeight="1">
      <c r="B58" s="119" t="s">
        <v>265</v>
      </c>
      <c r="C58" s="128" t="s">
        <v>266</v>
      </c>
      <c r="D58" s="74" t="s">
        <v>241</v>
      </c>
      <c r="E58" s="74"/>
      <c r="F58" s="74"/>
      <c r="G58" s="74"/>
      <c r="H58" s="251">
        <v>4</v>
      </c>
      <c r="I58" s="174">
        <f>J58+K58</f>
        <v>60</v>
      </c>
      <c r="J58" s="41">
        <v>20</v>
      </c>
      <c r="K58" s="174">
        <f>SUM(S58:X58)</f>
        <v>40</v>
      </c>
      <c r="L58" s="191">
        <v>30</v>
      </c>
      <c r="M58" s="73">
        <v>10</v>
      </c>
      <c r="N58" s="40"/>
      <c r="O58" s="41"/>
      <c r="P58" s="40"/>
      <c r="Q58" s="175"/>
      <c r="R58" s="42"/>
      <c r="S58" s="176"/>
      <c r="T58" s="177"/>
      <c r="U58" s="41"/>
      <c r="V58" s="40">
        <v>40</v>
      </c>
      <c r="W58" s="41"/>
      <c r="X58" s="40"/>
    </row>
    <row r="59" spans="2:24" s="172" customFormat="1" ht="16.5" customHeight="1">
      <c r="B59" s="119" t="s">
        <v>267</v>
      </c>
      <c r="C59" s="128" t="s">
        <v>23</v>
      </c>
      <c r="D59" s="74"/>
      <c r="E59" s="74"/>
      <c r="F59" s="74"/>
      <c r="G59" s="74"/>
      <c r="H59" s="251">
        <v>4</v>
      </c>
      <c r="I59" s="174"/>
      <c r="J59" s="41"/>
      <c r="K59" s="174"/>
      <c r="L59" s="191"/>
      <c r="M59" s="73"/>
      <c r="N59" s="40"/>
      <c r="O59" s="41">
        <v>36</v>
      </c>
      <c r="P59" s="40"/>
      <c r="Q59" s="175"/>
      <c r="R59" s="42"/>
      <c r="S59" s="176"/>
      <c r="T59" s="177"/>
      <c r="U59" s="41"/>
      <c r="V59" s="40">
        <v>36</v>
      </c>
      <c r="W59" s="41"/>
      <c r="X59" s="40"/>
    </row>
    <row r="60" spans="2:24" s="172" customFormat="1" ht="17.25" customHeight="1" thickBot="1">
      <c r="B60" s="121" t="s">
        <v>268</v>
      </c>
      <c r="C60" s="125" t="s">
        <v>141</v>
      </c>
      <c r="D60" s="201"/>
      <c r="E60" s="201"/>
      <c r="F60" s="201">
        <v>4</v>
      </c>
      <c r="G60" s="201"/>
      <c r="H60" s="252"/>
      <c r="I60" s="186"/>
      <c r="J60" s="45"/>
      <c r="K60" s="186"/>
      <c r="L60" s="187"/>
      <c r="M60" s="178"/>
      <c r="N60" s="46"/>
      <c r="O60" s="45"/>
      <c r="P60" s="46">
        <v>72</v>
      </c>
      <c r="Q60" s="180"/>
      <c r="R60" s="53"/>
      <c r="S60" s="181"/>
      <c r="T60" s="182"/>
      <c r="U60" s="45"/>
      <c r="V60" s="46">
        <v>72</v>
      </c>
      <c r="W60" s="45"/>
      <c r="X60" s="46"/>
    </row>
    <row r="61" spans="2:24" s="162" customFormat="1" ht="32.25" customHeight="1" thickBot="1">
      <c r="B61" s="140" t="s">
        <v>269</v>
      </c>
      <c r="C61" s="136" t="s">
        <v>270</v>
      </c>
      <c r="D61" s="193">
        <v>5</v>
      </c>
      <c r="E61" s="193"/>
      <c r="F61" s="193"/>
      <c r="G61" s="193"/>
      <c r="H61" s="194"/>
      <c r="I61" s="104">
        <f>SUM(I62:I66)</f>
        <v>381</v>
      </c>
      <c r="J61" s="104">
        <f>SUM(J62:J66)</f>
        <v>127</v>
      </c>
      <c r="K61" s="104">
        <f>SUM(K62:K64)</f>
        <v>254</v>
      </c>
      <c r="L61" s="195">
        <f>SUM(L62:L66)</f>
        <v>76</v>
      </c>
      <c r="M61" s="103">
        <f>SUM(M62:M66)</f>
        <v>148</v>
      </c>
      <c r="N61" s="196">
        <f>SUM(N62:N66)</f>
        <v>30</v>
      </c>
      <c r="O61" s="144"/>
      <c r="P61" s="196"/>
      <c r="Q61" s="197"/>
      <c r="R61" s="142"/>
      <c r="S61" s="198"/>
      <c r="T61" s="199"/>
      <c r="U61" s="144"/>
      <c r="V61" s="196"/>
      <c r="W61" s="144">
        <f>SUM(W62:W64)</f>
        <v>254</v>
      </c>
      <c r="X61" s="196"/>
    </row>
    <row r="62" spans="2:24" s="172" customFormat="1" ht="32.25" customHeight="1">
      <c r="B62" s="117" t="s">
        <v>271</v>
      </c>
      <c r="C62" s="131" t="s">
        <v>272</v>
      </c>
      <c r="D62" s="200"/>
      <c r="E62" s="200"/>
      <c r="F62" s="200">
        <v>5</v>
      </c>
      <c r="G62" s="200"/>
      <c r="H62" s="249"/>
      <c r="I62" s="165">
        <v>186</v>
      </c>
      <c r="J62" s="167">
        <f aca="true" t="shared" si="9" ref="J62:J73">K62*0.5</f>
        <v>62</v>
      </c>
      <c r="K62" s="165">
        <v>124</v>
      </c>
      <c r="L62" s="250">
        <v>30</v>
      </c>
      <c r="M62" s="163">
        <v>64</v>
      </c>
      <c r="N62" s="168">
        <v>30</v>
      </c>
      <c r="O62" s="167"/>
      <c r="P62" s="168"/>
      <c r="Q62" s="169"/>
      <c r="R62" s="166"/>
      <c r="S62" s="170"/>
      <c r="T62" s="171"/>
      <c r="U62" s="167"/>
      <c r="V62" s="168"/>
      <c r="W62" s="167">
        <v>124</v>
      </c>
      <c r="X62" s="168"/>
    </row>
    <row r="63" spans="2:24" s="172" customFormat="1" ht="27" customHeight="1">
      <c r="B63" s="119" t="s">
        <v>273</v>
      </c>
      <c r="C63" s="128" t="s">
        <v>274</v>
      </c>
      <c r="D63" s="74"/>
      <c r="E63" s="74"/>
      <c r="F63" s="74">
        <v>5</v>
      </c>
      <c r="G63" s="74"/>
      <c r="H63" s="251"/>
      <c r="I63" s="174">
        <v>102</v>
      </c>
      <c r="J63" s="55">
        <f t="shared" si="9"/>
        <v>34</v>
      </c>
      <c r="K63" s="174">
        <v>68</v>
      </c>
      <c r="L63" s="191">
        <v>16</v>
      </c>
      <c r="M63" s="73">
        <v>52</v>
      </c>
      <c r="N63" s="40"/>
      <c r="O63" s="41"/>
      <c r="P63" s="40"/>
      <c r="Q63" s="175"/>
      <c r="R63" s="42"/>
      <c r="S63" s="176"/>
      <c r="T63" s="177"/>
      <c r="U63" s="41"/>
      <c r="V63" s="40"/>
      <c r="W63" s="41">
        <v>68</v>
      </c>
      <c r="X63" s="40"/>
    </row>
    <row r="64" spans="2:24" s="172" customFormat="1" ht="32.25" customHeight="1">
      <c r="B64" s="119" t="s">
        <v>275</v>
      </c>
      <c r="C64" s="128" t="s">
        <v>276</v>
      </c>
      <c r="D64" s="74" t="s">
        <v>241</v>
      </c>
      <c r="E64" s="74"/>
      <c r="F64" s="74">
        <v>5</v>
      </c>
      <c r="G64" s="74"/>
      <c r="H64" s="251"/>
      <c r="I64" s="174">
        <v>93</v>
      </c>
      <c r="J64" s="55">
        <f t="shared" si="9"/>
        <v>31</v>
      </c>
      <c r="K64" s="174">
        <v>62</v>
      </c>
      <c r="L64" s="191">
        <v>30</v>
      </c>
      <c r="M64" s="73">
        <v>32</v>
      </c>
      <c r="N64" s="40"/>
      <c r="O64" s="41"/>
      <c r="P64" s="40"/>
      <c r="Q64" s="175"/>
      <c r="R64" s="42"/>
      <c r="S64" s="176"/>
      <c r="T64" s="177"/>
      <c r="U64" s="41"/>
      <c r="V64" s="40"/>
      <c r="W64" s="41">
        <v>62</v>
      </c>
      <c r="X64" s="40"/>
    </row>
    <row r="65" spans="2:24" s="172" customFormat="1" ht="18.75" customHeight="1">
      <c r="B65" s="119" t="s">
        <v>277</v>
      </c>
      <c r="C65" s="128" t="s">
        <v>23</v>
      </c>
      <c r="D65" s="74"/>
      <c r="E65" s="74"/>
      <c r="F65" s="367">
        <v>5</v>
      </c>
      <c r="G65" s="74"/>
      <c r="H65" s="251"/>
      <c r="I65" s="174"/>
      <c r="J65" s="55"/>
      <c r="K65" s="174"/>
      <c r="L65" s="191"/>
      <c r="M65" s="73"/>
      <c r="N65" s="40"/>
      <c r="O65" s="41">
        <v>36</v>
      </c>
      <c r="P65" s="40"/>
      <c r="Q65" s="175"/>
      <c r="R65" s="42"/>
      <c r="S65" s="176"/>
      <c r="T65" s="177"/>
      <c r="U65" s="41"/>
      <c r="V65" s="40"/>
      <c r="W65" s="41">
        <v>36</v>
      </c>
      <c r="X65" s="40"/>
    </row>
    <row r="66" spans="2:24" s="172" customFormat="1" ht="15.75" customHeight="1" thickBot="1">
      <c r="B66" s="121" t="s">
        <v>278</v>
      </c>
      <c r="C66" s="125" t="s">
        <v>141</v>
      </c>
      <c r="D66" s="201"/>
      <c r="E66" s="201"/>
      <c r="F66" s="368"/>
      <c r="G66" s="201"/>
      <c r="H66" s="252"/>
      <c r="I66" s="186"/>
      <c r="J66" s="66"/>
      <c r="K66" s="186"/>
      <c r="L66" s="187"/>
      <c r="M66" s="178"/>
      <c r="N66" s="46"/>
      <c r="O66" s="45"/>
      <c r="P66" s="46">
        <v>72</v>
      </c>
      <c r="Q66" s="180"/>
      <c r="R66" s="53"/>
      <c r="S66" s="181"/>
      <c r="T66" s="182"/>
      <c r="U66" s="45"/>
      <c r="V66" s="46"/>
      <c r="W66" s="45">
        <v>72</v>
      </c>
      <c r="X66" s="46"/>
    </row>
    <row r="67" spans="2:24" s="162" customFormat="1" ht="39" customHeight="1" thickBot="1">
      <c r="B67" s="140" t="s">
        <v>279</v>
      </c>
      <c r="C67" s="136" t="s">
        <v>280</v>
      </c>
      <c r="D67" s="193">
        <v>6</v>
      </c>
      <c r="E67" s="193"/>
      <c r="F67" s="193"/>
      <c r="G67" s="193"/>
      <c r="H67" s="194"/>
      <c r="I67" s="104">
        <f>SUM(I68:I71)</f>
        <v>336</v>
      </c>
      <c r="J67" s="30">
        <f t="shared" si="9"/>
        <v>112</v>
      </c>
      <c r="K67" s="104">
        <f>SUM(K68:K71)</f>
        <v>224</v>
      </c>
      <c r="L67" s="195">
        <v>96</v>
      </c>
      <c r="M67" s="103">
        <v>92</v>
      </c>
      <c r="N67" s="196"/>
      <c r="O67" s="144"/>
      <c r="P67" s="196"/>
      <c r="Q67" s="197"/>
      <c r="R67" s="142"/>
      <c r="S67" s="198"/>
      <c r="T67" s="199"/>
      <c r="U67" s="144"/>
      <c r="V67" s="196"/>
      <c r="W67" s="144">
        <f>SUM(W68:W71)</f>
        <v>62</v>
      </c>
      <c r="X67" s="196">
        <f>SUM(X68:X69)</f>
        <v>162</v>
      </c>
    </row>
    <row r="68" spans="2:24" s="172" customFormat="1" ht="21" customHeight="1">
      <c r="B68" s="117" t="s">
        <v>281</v>
      </c>
      <c r="C68" s="131" t="s">
        <v>282</v>
      </c>
      <c r="D68" s="200"/>
      <c r="E68" s="200"/>
      <c r="F68" s="369">
        <v>6</v>
      </c>
      <c r="G68" s="200"/>
      <c r="H68" s="249">
        <v>5</v>
      </c>
      <c r="I68" s="165">
        <f>SUM(J68:K68)</f>
        <v>228</v>
      </c>
      <c r="J68" s="167">
        <f t="shared" si="9"/>
        <v>76</v>
      </c>
      <c r="K68" s="165">
        <f>SUM(S68:X68)</f>
        <v>152</v>
      </c>
      <c r="L68" s="250">
        <v>92</v>
      </c>
      <c r="M68" s="163">
        <v>60</v>
      </c>
      <c r="N68" s="168"/>
      <c r="O68" s="167"/>
      <c r="P68" s="168"/>
      <c r="Q68" s="169"/>
      <c r="R68" s="166"/>
      <c r="S68" s="170"/>
      <c r="T68" s="171"/>
      <c r="U68" s="167"/>
      <c r="V68" s="168"/>
      <c r="W68" s="167">
        <v>62</v>
      </c>
      <c r="X68" s="168">
        <v>90</v>
      </c>
    </row>
    <row r="69" spans="2:24" s="172" customFormat="1" ht="15.75" customHeight="1">
      <c r="B69" s="119" t="s">
        <v>283</v>
      </c>
      <c r="C69" s="128" t="s">
        <v>284</v>
      </c>
      <c r="D69" s="74"/>
      <c r="E69" s="74"/>
      <c r="F69" s="370"/>
      <c r="G69" s="74"/>
      <c r="H69" s="251"/>
      <c r="I69" s="174">
        <v>108</v>
      </c>
      <c r="J69" s="55">
        <f t="shared" si="9"/>
        <v>36</v>
      </c>
      <c r="K69" s="174">
        <v>72</v>
      </c>
      <c r="L69" s="191">
        <v>40</v>
      </c>
      <c r="M69" s="73">
        <v>32</v>
      </c>
      <c r="N69" s="40"/>
      <c r="O69" s="41"/>
      <c r="P69" s="40"/>
      <c r="Q69" s="175"/>
      <c r="R69" s="42"/>
      <c r="S69" s="176"/>
      <c r="T69" s="177"/>
      <c r="U69" s="41"/>
      <c r="V69" s="40"/>
      <c r="W69" s="41"/>
      <c r="X69" s="40">
        <v>72</v>
      </c>
    </row>
    <row r="70" spans="2:24" s="172" customFormat="1" ht="15.75" customHeight="1">
      <c r="B70" s="119" t="s">
        <v>285</v>
      </c>
      <c r="C70" s="128" t="s">
        <v>23</v>
      </c>
      <c r="D70" s="74"/>
      <c r="E70" s="74"/>
      <c r="F70" s="367">
        <v>6</v>
      </c>
      <c r="G70" s="74"/>
      <c r="H70" s="251"/>
      <c r="I70" s="174"/>
      <c r="J70" s="55"/>
      <c r="K70" s="174"/>
      <c r="L70" s="191"/>
      <c r="M70" s="73"/>
      <c r="N70" s="40"/>
      <c r="O70" s="41">
        <v>36</v>
      </c>
      <c r="P70" s="40"/>
      <c r="Q70" s="175"/>
      <c r="R70" s="42"/>
      <c r="S70" s="176"/>
      <c r="T70" s="177"/>
      <c r="U70" s="41"/>
      <c r="V70" s="40"/>
      <c r="W70" s="41"/>
      <c r="X70" s="40">
        <v>36</v>
      </c>
    </row>
    <row r="71" spans="2:24" s="172" customFormat="1" ht="16.5" customHeight="1" thickBot="1">
      <c r="B71" s="121" t="s">
        <v>286</v>
      </c>
      <c r="C71" s="125" t="s">
        <v>141</v>
      </c>
      <c r="D71" s="201"/>
      <c r="E71" s="201"/>
      <c r="F71" s="368"/>
      <c r="G71" s="201"/>
      <c r="H71" s="252"/>
      <c r="I71" s="186"/>
      <c r="J71" s="66"/>
      <c r="K71" s="186"/>
      <c r="L71" s="187"/>
      <c r="M71" s="178"/>
      <c r="N71" s="46"/>
      <c r="O71" s="45"/>
      <c r="P71" s="46">
        <v>36</v>
      </c>
      <c r="Q71" s="180"/>
      <c r="R71" s="53"/>
      <c r="S71" s="187"/>
      <c r="T71" s="46"/>
      <c r="U71" s="45"/>
      <c r="V71" s="46"/>
      <c r="W71" s="45"/>
      <c r="X71" s="46">
        <v>36</v>
      </c>
    </row>
    <row r="72" spans="2:24" s="162" customFormat="1" ht="25.5" customHeight="1" thickBot="1">
      <c r="B72" s="140" t="s">
        <v>287</v>
      </c>
      <c r="C72" s="136" t="s">
        <v>288</v>
      </c>
      <c r="D72" s="193">
        <v>6</v>
      </c>
      <c r="E72" s="193"/>
      <c r="F72" s="193"/>
      <c r="G72" s="193"/>
      <c r="H72" s="194"/>
      <c r="I72" s="104">
        <f>SUM(I73:I75)</f>
        <v>213</v>
      </c>
      <c r="J72" s="30">
        <f t="shared" si="9"/>
        <v>71</v>
      </c>
      <c r="K72" s="104">
        <v>142</v>
      </c>
      <c r="L72" s="195">
        <v>40</v>
      </c>
      <c r="M72" s="103">
        <v>82</v>
      </c>
      <c r="N72" s="196">
        <v>20</v>
      </c>
      <c r="O72" s="144"/>
      <c r="P72" s="196"/>
      <c r="Q72" s="197"/>
      <c r="R72" s="142"/>
      <c r="S72" s="195"/>
      <c r="T72" s="196"/>
      <c r="U72" s="144"/>
      <c r="V72" s="196"/>
      <c r="W72" s="144">
        <v>52</v>
      </c>
      <c r="X72" s="196">
        <v>90</v>
      </c>
    </row>
    <row r="73" spans="2:24" s="172" customFormat="1" ht="30" customHeight="1">
      <c r="B73" s="117" t="s">
        <v>289</v>
      </c>
      <c r="C73" s="131" t="s">
        <v>290</v>
      </c>
      <c r="D73" s="200"/>
      <c r="E73" s="200"/>
      <c r="F73" s="200">
        <v>6</v>
      </c>
      <c r="G73" s="200"/>
      <c r="H73" s="249">
        <v>5</v>
      </c>
      <c r="I73" s="165">
        <v>213</v>
      </c>
      <c r="J73" s="167">
        <f t="shared" si="9"/>
        <v>71</v>
      </c>
      <c r="K73" s="165">
        <v>142</v>
      </c>
      <c r="L73" s="250">
        <v>40</v>
      </c>
      <c r="M73" s="163">
        <v>82</v>
      </c>
      <c r="N73" s="168">
        <v>20</v>
      </c>
      <c r="O73" s="167"/>
      <c r="P73" s="168"/>
      <c r="Q73" s="169"/>
      <c r="R73" s="166"/>
      <c r="S73" s="250"/>
      <c r="T73" s="168"/>
      <c r="U73" s="167"/>
      <c r="V73" s="168"/>
      <c r="W73" s="167">
        <v>52</v>
      </c>
      <c r="X73" s="168">
        <v>90</v>
      </c>
    </row>
    <row r="74" spans="2:24" s="172" customFormat="1" ht="13.5" customHeight="1">
      <c r="B74" s="119" t="s">
        <v>291</v>
      </c>
      <c r="C74" s="128" t="s">
        <v>23</v>
      </c>
      <c r="D74" s="74"/>
      <c r="E74" s="74"/>
      <c r="F74" s="367">
        <v>6</v>
      </c>
      <c r="G74" s="74"/>
      <c r="H74" s="251"/>
      <c r="I74" s="174"/>
      <c r="J74" s="55"/>
      <c r="K74" s="174"/>
      <c r="L74" s="191"/>
      <c r="M74" s="73"/>
      <c r="N74" s="40"/>
      <c r="O74" s="41">
        <v>36</v>
      </c>
      <c r="P74" s="40"/>
      <c r="Q74" s="175"/>
      <c r="R74" s="42"/>
      <c r="S74" s="191"/>
      <c r="T74" s="40"/>
      <c r="U74" s="41"/>
      <c r="V74" s="40"/>
      <c r="W74" s="41"/>
      <c r="X74" s="40">
        <v>36</v>
      </c>
    </row>
    <row r="75" spans="2:24" s="172" customFormat="1" ht="15.75" customHeight="1" thickBot="1">
      <c r="B75" s="121" t="s">
        <v>292</v>
      </c>
      <c r="C75" s="125" t="s">
        <v>141</v>
      </c>
      <c r="D75" s="201"/>
      <c r="E75" s="201"/>
      <c r="F75" s="368"/>
      <c r="G75" s="201"/>
      <c r="H75" s="252"/>
      <c r="I75" s="186"/>
      <c r="J75" s="66"/>
      <c r="K75" s="186"/>
      <c r="L75" s="187"/>
      <c r="M75" s="178"/>
      <c r="N75" s="46"/>
      <c r="O75" s="45"/>
      <c r="P75" s="46">
        <v>36</v>
      </c>
      <c r="Q75" s="180"/>
      <c r="R75" s="53"/>
      <c r="S75" s="187"/>
      <c r="T75" s="46"/>
      <c r="U75" s="45"/>
      <c r="V75" s="46"/>
      <c r="W75" s="45"/>
      <c r="X75" s="46">
        <v>36</v>
      </c>
    </row>
    <row r="76" spans="2:25" s="172" customFormat="1" ht="21" customHeight="1" thickBot="1">
      <c r="B76" s="135"/>
      <c r="C76" s="136" t="s">
        <v>42</v>
      </c>
      <c r="D76" s="103">
        <v>12</v>
      </c>
      <c r="E76" s="103">
        <v>19</v>
      </c>
      <c r="F76" s="103">
        <v>17</v>
      </c>
      <c r="G76" s="103"/>
      <c r="H76" s="253">
        <v>37</v>
      </c>
      <c r="I76" s="254">
        <f>I40+I37+I31+I8</f>
        <v>5292</v>
      </c>
      <c r="J76" s="144">
        <v>1764</v>
      </c>
      <c r="K76" s="254">
        <f>K72+K67+K61+K56+K41+K37+K31+K16</f>
        <v>2194</v>
      </c>
      <c r="L76" s="195">
        <v>2167</v>
      </c>
      <c r="M76" s="103">
        <v>1311</v>
      </c>
      <c r="N76" s="196">
        <v>50</v>
      </c>
      <c r="O76" s="144">
        <f>SUM(O17:O75)</f>
        <v>288</v>
      </c>
      <c r="P76" s="196">
        <f>SUM(P56:P75)</f>
        <v>216</v>
      </c>
      <c r="Q76" s="197"/>
      <c r="R76" s="142"/>
      <c r="S76" s="255">
        <f>S8</f>
        <v>612</v>
      </c>
      <c r="T76" s="255">
        <f aca="true" t="shared" si="10" ref="T76:Y76">T8</f>
        <v>792</v>
      </c>
      <c r="U76" s="255">
        <f t="shared" si="10"/>
        <v>576</v>
      </c>
      <c r="V76" s="255">
        <f t="shared" si="10"/>
        <v>720</v>
      </c>
      <c r="W76" s="255">
        <f t="shared" si="10"/>
        <v>504</v>
      </c>
      <c r="X76" s="255">
        <f t="shared" si="10"/>
        <v>324</v>
      </c>
      <c r="Y76" s="255">
        <f t="shared" si="10"/>
        <v>0</v>
      </c>
    </row>
    <row r="77" spans="2:24" s="172" customFormat="1" ht="18.75" customHeight="1" thickBot="1">
      <c r="B77" s="133"/>
      <c r="C77" s="130"/>
      <c r="D77" s="38"/>
      <c r="E77" s="38"/>
      <c r="F77" s="38"/>
      <c r="G77" s="38"/>
      <c r="H77" s="188"/>
      <c r="I77" s="37"/>
      <c r="J77" s="147"/>
      <c r="K77" s="37"/>
      <c r="L77" s="189"/>
      <c r="M77" s="38"/>
      <c r="N77" s="150"/>
      <c r="O77" s="147"/>
      <c r="P77" s="150"/>
      <c r="Q77" s="36"/>
      <c r="R77" s="141"/>
      <c r="S77" s="189">
        <f>S76/17</f>
        <v>36</v>
      </c>
      <c r="T77" s="150">
        <f>T76/22</f>
        <v>36</v>
      </c>
      <c r="U77" s="147">
        <f>U76/16</f>
        <v>36</v>
      </c>
      <c r="V77" s="150">
        <f>V76/20</f>
        <v>36</v>
      </c>
      <c r="W77" s="147">
        <f>W76/14</f>
        <v>36</v>
      </c>
      <c r="X77" s="150">
        <f>X76/9</f>
        <v>36</v>
      </c>
    </row>
    <row r="78" spans="2:24" s="172" customFormat="1" ht="18.75" customHeight="1">
      <c r="B78" s="137" t="s">
        <v>294</v>
      </c>
      <c r="C78" s="138" t="s">
        <v>62</v>
      </c>
      <c r="D78" s="202"/>
      <c r="E78" s="202"/>
      <c r="F78" s="202"/>
      <c r="G78" s="202"/>
      <c r="H78" s="256"/>
      <c r="I78" s="257"/>
      <c r="J78" s="258"/>
      <c r="K78" s="257"/>
      <c r="L78" s="170"/>
      <c r="M78" s="259"/>
      <c r="N78" s="171"/>
      <c r="O78" s="167"/>
      <c r="P78" s="168"/>
      <c r="Q78" s="169"/>
      <c r="R78" s="166"/>
      <c r="S78" s="250"/>
      <c r="T78" s="168"/>
      <c r="U78" s="167"/>
      <c r="V78" s="168"/>
      <c r="W78" s="167"/>
      <c r="X78" s="91" t="s">
        <v>295</v>
      </c>
    </row>
    <row r="79" spans="2:24" s="162" customFormat="1" ht="18.75" customHeight="1">
      <c r="B79" s="139" t="s">
        <v>296</v>
      </c>
      <c r="C79" s="134" t="s">
        <v>297</v>
      </c>
      <c r="D79" s="203"/>
      <c r="E79" s="203"/>
      <c r="F79" s="203"/>
      <c r="G79" s="203"/>
      <c r="H79" s="260"/>
      <c r="I79" s="261"/>
      <c r="J79" s="262"/>
      <c r="K79" s="261"/>
      <c r="L79" s="263"/>
      <c r="M79" s="264"/>
      <c r="N79" s="265"/>
      <c r="O79" s="88"/>
      <c r="P79" s="98"/>
      <c r="Q79" s="266"/>
      <c r="R79" s="267"/>
      <c r="S79" s="268"/>
      <c r="T79" s="98"/>
      <c r="U79" s="88"/>
      <c r="V79" s="98"/>
      <c r="W79" s="88"/>
      <c r="X79" s="98" t="s">
        <v>298</v>
      </c>
    </row>
    <row r="80" spans="2:24" s="172" customFormat="1" ht="26.25" customHeight="1">
      <c r="B80" s="119" t="s">
        <v>299</v>
      </c>
      <c r="C80" s="125" t="s">
        <v>300</v>
      </c>
      <c r="D80" s="204"/>
      <c r="E80" s="204"/>
      <c r="F80" s="204"/>
      <c r="G80" s="204"/>
      <c r="H80" s="269"/>
      <c r="I80" s="270"/>
      <c r="J80" s="271"/>
      <c r="K80" s="270"/>
      <c r="L80" s="181"/>
      <c r="M80" s="227"/>
      <c r="N80" s="182"/>
      <c r="O80" s="41"/>
      <c r="P80" s="40"/>
      <c r="Q80" s="175"/>
      <c r="R80" s="42"/>
      <c r="S80" s="187"/>
      <c r="T80" s="46"/>
      <c r="U80" s="45"/>
      <c r="V80" s="46"/>
      <c r="W80" s="45"/>
      <c r="X80" s="46"/>
    </row>
    <row r="81" spans="2:24" s="172" customFormat="1" ht="27" customHeight="1" thickBot="1">
      <c r="B81" s="129" t="s">
        <v>301</v>
      </c>
      <c r="C81" s="132" t="s">
        <v>302</v>
      </c>
      <c r="D81" s="205"/>
      <c r="E81" s="205"/>
      <c r="F81" s="205"/>
      <c r="G81" s="205"/>
      <c r="H81" s="272"/>
      <c r="I81" s="273"/>
      <c r="J81" s="274"/>
      <c r="K81" s="273"/>
      <c r="L81" s="275"/>
      <c r="M81" s="276"/>
      <c r="N81" s="277"/>
      <c r="O81" s="274"/>
      <c r="P81" s="277"/>
      <c r="Q81" s="278"/>
      <c r="R81" s="279"/>
      <c r="S81" s="275"/>
      <c r="T81" s="277"/>
      <c r="U81" s="274"/>
      <c r="V81" s="277"/>
      <c r="W81" s="274"/>
      <c r="X81" s="277"/>
    </row>
    <row r="82" spans="2:24" s="172" customFormat="1" ht="25.5" customHeight="1" thickBot="1">
      <c r="B82" s="206" t="s">
        <v>303</v>
      </c>
      <c r="C82" s="207" t="s">
        <v>304</v>
      </c>
      <c r="D82" s="207"/>
      <c r="E82" s="207"/>
      <c r="F82" s="207"/>
      <c r="G82" s="207"/>
      <c r="H82" s="280"/>
      <c r="I82" s="281"/>
      <c r="J82" s="282"/>
      <c r="K82" s="419" t="s">
        <v>42</v>
      </c>
      <c r="L82" s="397" t="s">
        <v>305</v>
      </c>
      <c r="M82" s="398"/>
      <c r="N82" s="398"/>
      <c r="O82" s="398"/>
      <c r="P82" s="398"/>
      <c r="Q82" s="398"/>
      <c r="R82" s="398"/>
      <c r="S82" s="283">
        <f aca="true" t="shared" si="11" ref="S82:X82">S76</f>
        <v>612</v>
      </c>
      <c r="T82" s="284">
        <f t="shared" si="11"/>
        <v>792</v>
      </c>
      <c r="U82" s="283">
        <f t="shared" si="11"/>
        <v>576</v>
      </c>
      <c r="V82" s="284">
        <f t="shared" si="11"/>
        <v>720</v>
      </c>
      <c r="W82" s="283">
        <f t="shared" si="11"/>
        <v>504</v>
      </c>
      <c r="X82" s="284">
        <f t="shared" si="11"/>
        <v>324</v>
      </c>
    </row>
    <row r="83" spans="2:24" s="172" customFormat="1" ht="11.25" customHeight="1">
      <c r="B83" s="208"/>
      <c r="C83" s="134"/>
      <c r="D83" s="209"/>
      <c r="E83" s="209"/>
      <c r="F83" s="209"/>
      <c r="G83" s="209"/>
      <c r="H83" s="209"/>
      <c r="J83" s="209"/>
      <c r="K83" s="419"/>
      <c r="L83" s="399" t="s">
        <v>306</v>
      </c>
      <c r="M83" s="400"/>
      <c r="N83" s="400"/>
      <c r="O83" s="400"/>
      <c r="P83" s="400"/>
      <c r="Q83" s="400"/>
      <c r="R83" s="400"/>
      <c r="S83" s="285"/>
      <c r="T83" s="43"/>
      <c r="U83" s="286"/>
      <c r="V83" s="43">
        <v>36</v>
      </c>
      <c r="W83" s="286">
        <v>36</v>
      </c>
      <c r="X83" s="43">
        <v>72</v>
      </c>
    </row>
    <row r="84" spans="2:24" s="172" customFormat="1" ht="14.25" customHeight="1">
      <c r="B84" s="210"/>
      <c r="C84" s="224"/>
      <c r="D84" s="224"/>
      <c r="E84" s="224"/>
      <c r="F84" s="224"/>
      <c r="G84" s="224"/>
      <c r="H84" s="224"/>
      <c r="K84" s="419"/>
      <c r="L84" s="417" t="s">
        <v>307</v>
      </c>
      <c r="M84" s="418"/>
      <c r="N84" s="418"/>
      <c r="O84" s="418"/>
      <c r="P84" s="418"/>
      <c r="Q84" s="418"/>
      <c r="R84" s="418"/>
      <c r="S84" s="285"/>
      <c r="T84" s="43"/>
      <c r="U84" s="286"/>
      <c r="V84" s="43">
        <v>72</v>
      </c>
      <c r="W84" s="286">
        <v>72</v>
      </c>
      <c r="X84" s="43">
        <v>72</v>
      </c>
    </row>
    <row r="85" spans="2:24" s="172" customFormat="1" ht="11.25" customHeight="1">
      <c r="B85" s="211"/>
      <c r="K85" s="419"/>
      <c r="L85" s="399" t="s">
        <v>308</v>
      </c>
      <c r="M85" s="400"/>
      <c r="N85" s="400"/>
      <c r="O85" s="400"/>
      <c r="P85" s="400"/>
      <c r="Q85" s="400"/>
      <c r="R85" s="400"/>
      <c r="S85" s="285">
        <v>0</v>
      </c>
      <c r="T85" s="43">
        <v>4</v>
      </c>
      <c r="U85" s="286">
        <v>2</v>
      </c>
      <c r="V85" s="43">
        <v>3</v>
      </c>
      <c r="W85" s="286">
        <v>1</v>
      </c>
      <c r="X85" s="43">
        <v>4</v>
      </c>
    </row>
    <row r="86" spans="2:24" s="172" customFormat="1" ht="12.75">
      <c r="B86" s="211"/>
      <c r="K86" s="419"/>
      <c r="L86" s="399" t="s">
        <v>309</v>
      </c>
      <c r="M86" s="400"/>
      <c r="N86" s="400"/>
      <c r="O86" s="400"/>
      <c r="P86" s="400"/>
      <c r="Q86" s="400"/>
      <c r="R86" s="400"/>
      <c r="S86" s="285">
        <v>2</v>
      </c>
      <c r="T86" s="43">
        <v>6</v>
      </c>
      <c r="U86" s="286">
        <v>4</v>
      </c>
      <c r="V86" s="43">
        <v>6</v>
      </c>
      <c r="W86" s="286">
        <v>5</v>
      </c>
      <c r="X86" s="43">
        <v>5</v>
      </c>
    </row>
    <row r="87" spans="2:24" s="172" customFormat="1" ht="12" customHeight="1" thickBot="1">
      <c r="B87" s="212"/>
      <c r="C87" s="213"/>
      <c r="D87" s="213"/>
      <c r="E87" s="213"/>
      <c r="F87" s="213"/>
      <c r="G87" s="213"/>
      <c r="H87" s="213"/>
      <c r="I87" s="213"/>
      <c r="J87" s="213"/>
      <c r="K87" s="420"/>
      <c r="L87" s="399" t="s">
        <v>310</v>
      </c>
      <c r="M87" s="400"/>
      <c r="N87" s="400"/>
      <c r="O87" s="400"/>
      <c r="P87" s="400"/>
      <c r="Q87" s="400"/>
      <c r="R87" s="400"/>
      <c r="S87" s="287">
        <v>9</v>
      </c>
      <c r="T87" s="84">
        <v>0</v>
      </c>
      <c r="U87" s="288">
        <v>4</v>
      </c>
      <c r="V87" s="84">
        <v>4</v>
      </c>
      <c r="W87" s="288">
        <v>3</v>
      </c>
      <c r="X87" s="84">
        <v>4</v>
      </c>
    </row>
    <row r="88" spans="8:9" ht="12.75">
      <c r="H88" s="223"/>
      <c r="I88" s="218"/>
    </row>
    <row r="89" spans="8:9" ht="12.75">
      <c r="H89" s="223"/>
      <c r="I89" s="218"/>
    </row>
    <row r="90" spans="8:9" ht="12.75">
      <c r="H90" s="223"/>
      <c r="I90" s="218"/>
    </row>
  </sheetData>
  <sheetProtection/>
  <mergeCells count="34">
    <mergeCell ref="L84:R84"/>
    <mergeCell ref="L85:R85"/>
    <mergeCell ref="L86:R86"/>
    <mergeCell ref="L87:R87"/>
    <mergeCell ref="K82:K87"/>
    <mergeCell ref="B1:Y2"/>
    <mergeCell ref="B3:B6"/>
    <mergeCell ref="C3:C6"/>
    <mergeCell ref="I3:I6"/>
    <mergeCell ref="J4:J6"/>
    <mergeCell ref="L82:R82"/>
    <mergeCell ref="L83:R83"/>
    <mergeCell ref="D10:D11"/>
    <mergeCell ref="Q10:Q11"/>
    <mergeCell ref="F23:F26"/>
    <mergeCell ref="H23:H26"/>
    <mergeCell ref="F19:F22"/>
    <mergeCell ref="H19:H22"/>
    <mergeCell ref="S3:X4"/>
    <mergeCell ref="R4:R6"/>
    <mergeCell ref="S5:T5"/>
    <mergeCell ref="U5:V5"/>
    <mergeCell ref="Q4:Q6"/>
    <mergeCell ref="J3:R3"/>
    <mergeCell ref="F65:F66"/>
    <mergeCell ref="F74:F75"/>
    <mergeCell ref="F70:F71"/>
    <mergeCell ref="F68:F69"/>
    <mergeCell ref="W5:X5"/>
    <mergeCell ref="D3:H5"/>
    <mergeCell ref="K5:K6"/>
    <mergeCell ref="L5:N5"/>
    <mergeCell ref="O5:P5"/>
    <mergeCell ref="K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39" max="23" man="1"/>
  </rowBreaks>
  <ignoredErrors>
    <ignoredError sqref="J23:P23 R23:T23 V37 V41 J41 I72 I61 L61:M61" formulaRange="1"/>
    <ignoredError sqref="T77 I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Admin-PC</cp:lastModifiedBy>
  <cp:lastPrinted>2019-02-21T10:19:38Z</cp:lastPrinted>
  <dcterms:created xsi:type="dcterms:W3CDTF">2011-05-05T04:03:53Z</dcterms:created>
  <dcterms:modified xsi:type="dcterms:W3CDTF">2020-08-13T09:00:00Z</dcterms:modified>
  <cp:category/>
  <cp:version/>
  <cp:contentType/>
  <cp:contentStatus/>
</cp:coreProperties>
</file>