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углова\Desktop\22.02.06 2024\"/>
    </mc:Choice>
  </mc:AlternateContent>
  <xr:revisionPtr revIDLastSave="0" documentId="13_ncr:1_{ABAFE53C-A568-4C4D-A89D-E9000311AE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Титул" sheetId="4" r:id="rId1"/>
    <sheet name="КУГ" sheetId="2" r:id="rId2"/>
    <sheet name="План" sheetId="1" r:id="rId3"/>
  </sheets>
  <definedNames>
    <definedName name="_xlnm.Print_Area" localSheetId="2">План!$A$1:$Z$94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F31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F25" i="1"/>
  <c r="G8" i="1" l="1"/>
  <c r="H8" i="1"/>
  <c r="I8" i="1"/>
  <c r="J8" i="1"/>
  <c r="K8" i="1"/>
  <c r="L8" i="1"/>
  <c r="M8" i="1"/>
  <c r="N8" i="1"/>
  <c r="R8" i="1"/>
  <c r="S8" i="1"/>
  <c r="T8" i="1"/>
  <c r="U8" i="1"/>
  <c r="V8" i="1"/>
  <c r="W8" i="1"/>
  <c r="X8" i="1"/>
  <c r="F8" i="1"/>
  <c r="G50" i="1" l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F50" i="1"/>
  <c r="G59" i="1" l="1"/>
  <c r="H59" i="1"/>
  <c r="I59" i="1"/>
  <c r="J59" i="1"/>
  <c r="K59" i="1"/>
  <c r="L59" i="1"/>
  <c r="M59" i="1"/>
  <c r="N59" i="1"/>
  <c r="P59" i="1"/>
  <c r="R59" i="1"/>
  <c r="S59" i="1"/>
  <c r="T59" i="1"/>
  <c r="U59" i="1"/>
  <c r="V59" i="1"/>
  <c r="W59" i="1"/>
  <c r="X59" i="1"/>
  <c r="F59" i="1"/>
  <c r="G54" i="1"/>
  <c r="H54" i="1"/>
  <c r="I54" i="1"/>
  <c r="J54" i="1"/>
  <c r="K54" i="1"/>
  <c r="L54" i="1"/>
  <c r="M54" i="1"/>
  <c r="N54" i="1"/>
  <c r="R54" i="1"/>
  <c r="S54" i="1"/>
  <c r="T54" i="1"/>
  <c r="U54" i="1"/>
  <c r="V54" i="1"/>
  <c r="W54" i="1"/>
  <c r="X54" i="1"/>
  <c r="F54" i="1"/>
  <c r="O76" i="1" l="1"/>
  <c r="O53" i="1" s="1"/>
  <c r="Q76" i="1"/>
  <c r="Q53" i="1" s="1"/>
  <c r="Y76" i="1"/>
  <c r="Z76" i="1"/>
  <c r="G72" i="1"/>
  <c r="H72" i="1"/>
  <c r="I72" i="1"/>
  <c r="J72" i="1"/>
  <c r="K72" i="1"/>
  <c r="L72" i="1"/>
  <c r="M72" i="1"/>
  <c r="N72" i="1"/>
  <c r="R72" i="1"/>
  <c r="S72" i="1"/>
  <c r="T72" i="1"/>
  <c r="U72" i="1"/>
  <c r="V72" i="1"/>
  <c r="W72" i="1"/>
  <c r="X72" i="1"/>
  <c r="G68" i="1"/>
  <c r="H68" i="1"/>
  <c r="I68" i="1"/>
  <c r="J68" i="1"/>
  <c r="K68" i="1"/>
  <c r="L68" i="1"/>
  <c r="M68" i="1"/>
  <c r="N68" i="1"/>
  <c r="P68" i="1"/>
  <c r="R68" i="1"/>
  <c r="S68" i="1"/>
  <c r="T68" i="1"/>
  <c r="U68" i="1"/>
  <c r="V68" i="1"/>
  <c r="W68" i="1"/>
  <c r="X68" i="1"/>
  <c r="G64" i="1"/>
  <c r="H64" i="1"/>
  <c r="I64" i="1"/>
  <c r="J64" i="1"/>
  <c r="K64" i="1"/>
  <c r="L64" i="1"/>
  <c r="M64" i="1"/>
  <c r="N64" i="1"/>
  <c r="P64" i="1"/>
  <c r="R64" i="1"/>
  <c r="S64" i="1"/>
  <c r="T64" i="1"/>
  <c r="U64" i="1"/>
  <c r="V64" i="1"/>
  <c r="W64" i="1"/>
  <c r="X64" i="1"/>
  <c r="Y54" i="1"/>
  <c r="Z5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G37" i="1"/>
  <c r="H37" i="1"/>
  <c r="I37" i="1"/>
  <c r="J37" i="1"/>
  <c r="K37" i="1"/>
  <c r="L37" i="1"/>
  <c r="M37" i="1"/>
  <c r="N37" i="1"/>
  <c r="R37" i="1"/>
  <c r="S37" i="1"/>
  <c r="T37" i="1"/>
  <c r="U37" i="1"/>
  <c r="V37" i="1"/>
  <c r="W37" i="1"/>
  <c r="X37" i="1"/>
  <c r="F37" i="1"/>
  <c r="Y37" i="1"/>
  <c r="Z37" i="1"/>
  <c r="L36" i="1" l="1"/>
  <c r="H36" i="1"/>
  <c r="K36" i="1"/>
  <c r="U36" i="1"/>
  <c r="J36" i="1"/>
  <c r="I36" i="1"/>
  <c r="T36" i="1"/>
  <c r="S36" i="1"/>
  <c r="O36" i="1"/>
  <c r="O35" i="1" s="1"/>
  <c r="O24" i="1" s="1"/>
  <c r="X36" i="1"/>
  <c r="M36" i="1"/>
  <c r="W36" i="1"/>
  <c r="N36" i="1"/>
  <c r="G36" i="1"/>
  <c r="R36" i="1"/>
  <c r="V36" i="1"/>
  <c r="Q36" i="1"/>
  <c r="Q35" i="1" s="1"/>
  <c r="Q24" i="1" s="1"/>
  <c r="G77" i="1" l="1"/>
  <c r="G76" i="1" s="1"/>
  <c r="H77" i="1"/>
  <c r="H76" i="1" s="1"/>
  <c r="I77" i="1"/>
  <c r="I76" i="1" s="1"/>
  <c r="J77" i="1"/>
  <c r="J76" i="1" s="1"/>
  <c r="J53" i="1" s="1"/>
  <c r="J35" i="1" s="1"/>
  <c r="J24" i="1" s="1"/>
  <c r="K77" i="1"/>
  <c r="K76" i="1" s="1"/>
  <c r="K53" i="1" s="1"/>
  <c r="K35" i="1" s="1"/>
  <c r="K24" i="1" s="1"/>
  <c r="L77" i="1"/>
  <c r="L76" i="1" s="1"/>
  <c r="L53" i="1" s="1"/>
  <c r="L35" i="1" s="1"/>
  <c r="M77" i="1"/>
  <c r="M76" i="1" s="1"/>
  <c r="M53" i="1" s="1"/>
  <c r="M35" i="1" s="1"/>
  <c r="N77" i="1"/>
  <c r="N76" i="1" s="1"/>
  <c r="N53" i="1" s="1"/>
  <c r="N35" i="1" s="1"/>
  <c r="N24" i="1" s="1"/>
  <c r="P77" i="1"/>
  <c r="P76" i="1" s="1"/>
  <c r="P35" i="1" s="1"/>
  <c r="P24" i="1" s="1"/>
  <c r="R77" i="1"/>
  <c r="R76" i="1" s="1"/>
  <c r="R53" i="1" s="1"/>
  <c r="R35" i="1" s="1"/>
  <c r="R24" i="1" s="1"/>
  <c r="S77" i="1"/>
  <c r="S76" i="1" s="1"/>
  <c r="S53" i="1" s="1"/>
  <c r="S35" i="1" s="1"/>
  <c r="S24" i="1" s="1"/>
  <c r="T77" i="1"/>
  <c r="T76" i="1" s="1"/>
  <c r="T53" i="1" s="1"/>
  <c r="T35" i="1" s="1"/>
  <c r="U77" i="1"/>
  <c r="U76" i="1" s="1"/>
  <c r="U53" i="1" s="1"/>
  <c r="U35" i="1" s="1"/>
  <c r="V77" i="1"/>
  <c r="V76" i="1" s="1"/>
  <c r="V53" i="1" s="1"/>
  <c r="V35" i="1" s="1"/>
  <c r="W77" i="1"/>
  <c r="W76" i="1" s="1"/>
  <c r="X77" i="1"/>
  <c r="X76" i="1" s="1"/>
  <c r="F77" i="1"/>
  <c r="Y72" i="1"/>
  <c r="Z72" i="1"/>
  <c r="F72" i="1"/>
  <c r="F68" i="1"/>
  <c r="F64" i="1"/>
  <c r="Y44" i="1"/>
  <c r="Z44" i="1"/>
  <c r="F44" i="1"/>
  <c r="H53" i="1" l="1"/>
  <c r="H35" i="1" s="1"/>
  <c r="W53" i="1"/>
  <c r="W35" i="1" s="1"/>
  <c r="G53" i="1"/>
  <c r="G35" i="1" s="1"/>
  <c r="G24" i="1" s="1"/>
  <c r="I53" i="1"/>
  <c r="I35" i="1" s="1"/>
  <c r="I24" i="1" s="1"/>
  <c r="X53" i="1"/>
  <c r="X35" i="1" s="1"/>
  <c r="F76" i="1" l="1"/>
  <c r="F53" i="1" s="1"/>
  <c r="F42" i="1"/>
  <c r="F36" i="1" s="1"/>
  <c r="F35" i="1" l="1"/>
  <c r="G7" i="1"/>
  <c r="H7" i="1"/>
  <c r="I7" i="1"/>
  <c r="J7" i="1"/>
  <c r="K7" i="1"/>
  <c r="L7" i="1"/>
  <c r="M7" i="1"/>
  <c r="N7" i="1"/>
  <c r="O7" i="1"/>
  <c r="Q7" i="1"/>
  <c r="R7" i="1"/>
  <c r="W7" i="1"/>
  <c r="F7" i="1" l="1"/>
  <c r="Y25" i="1"/>
  <c r="Z25" i="1"/>
  <c r="BK9" i="2" l="1"/>
  <c r="BJ9" i="2"/>
  <c r="BI9" i="2"/>
  <c r="BH9" i="2"/>
  <c r="BE10" i="2" l="1"/>
  <c r="Z64" i="1" l="1"/>
  <c r="Z53" i="1" s="1"/>
  <c r="Y64" i="1"/>
  <c r="Y53" i="1" s="1"/>
  <c r="Z36" i="1"/>
  <c r="Y36" i="1"/>
  <c r="Z8" i="1"/>
  <c r="Y8" i="1"/>
  <c r="Y35" i="1" l="1"/>
  <c r="Y24" i="1" s="1"/>
  <c r="Y7" i="1" s="1"/>
  <c r="Z35" i="1"/>
  <c r="Z24" i="1" s="1"/>
  <c r="Z7" i="1" s="1"/>
</calcChain>
</file>

<file path=xl/sharedStrings.xml><?xml version="1.0" encoding="utf-8"?>
<sst xmlns="http://schemas.openxmlformats.org/spreadsheetml/2006/main" count="365" uniqueCount="276">
  <si>
    <t>Индекс</t>
  </si>
  <si>
    <t>Наименование учебных циклов, дисциплин, профессиональных модулей, МДК, практик</t>
  </si>
  <si>
    <t>Формы промежуточной аттестации     (семестр)</t>
  </si>
  <si>
    <t>Объем образовательной программы (час.)</t>
  </si>
  <si>
    <t>Самостоятельная учебная работа</t>
  </si>
  <si>
    <t>Объем образовательной программы в академических часах,      в том числе</t>
  </si>
  <si>
    <t>ГИА</t>
  </si>
  <si>
    <t>Распределение часов по курсам и семестрам (час. в семестр)</t>
  </si>
  <si>
    <t>Учебные занятия</t>
  </si>
  <si>
    <t>Практика</t>
  </si>
  <si>
    <t>Промежуточная аттестация</t>
  </si>
  <si>
    <t>Всего</t>
  </si>
  <si>
    <t>в т.ч. практическая подготовка</t>
  </si>
  <si>
    <t>в т.ч. консультации</t>
  </si>
  <si>
    <t>в т.ч. экзамен</t>
  </si>
  <si>
    <t>1 курс</t>
  </si>
  <si>
    <t>2 курс</t>
  </si>
  <si>
    <t>3 курс</t>
  </si>
  <si>
    <t>4 курс</t>
  </si>
  <si>
    <t xml:space="preserve">экзамен </t>
  </si>
  <si>
    <t>дифференци-рованный зачет, зачет</t>
  </si>
  <si>
    <t>Контрольная работа</t>
  </si>
  <si>
    <t>Лабораторные и практические занятия</t>
  </si>
  <si>
    <t xml:space="preserve">Курсовая работа </t>
  </si>
  <si>
    <t>Учебная</t>
  </si>
  <si>
    <t>Производственная</t>
  </si>
  <si>
    <t xml:space="preserve">Преддипломная  </t>
  </si>
  <si>
    <t>7       семестр    10/6       недель</t>
  </si>
  <si>
    <t xml:space="preserve">8               семестр       7/6/4/6       недель </t>
  </si>
  <si>
    <t>Обязательная часть циклов ППССЗ</t>
  </si>
  <si>
    <t>Общеобразовательный учебный цикл</t>
  </si>
  <si>
    <t>Русский язык</t>
  </si>
  <si>
    <t>Литература</t>
  </si>
  <si>
    <t>Физическая культура</t>
  </si>
  <si>
    <t>ПП</t>
  </si>
  <si>
    <t>Профессиональная подготовка</t>
  </si>
  <si>
    <t>48</t>
  </si>
  <si>
    <t>94</t>
  </si>
  <si>
    <t>168</t>
  </si>
  <si>
    <t xml:space="preserve"> </t>
  </si>
  <si>
    <t>Основы финансовой грамотности</t>
  </si>
  <si>
    <t>П.00</t>
  </si>
  <si>
    <t>Профессиональный цикл</t>
  </si>
  <si>
    <t>Инженерная графика</t>
  </si>
  <si>
    <t>Метрология, стандартизация и сертификация</t>
  </si>
  <si>
    <t>Техническая механика</t>
  </si>
  <si>
    <t>Охрана труда</t>
  </si>
  <si>
    <t>Материаловедение</t>
  </si>
  <si>
    <t>Безопасность жизнедеятельности</t>
  </si>
  <si>
    <t xml:space="preserve">ПМ.00 </t>
  </si>
  <si>
    <t>Учебная практика</t>
  </si>
  <si>
    <t>Производственная практика</t>
  </si>
  <si>
    <t>МДК.02.01</t>
  </si>
  <si>
    <t>УП. 02</t>
  </si>
  <si>
    <t>ПП. 02</t>
  </si>
  <si>
    <t>МДК.03.01</t>
  </si>
  <si>
    <t>144</t>
  </si>
  <si>
    <t>УП. 03</t>
  </si>
  <si>
    <t>216</t>
  </si>
  <si>
    <t>ПП. 03</t>
  </si>
  <si>
    <t>ПМ.04</t>
  </si>
  <si>
    <t>МДК.04.01</t>
  </si>
  <si>
    <t xml:space="preserve">ГИА.00 </t>
  </si>
  <si>
    <t xml:space="preserve">Государственная (итоговая) аттестация </t>
  </si>
  <si>
    <t>Экзаменов</t>
  </si>
  <si>
    <t>Электротехника и электроника</t>
  </si>
  <si>
    <t xml:space="preserve">МДК.01.01 </t>
  </si>
  <si>
    <t>Технология сварочных работ</t>
  </si>
  <si>
    <t xml:space="preserve">МДК.01.02 </t>
  </si>
  <si>
    <t>Основное оборудование для производства сварных конструкций</t>
  </si>
  <si>
    <t>УП.01</t>
  </si>
  <si>
    <t>ПП.01</t>
  </si>
  <si>
    <t>Производственная практика (по профилю специальности)</t>
  </si>
  <si>
    <t>Основы расчета и проектирования сварных конструкций</t>
  </si>
  <si>
    <t>МДК.02.02</t>
  </si>
  <si>
    <t>Основы проектирования технологических процессов</t>
  </si>
  <si>
    <t>ПМ.02</t>
  </si>
  <si>
    <t xml:space="preserve">Разработка технологических процессов и проектирование изделий </t>
  </si>
  <si>
    <t xml:space="preserve">ПМ.01 </t>
  </si>
  <si>
    <t xml:space="preserve">Подготовка и осуществление технологических процессов изготовления сварных конструкций </t>
  </si>
  <si>
    <t>ПМ.03</t>
  </si>
  <si>
    <t xml:space="preserve">Контроль  качества сварочных работ </t>
  </si>
  <si>
    <t>Формы и методы контроля  качества металлов и сварных конструкций</t>
  </si>
  <si>
    <t xml:space="preserve">Организация и планирование сварочного производства </t>
  </si>
  <si>
    <t>Основы организации и планирования производственных работ на сварочном участке</t>
  </si>
  <si>
    <t>УП. 04</t>
  </si>
  <si>
    <t>ПП. 04</t>
  </si>
  <si>
    <t>ПМ.05</t>
  </si>
  <si>
    <t>МДК 05.01</t>
  </si>
  <si>
    <t>УП.05</t>
  </si>
  <si>
    <t>ПП. 05</t>
  </si>
  <si>
    <t>ПДП.00</t>
  </si>
  <si>
    <t>ПА</t>
  </si>
  <si>
    <t>22.02.06 Сварочное производство</t>
  </si>
  <si>
    <t>1. Календарный график учебного процесса</t>
  </si>
  <si>
    <t>2. Сводные данные по бюджету времени (в неделях и часах)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</si>
  <si>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</si>
  <si>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</si>
  <si>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</si>
  <si>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</si>
  <si>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</si>
  <si>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</si>
  <si>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</si>
  <si>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</si>
  <si>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</si>
  <si>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</si>
  <si>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</si>
  <si>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</si>
  <si>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</si>
  <si>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</si>
  <si>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</si>
  <si>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</si>
  <si>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</si>
  <si>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</si>
  <si>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</si>
  <si>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</si>
  <si>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</si>
  <si>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</si>
  <si>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 (в нед)</t>
  </si>
  <si>
    <t>Обучение по дисциплинаам и междисциплинарным курсам (в часах)</t>
  </si>
  <si>
    <t>Преддипломная практика</t>
  </si>
  <si>
    <t xml:space="preserve">промежуточная аттестация </t>
  </si>
  <si>
    <t xml:space="preserve">Государственная итоговая аттестация </t>
  </si>
  <si>
    <t>Каникулы</t>
  </si>
  <si>
    <t>=</t>
  </si>
  <si>
    <t>::</t>
  </si>
  <si>
    <t>Х</t>
  </si>
  <si>
    <t>III</t>
  </si>
  <si>
    <t>Итого:</t>
  </si>
  <si>
    <t>Всего:</t>
  </si>
  <si>
    <t>Теоретическое обучение</t>
  </si>
  <si>
    <t xml:space="preserve">Производственная практика               </t>
  </si>
  <si>
    <t xml:space="preserve">Производственная практика (преддипломная) </t>
  </si>
  <si>
    <t>Государственная итоговая аттестация</t>
  </si>
  <si>
    <t>Подготовка к государственной итоговой аттестации</t>
  </si>
  <si>
    <t>х</t>
  </si>
  <si>
    <t>:  :</t>
  </si>
  <si>
    <t xml:space="preserve">Основы философии </t>
  </si>
  <si>
    <t>Информационные технологии в профессиональной деятельности</t>
  </si>
  <si>
    <t>Правовое обеспечение профессиональной деятельности</t>
  </si>
  <si>
    <t xml:space="preserve">Основы экономики  организации </t>
  </si>
  <si>
    <t>Менеджмент</t>
  </si>
  <si>
    <t>ОПБ</t>
  </si>
  <si>
    <t>Обязательный профессиональный блок</t>
  </si>
  <si>
    <t>МДМ. 01</t>
  </si>
  <si>
    <t>МДМ. 02</t>
  </si>
  <si>
    <t>Контроль и оценка  качества сварочного производства</t>
  </si>
  <si>
    <t>МДМ.03</t>
  </si>
  <si>
    <t>Основы экономики и предпринимательской деятельности</t>
  </si>
  <si>
    <t>МДМ.04</t>
  </si>
  <si>
    <t>Основы цифровой экономики</t>
  </si>
  <si>
    <t>УП.06</t>
  </si>
  <si>
    <t>ПП.06</t>
  </si>
  <si>
    <t>ДПБ.01</t>
  </si>
  <si>
    <t>Контроль сборки под сварку изделий, узлов и конструкций из углеродистых и низкоуглеродных сталей и сплавов</t>
  </si>
  <si>
    <t>Контроль работ по сварке и сварныхз соединений изделий, узлов и конструкций из углеродистых и низкоуглеродных сталей и сплавов</t>
  </si>
  <si>
    <t>Базовые технологии цифровой  экономики</t>
  </si>
  <si>
    <t>ООД</t>
  </si>
  <si>
    <t>ПМд.06</t>
  </si>
  <si>
    <t>МДК.06.01</t>
  </si>
  <si>
    <t>МДК.06.02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</si>
  <si>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</si>
  <si>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</si>
  <si>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</si>
  <si>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</si>
  <si>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</si>
  <si>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</si>
  <si>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</si>
  <si>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</si>
  <si>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</si>
  <si>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</si>
  <si>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</si>
  <si>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ОП.12</t>
  </si>
  <si>
    <t>`</t>
  </si>
  <si>
    <t>13057 Контролер сварочных работ</t>
  </si>
  <si>
    <t>Основы технологии   сварочного производства</t>
  </si>
  <si>
    <t>ОГСЭ</t>
  </si>
  <si>
    <t>ОГСЭ 01</t>
  </si>
  <si>
    <t>ОГСЭ 02</t>
  </si>
  <si>
    <t>ОГСЭ 03</t>
  </si>
  <si>
    <t>ОГСЭ 04</t>
  </si>
  <si>
    <t>ОГСЭ 05</t>
  </si>
  <si>
    <t>ЕН</t>
  </si>
  <si>
    <t>Математический и общий естественнонаучный цикл</t>
  </si>
  <si>
    <t>ЕН 01</t>
  </si>
  <si>
    <t>ЕН 02</t>
  </si>
  <si>
    <t>Математика</t>
  </si>
  <si>
    <t>История</t>
  </si>
  <si>
    <t>Обществознание</t>
  </si>
  <si>
    <t>География</t>
  </si>
  <si>
    <t>Информатика</t>
  </si>
  <si>
    <t>ОБЖ</t>
  </si>
  <si>
    <t>Физика</t>
  </si>
  <si>
    <t>Химия</t>
  </si>
  <si>
    <t>Биология</t>
  </si>
  <si>
    <t>Введение в специальность</t>
  </si>
  <si>
    <t>3,4,5</t>
  </si>
  <si>
    <t xml:space="preserve">Иностранный язык 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</si>
  <si>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</si>
  <si>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</si>
  <si>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</si>
  <si>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</si>
  <si>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</si>
  <si>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</si>
  <si>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</si>
  <si>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</si>
  <si>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</si>
  <si>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</si>
  <si>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</si>
  <si>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</si>
  <si>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</si>
  <si>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</si>
  <si>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Индивидуальный проект (математика)</t>
  </si>
  <si>
    <t>ЕН 03</t>
  </si>
  <si>
    <t>1,2,3</t>
  </si>
  <si>
    <t>Общий гуманитарный и социально-экономический цикл</t>
  </si>
  <si>
    <t>Профессиональный модули</t>
  </si>
  <si>
    <t xml:space="preserve">Дополнительный профессиональный блок </t>
  </si>
  <si>
    <t>Э.6</t>
  </si>
  <si>
    <t>Э.4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</si>
  <si>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</si>
  <si>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</si>
  <si>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</si>
  <si>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</si>
  <si>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</si>
  <si>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</si>
  <si>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</si>
  <si>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</si>
  <si>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_____________________ Ф. В. Бубич</t>
  </si>
  <si>
    <t>«_____»__________________2020  г.</t>
  </si>
  <si>
    <t>2023г.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</si>
  <si>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</si>
  <si>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</si>
  <si>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</si>
  <si>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</si>
  <si>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</si>
  <si>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</si>
  <si>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</si>
  <si>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</si>
  <si>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</si>
  <si>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</si>
  <si>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</si>
  <si>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Группы:</t>
  </si>
  <si>
    <t>Год начала подготовки по УП</t>
  </si>
  <si>
    <t xml:space="preserve">22.02.06 </t>
  </si>
  <si>
    <t>Сварочное производство</t>
  </si>
  <si>
    <t>техник</t>
  </si>
  <si>
    <t>21.04.2014 г.</t>
  </si>
  <si>
    <t>6332, 6332в</t>
  </si>
  <si>
    <t xml:space="preserve"> Выполнение работ по профессии                                                 
 19906 Электросварщик ручной сварки
</t>
  </si>
  <si>
    <t>МДК.05.01 Технология выполнения работ по профессии "Электросварщик ручной сварки"</t>
  </si>
  <si>
    <t>1       семестр     17        недель</t>
  </si>
  <si>
    <t>Э.Кв.4</t>
  </si>
  <si>
    <t>Э.Кв.6</t>
  </si>
  <si>
    <t>4        семестр 13/4/5  недель</t>
  </si>
  <si>
    <t>5      семестр 17 недель</t>
  </si>
  <si>
    <t>2023 г</t>
  </si>
  <si>
    <t xml:space="preserve">История  </t>
  </si>
  <si>
    <t>5к1</t>
  </si>
  <si>
    <t>5к2</t>
  </si>
  <si>
    <t>4к1</t>
  </si>
  <si>
    <t>6к1</t>
  </si>
  <si>
    <t>6к2</t>
  </si>
  <si>
    <t>2        семестр   23    недель</t>
  </si>
  <si>
    <t>3        семестр   11/2/3  недель</t>
  </si>
  <si>
    <t>6      семестр 1/2/9  недель</t>
  </si>
  <si>
    <t>ИТОГО</t>
  </si>
  <si>
    <t>2 г. 10 м</t>
  </si>
  <si>
    <t>Индивидуальный учебный проект*/Курсовой проект</t>
  </si>
  <si>
    <t xml:space="preserve">Дисциплин и МДК </t>
  </si>
  <si>
    <t xml:space="preserve">Учебной практики </t>
  </si>
  <si>
    <t>Производственной практики</t>
  </si>
  <si>
    <t>Производственной (преддипломной) практики</t>
  </si>
  <si>
    <t>Контрольных  работ</t>
  </si>
  <si>
    <t>Диф. зачетов, зачетов</t>
  </si>
  <si>
    <t>4к2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</si>
</sst>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8"/>
      <color indexed="8"/>
      <name val="Tahoma"/>
      <charset val="252"/>
    </font>
    <font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indexed="42"/>
        <bgColor indexed="16"/>
      </patternFill>
    </fill>
    <fill>
      <patternFill patternType="solid">
        <fgColor rgb="FF92D050"/>
        <bgColor indexed="16"/>
      </patternFill>
    </fill>
    <fill>
      <patternFill patternType="solid">
        <fgColor rgb="FFFFC000"/>
        <bgColor indexed="16"/>
      </patternFill>
    </fill>
    <fill>
      <patternFill patternType="solid">
        <fgColor theme="7" tint="0.59999389629810485"/>
        <bgColor indexed="1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1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1" fillId="0" borderId="0" applyNumberFormat="0" applyFont="0" applyFill="0" applyBorder="0" applyAlignment="0" applyProtection="0">
      <alignment vertical="top"/>
    </xf>
    <xf numFmtId="0" fontId="26" fillId="0" borderId="0" applyNumberFormat="0" applyFill="0" applyBorder="0" applyAlignment="0" applyProtection="0"/>
    <xf numFmtId="0" fontId="34" fillId="0" borderId="0"/>
    <xf numFmtId="0" fontId="42" fillId="0" borderId="0"/>
    <xf numFmtId="0" fontId="42" fillId="0" borderId="0"/>
  </cellStyleXfs>
  <cellXfs count="298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 applyProtection="1">
      <alignment horizontal="center" vertical="center"/>
      <protection locked="0"/>
    </xf>
    <xf numFmtId="0" fontId="9" fillId="4" borderId="15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 vertical="center"/>
    </xf>
    <xf numFmtId="0" fontId="1" fillId="5" borderId="4" xfId="1" applyFont="1" applyFill="1" applyBorder="1" applyAlignment="1">
      <alignment horizontal="center" vertical="center"/>
    </xf>
    <xf numFmtId="0" fontId="9" fillId="6" borderId="6" xfId="1" applyFont="1" applyFill="1" applyBorder="1" applyAlignment="1">
      <alignment horizontal="center" vertical="center"/>
    </xf>
    <xf numFmtId="0" fontId="9" fillId="7" borderId="16" xfId="1" applyFont="1" applyFill="1" applyBorder="1" applyAlignment="1" applyProtection="1">
      <alignment horizontal="center" vertical="center"/>
      <protection locked="0"/>
    </xf>
    <xf numFmtId="0" fontId="1" fillId="8" borderId="4" xfId="1" applyFont="1" applyFill="1" applyBorder="1" applyAlignment="1">
      <alignment horizontal="center" vertical="center"/>
    </xf>
    <xf numFmtId="0" fontId="1" fillId="9" borderId="4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7" fillId="6" borderId="18" xfId="1" applyFont="1" applyFill="1" applyBorder="1" applyAlignment="1">
      <alignment horizontal="center" vertical="center"/>
    </xf>
    <xf numFmtId="0" fontId="7" fillId="6" borderId="19" xfId="1" applyFont="1" applyFill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7" borderId="0" xfId="1" applyFont="1" applyFill="1" applyAlignment="1" applyProtection="1">
      <alignment horizontal="center" vertical="center"/>
      <protection locked="0"/>
    </xf>
    <xf numFmtId="0" fontId="5" fillId="5" borderId="8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6" borderId="9" xfId="1" applyFont="1" applyFill="1" applyBorder="1" applyAlignment="1">
      <alignment horizontal="center" vertical="center"/>
    </xf>
    <xf numFmtId="0" fontId="7" fillId="6" borderId="10" xfId="1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3" fillId="0" borderId="0" xfId="2" applyNumberFormat="1" applyFont="1" applyFill="1" applyBorder="1" applyAlignment="1" applyProtection="1">
      <alignment vertical="top"/>
    </xf>
    <xf numFmtId="0" fontId="14" fillId="0" borderId="0" xfId="2" applyNumberFormat="1" applyFont="1" applyFill="1" applyBorder="1" applyAlignment="1" applyProtection="1">
      <alignment vertical="top"/>
    </xf>
    <xf numFmtId="0" fontId="13" fillId="2" borderId="4" xfId="2" applyNumberFormat="1" applyFont="1" applyFill="1" applyBorder="1" applyAlignment="1" applyProtection="1">
      <alignment vertical="top"/>
    </xf>
    <xf numFmtId="0" fontId="16" fillId="2" borderId="4" xfId="2" applyNumberFormat="1" applyFont="1" applyFill="1" applyBorder="1" applyAlignment="1" applyProtection="1">
      <alignment horizontal="center" vertical="center"/>
    </xf>
    <xf numFmtId="0" fontId="13" fillId="0" borderId="12" xfId="2" applyNumberFormat="1" applyFont="1" applyFill="1" applyBorder="1" applyAlignment="1" applyProtection="1">
      <alignment vertical="top"/>
    </xf>
    <xf numFmtId="0" fontId="13" fillId="0" borderId="4" xfId="2" applyNumberFormat="1" applyFont="1" applyFill="1" applyBorder="1" applyAlignment="1" applyProtection="1">
      <alignment vertical="top"/>
    </xf>
    <xf numFmtId="0" fontId="20" fillId="3" borderId="4" xfId="1" applyFont="1" applyFill="1" applyBorder="1" applyAlignment="1" applyProtection="1">
      <alignment horizontal="center" vertical="center"/>
      <protection locked="0"/>
    </xf>
    <xf numFmtId="0" fontId="13" fillId="0" borderId="20" xfId="2" applyNumberFormat="1" applyFont="1" applyFill="1" applyBorder="1" applyAlignment="1" applyProtection="1">
      <alignment vertical="top"/>
    </xf>
    <xf numFmtId="0" fontId="21" fillId="2" borderId="17" xfId="2" applyNumberFormat="1" applyFont="1" applyFill="1" applyBorder="1" applyAlignment="1" applyProtection="1">
      <alignment horizontal="right" vertical="center"/>
    </xf>
    <xf numFmtId="0" fontId="12" fillId="2" borderId="0" xfId="2" applyNumberFormat="1" applyFont="1" applyFill="1" applyBorder="1" applyAlignment="1" applyProtection="1">
      <alignment horizontal="center" vertical="center"/>
    </xf>
    <xf numFmtId="0" fontId="12" fillId="2" borderId="0" xfId="2" applyNumberFormat="1" applyFont="1" applyFill="1" applyBorder="1" applyAlignment="1" applyProtection="1">
      <alignment horizontal="right" vertical="center"/>
    </xf>
    <xf numFmtId="0" fontId="12" fillId="2" borderId="0" xfId="2" applyNumberFormat="1" applyFont="1" applyFill="1" applyBorder="1" applyAlignment="1" applyProtection="1">
      <alignment horizontal="center" vertical="center" wrapText="1"/>
    </xf>
    <xf numFmtId="0" fontId="21" fillId="0" borderId="0" xfId="2" applyNumberFormat="1" applyFont="1" applyFill="1" applyBorder="1" applyAlignment="1" applyProtection="1">
      <alignment vertical="top"/>
    </xf>
    <xf numFmtId="0" fontId="21" fillId="0" borderId="0" xfId="2" applyNumberFormat="1" applyFont="1" applyFill="1" applyBorder="1" applyAlignment="1" applyProtection="1">
      <alignment vertical="top" wrapText="1"/>
    </xf>
    <xf numFmtId="0" fontId="12" fillId="0" borderId="0" xfId="2" applyNumberFormat="1" applyFont="1" applyFill="1" applyBorder="1" applyAlignment="1" applyProtection="1">
      <alignment vertical="top"/>
    </xf>
    <xf numFmtId="2" fontId="12" fillId="0" borderId="0" xfId="2" applyNumberFormat="1" applyFont="1" applyFill="1" applyBorder="1" applyAlignment="1" applyProtection="1">
      <alignment vertical="top"/>
    </xf>
    <xf numFmtId="0" fontId="14" fillId="0" borderId="0" xfId="2" applyNumberFormat="1" applyFont="1" applyFill="1" applyBorder="1" applyAlignment="1" applyProtection="1">
      <alignment horizontal="left" vertical="top"/>
    </xf>
    <xf numFmtId="0" fontId="21" fillId="0" borderId="0" xfId="2" applyNumberFormat="1" applyFont="1" applyFill="1" applyBorder="1" applyAlignment="1" applyProtection="1">
      <alignment horizontal="left" vertical="center"/>
    </xf>
    <xf numFmtId="0" fontId="22" fillId="0" borderId="0" xfId="2" applyNumberFormat="1" applyFont="1" applyFill="1" applyBorder="1" applyAlignment="1" applyProtection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6" xfId="1" applyFont="1" applyBorder="1" applyAlignment="1" applyProtection="1">
      <alignment horizontal="center" vertical="center"/>
      <protection locked="0"/>
    </xf>
    <xf numFmtId="0" fontId="7" fillId="10" borderId="6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1" fillId="14" borderId="5" xfId="1" applyFont="1" applyFill="1" applyBorder="1" applyAlignment="1">
      <alignment horizontal="center" vertical="center"/>
    </xf>
    <xf numFmtId="0" fontId="5" fillId="0" borderId="0" xfId="0" applyFont="1"/>
    <xf numFmtId="0" fontId="1" fillId="5" borderId="1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1" fillId="3" borderId="4" xfId="1" applyFont="1" applyFill="1" applyBorder="1" applyAlignment="1" applyProtection="1">
      <alignment horizontal="left" vertical="center" wrapText="1"/>
      <protection locked="0"/>
    </xf>
    <xf numFmtId="0" fontId="1" fillId="5" borderId="6" xfId="1" applyFont="1" applyFill="1" applyBorder="1" applyAlignment="1">
      <alignment horizontal="center" vertical="center"/>
    </xf>
    <xf numFmtId="0" fontId="1" fillId="9" borderId="6" xfId="1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 wrapText="1"/>
    </xf>
    <xf numFmtId="0" fontId="1" fillId="14" borderId="7" xfId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textRotation="90" wrapText="1"/>
    </xf>
    <xf numFmtId="0" fontId="9" fillId="7" borderId="5" xfId="1" applyFont="1" applyFill="1" applyBorder="1" applyAlignment="1" applyProtection="1">
      <alignment horizontal="center" vertical="center"/>
      <protection locked="0"/>
    </xf>
    <xf numFmtId="0" fontId="23" fillId="0" borderId="0" xfId="2" applyNumberFormat="1" applyFont="1" applyFill="1" applyBorder="1" applyAlignment="1" applyProtection="1">
      <alignment vertical="center"/>
    </xf>
    <xf numFmtId="0" fontId="28" fillId="0" borderId="4" xfId="0" applyFont="1" applyBorder="1" applyAlignment="1">
      <alignment wrapText="1"/>
    </xf>
    <xf numFmtId="0" fontId="28" fillId="2" borderId="4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0" fontId="30" fillId="0" borderId="6" xfId="0" applyFont="1" applyBorder="1"/>
    <xf numFmtId="0" fontId="29" fillId="0" borderId="4" xfId="0" applyFont="1" applyBorder="1"/>
    <xf numFmtId="0" fontId="29" fillId="2" borderId="4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5" fillId="2" borderId="12" xfId="0" applyFont="1" applyFill="1" applyBorder="1"/>
    <xf numFmtId="0" fontId="15" fillId="2" borderId="12" xfId="1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/>
    <xf numFmtId="0" fontId="15" fillId="2" borderId="4" xfId="1" applyFont="1" applyFill="1" applyBorder="1" applyAlignment="1">
      <alignment horizontal="center" vertical="center"/>
    </xf>
    <xf numFmtId="1" fontId="28" fillId="0" borderId="4" xfId="0" applyNumberFormat="1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9" fillId="2" borderId="4" xfId="0" applyFont="1" applyFill="1" applyBorder="1" applyAlignment="1">
      <alignment horizontal="center"/>
    </xf>
    <xf numFmtId="0" fontId="29" fillId="0" borderId="4" xfId="2" applyFont="1" applyBorder="1" applyAlignment="1">
      <alignment vertical="center" wrapText="1"/>
    </xf>
    <xf numFmtId="0" fontId="3" fillId="5" borderId="4" xfId="1" applyFont="1" applyFill="1" applyBorder="1" applyAlignment="1" applyProtection="1">
      <alignment horizontal="center" vertical="center"/>
      <protection locked="0"/>
    </xf>
    <xf numFmtId="0" fontId="3" fillId="5" borderId="4" xfId="1" applyFont="1" applyFill="1" applyBorder="1" applyAlignment="1" applyProtection="1">
      <alignment horizontal="left" vertical="center" wrapText="1"/>
      <protection locked="0"/>
    </xf>
    <xf numFmtId="0" fontId="3" fillId="5" borderId="4" xfId="1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wrapText="1"/>
    </xf>
    <xf numFmtId="0" fontId="3" fillId="9" borderId="4" xfId="1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27" fillId="11" borderId="4" xfId="0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/>
    </xf>
    <xf numFmtId="0" fontId="3" fillId="8" borderId="4" xfId="1" applyFont="1" applyFill="1" applyBorder="1" applyAlignment="1">
      <alignment horizontal="center" vertical="center"/>
    </xf>
    <xf numFmtId="0" fontId="3" fillId="8" borderId="4" xfId="1" applyFont="1" applyFill="1" applyBorder="1" applyAlignment="1">
      <alignment horizontal="left" vertical="center" wrapText="1"/>
    </xf>
    <xf numFmtId="0" fontId="30" fillId="13" borderId="4" xfId="0" applyFont="1" applyFill="1" applyBorder="1" applyAlignment="1">
      <alignment vertical="center" wrapText="1"/>
    </xf>
    <xf numFmtId="0" fontId="3" fillId="14" borderId="4" xfId="1" applyFont="1" applyFill="1" applyBorder="1" applyAlignment="1">
      <alignment horizontal="center" vertical="center"/>
    </xf>
    <xf numFmtId="0" fontId="27" fillId="13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30" fillId="13" borderId="4" xfId="0" applyFont="1" applyFill="1" applyBorder="1" applyAlignment="1">
      <alignment horizontal="left" vertical="center" wrapText="1"/>
    </xf>
    <xf numFmtId="0" fontId="30" fillId="13" borderId="4" xfId="0" applyFont="1" applyFill="1" applyBorder="1" applyAlignment="1">
      <alignment horizontal="center" vertical="center"/>
    </xf>
    <xf numFmtId="0" fontId="30" fillId="0" borderId="4" xfId="0" applyFont="1" applyBorder="1"/>
    <xf numFmtId="0" fontId="27" fillId="13" borderId="4" xfId="0" applyFont="1" applyFill="1" applyBorder="1" applyAlignment="1">
      <alignment wrapText="1"/>
    </xf>
    <xf numFmtId="0" fontId="27" fillId="13" borderId="4" xfId="0" applyFont="1" applyFill="1" applyBorder="1"/>
    <xf numFmtId="0" fontId="3" fillId="0" borderId="4" xfId="0" applyFont="1" applyBorder="1" applyAlignment="1">
      <alignment horizontal="center" vertical="center" wrapText="1"/>
    </xf>
    <xf numFmtId="0" fontId="28" fillId="0" borderId="4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left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justify" vertical="center" wrapText="1"/>
    </xf>
    <xf numFmtId="0" fontId="30" fillId="5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vertical="top" wrapText="1"/>
    </xf>
    <xf numFmtId="0" fontId="27" fillId="5" borderId="4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/>
    </xf>
    <xf numFmtId="0" fontId="3" fillId="0" borderId="6" xfId="0" applyFont="1" applyBorder="1"/>
    <xf numFmtId="0" fontId="29" fillId="2" borderId="4" xfId="0" applyFont="1" applyFill="1" applyBorder="1" applyAlignment="1">
      <alignment horizontal="left"/>
    </xf>
    <xf numFmtId="0" fontId="3" fillId="8" borderId="4" xfId="1" applyFont="1" applyFill="1" applyBorder="1" applyAlignment="1">
      <alignment horizontal="left" vertical="center"/>
    </xf>
    <xf numFmtId="0" fontId="30" fillId="13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9" fillId="0" borderId="0" xfId="1" applyFont="1"/>
    <xf numFmtId="0" fontId="30" fillId="0" borderId="6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1" applyFont="1"/>
    <xf numFmtId="0" fontId="1" fillId="0" borderId="0" xfId="4" applyFont="1" applyAlignment="1">
      <alignment horizontal="center"/>
    </xf>
    <xf numFmtId="0" fontId="35" fillId="0" borderId="0" xfId="1" applyFont="1"/>
    <xf numFmtId="0" fontId="36" fillId="0" borderId="0" xfId="1" applyFont="1"/>
    <xf numFmtId="0" fontId="6" fillId="0" borderId="0" xfId="1"/>
    <xf numFmtId="0" fontId="7" fillId="0" borderId="0" xfId="1" applyFont="1"/>
    <xf numFmtId="0" fontId="7" fillId="0" borderId="0" xfId="4" applyFont="1" applyAlignment="1">
      <alignment horizontal="center"/>
    </xf>
    <xf numFmtId="0" fontId="7" fillId="0" borderId="0" xfId="4" applyFont="1"/>
    <xf numFmtId="0" fontId="9" fillId="0" borderId="0" xfId="4" applyFont="1"/>
    <xf numFmtId="0" fontId="37" fillId="0" borderId="0" xfId="4" applyFont="1"/>
    <xf numFmtId="0" fontId="4" fillId="0" borderId="0" xfId="4" applyFont="1"/>
    <xf numFmtId="0" fontId="38" fillId="0" borderId="0" xfId="1" applyFont="1"/>
    <xf numFmtId="0" fontId="4" fillId="0" borderId="0" xfId="1" applyFont="1" applyAlignment="1" applyProtection="1">
      <alignment horizontal="center" vertical="center"/>
      <protection locked="0"/>
    </xf>
    <xf numFmtId="0" fontId="4" fillId="4" borderId="0" xfId="1" applyFont="1" applyFill="1" applyAlignment="1" applyProtection="1">
      <alignment horizontal="center" vertical="center"/>
      <protection locked="0"/>
    </xf>
    <xf numFmtId="0" fontId="9" fillId="4" borderId="0" xfId="1" applyFont="1" applyFill="1" applyAlignment="1" applyProtection="1">
      <alignment horizontal="left" vertical="center"/>
      <protection locked="0"/>
    </xf>
    <xf numFmtId="0" fontId="4" fillId="4" borderId="0" xfId="1" applyFont="1" applyFill="1" applyAlignment="1" applyProtection="1">
      <alignment horizontal="left" vertical="center"/>
      <protection locked="0"/>
    </xf>
    <xf numFmtId="0" fontId="19" fillId="0" borderId="0" xfId="1" applyFont="1"/>
    <xf numFmtId="0" fontId="1" fillId="0" borderId="0" xfId="1" applyFont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3" fillId="9" borderId="4" xfId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0" fontId="32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2" fillId="2" borderId="4" xfId="2" applyNumberFormat="1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20" fillId="3" borderId="12" xfId="1" applyFont="1" applyFill="1" applyBorder="1" applyAlignment="1" applyProtection="1">
      <alignment horizontal="center" vertical="center"/>
      <protection locked="0"/>
    </xf>
    <xf numFmtId="0" fontId="12" fillId="3" borderId="12" xfId="1" applyFont="1" applyFill="1" applyBorder="1" applyAlignment="1" applyProtection="1">
      <alignment horizontal="center" vertical="center"/>
      <protection locked="0"/>
    </xf>
    <xf numFmtId="0" fontId="43" fillId="0" borderId="0" xfId="0" applyFont="1"/>
    <xf numFmtId="0" fontId="12" fillId="3" borderId="4" xfId="1" applyFont="1" applyFill="1" applyBorder="1" applyAlignment="1" applyProtection="1">
      <alignment horizontal="center" vertical="center"/>
      <protection locked="0"/>
    </xf>
    <xf numFmtId="0" fontId="12" fillId="2" borderId="12" xfId="2" applyNumberFormat="1" applyFont="1" applyFill="1" applyBorder="1" applyAlignment="1" applyProtection="1">
      <alignment horizontal="center" vertical="center"/>
    </xf>
    <xf numFmtId="0" fontId="13" fillId="2" borderId="12" xfId="2" applyNumberFormat="1" applyFont="1" applyFill="1" applyBorder="1" applyAlignment="1" applyProtection="1">
      <alignment horizontal="center" vertical="center"/>
    </xf>
    <xf numFmtId="0" fontId="13" fillId="2" borderId="27" xfId="2" applyNumberFormat="1" applyFont="1" applyFill="1" applyBorder="1" applyAlignment="1" applyProtection="1">
      <alignment horizontal="center" vertical="center"/>
    </xf>
    <xf numFmtId="0" fontId="13" fillId="2" borderId="4" xfId="2" applyNumberFormat="1" applyFont="1" applyFill="1" applyBorder="1" applyAlignment="1" applyProtection="1">
      <alignment horizontal="center" vertical="center"/>
    </xf>
    <xf numFmtId="0" fontId="13" fillId="2" borderId="16" xfId="2" applyNumberFormat="1" applyFont="1" applyFill="1" applyBorder="1" applyAlignment="1" applyProtection="1">
      <alignment horizontal="center" vertical="center"/>
    </xf>
    <xf numFmtId="0" fontId="12" fillId="2" borderId="14" xfId="2" applyNumberFormat="1" applyFont="1" applyFill="1" applyBorder="1" applyAlignment="1" applyProtection="1">
      <alignment horizontal="center" vertical="center"/>
    </xf>
    <xf numFmtId="0" fontId="12" fillId="2" borderId="19" xfId="2" applyNumberFormat="1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 vertical="center" wrapText="1"/>
    </xf>
    <xf numFmtId="0" fontId="44" fillId="3" borderId="4" xfId="1" applyFont="1" applyFill="1" applyBorder="1" applyAlignment="1" applyProtection="1">
      <alignment horizontal="center" vertical="center"/>
      <protection locked="0"/>
    </xf>
    <xf numFmtId="0" fontId="29" fillId="0" borderId="4" xfId="0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/>
    </xf>
    <xf numFmtId="0" fontId="30" fillId="15" borderId="4" xfId="0" applyFont="1" applyFill="1" applyBorder="1" applyAlignment="1">
      <alignment vertical="center"/>
    </xf>
    <xf numFmtId="0" fontId="3" fillId="11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left"/>
    </xf>
    <xf numFmtId="0" fontId="28" fillId="2" borderId="12" xfId="0" applyFont="1" applyFill="1" applyBorder="1" applyAlignment="1">
      <alignment horizontal="left" vertical="center" wrapText="1"/>
    </xf>
    <xf numFmtId="0" fontId="3" fillId="16" borderId="4" xfId="3" applyFont="1" applyFill="1" applyBorder="1" applyAlignment="1" applyProtection="1">
      <alignment horizontal="left" vertical="center"/>
      <protection locked="0"/>
    </xf>
    <xf numFmtId="0" fontId="3" fillId="16" borderId="4" xfId="3" applyFont="1" applyFill="1" applyBorder="1" applyAlignment="1" applyProtection="1">
      <alignment horizontal="left" vertical="center" wrapText="1"/>
      <protection locked="0"/>
    </xf>
    <xf numFmtId="0" fontId="30" fillId="1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49" fontId="1" fillId="4" borderId="38" xfId="1" applyNumberFormat="1" applyFont="1" applyFill="1" applyBorder="1" applyAlignment="1" applyProtection="1">
      <alignment horizontal="center" vertical="center"/>
      <protection locked="0"/>
    </xf>
    <xf numFmtId="0" fontId="39" fillId="4" borderId="38" xfId="1" applyFont="1" applyFill="1" applyBorder="1" applyAlignment="1" applyProtection="1">
      <alignment horizontal="left" vertical="center"/>
      <protection locked="0"/>
    </xf>
    <xf numFmtId="0" fontId="4" fillId="0" borderId="0" xfId="1" applyFont="1"/>
    <xf numFmtId="0" fontId="38" fillId="0" borderId="0" xfId="1" applyFont="1"/>
    <xf numFmtId="0" fontId="1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top"/>
      <protection locked="0"/>
    </xf>
    <xf numFmtId="49" fontId="4" fillId="3" borderId="38" xfId="1" applyNumberFormat="1" applyFont="1" applyFill="1" applyBorder="1" applyAlignment="1" applyProtection="1">
      <alignment horizontal="left" vertical="center"/>
      <protection locked="0"/>
    </xf>
    <xf numFmtId="49" fontId="4" fillId="4" borderId="38" xfId="1" applyNumberFormat="1" applyFont="1" applyFill="1" applyBorder="1" applyAlignment="1" applyProtection="1">
      <alignment horizontal="left" vertical="center"/>
      <protection locked="0"/>
    </xf>
    <xf numFmtId="0" fontId="40" fillId="4" borderId="0" xfId="1" applyFont="1" applyFill="1" applyAlignment="1" applyProtection="1">
      <alignment horizontal="center" vertical="top"/>
      <protection locked="0"/>
    </xf>
    <xf numFmtId="0" fontId="41" fillId="4" borderId="0" xfId="1" applyFont="1" applyFill="1" applyAlignment="1" applyProtection="1">
      <alignment horizontal="left" vertical="center"/>
      <protection locked="0"/>
    </xf>
    <xf numFmtId="49" fontId="1" fillId="4" borderId="38" xfId="1" applyNumberFormat="1" applyFont="1" applyFill="1" applyBorder="1" applyAlignment="1" applyProtection="1">
      <alignment horizontal="left" vertical="center"/>
      <protection locked="0"/>
    </xf>
    <xf numFmtId="14" fontId="4" fillId="4" borderId="38" xfId="1" applyNumberFormat="1" applyFont="1" applyFill="1" applyBorder="1" applyAlignment="1" applyProtection="1">
      <alignment horizontal="left" vertical="center"/>
      <protection locked="0"/>
    </xf>
    <xf numFmtId="0" fontId="4" fillId="4" borderId="38" xfId="1" applyFont="1" applyFill="1" applyBorder="1" applyAlignment="1" applyProtection="1">
      <alignment horizontal="left" vertical="center"/>
      <protection locked="0"/>
    </xf>
    <xf numFmtId="0" fontId="1" fillId="4" borderId="0" xfId="1" applyFont="1" applyFill="1" applyAlignment="1" applyProtection="1">
      <alignment horizontal="right" vertical="center"/>
      <protection locked="0"/>
    </xf>
    <xf numFmtId="0" fontId="4" fillId="3" borderId="38" xfId="1" applyFont="1" applyFill="1" applyBorder="1" applyAlignment="1" applyProtection="1">
      <alignment horizontal="left" vertical="center"/>
      <protection locked="0"/>
    </xf>
    <xf numFmtId="0" fontId="13" fillId="0" borderId="39" xfId="2" applyNumberFormat="1" applyFont="1" applyFill="1" applyBorder="1" applyAlignment="1" applyProtection="1">
      <alignment horizontal="center" vertical="top"/>
    </xf>
    <xf numFmtId="0" fontId="13" fillId="0" borderId="6" xfId="2" applyNumberFormat="1" applyFont="1" applyFill="1" applyBorder="1" applyAlignment="1" applyProtection="1">
      <alignment horizontal="center" vertical="top"/>
    </xf>
    <xf numFmtId="0" fontId="12" fillId="0" borderId="0" xfId="2" applyNumberFormat="1" applyFont="1" applyFill="1" applyBorder="1" applyAlignment="1" applyProtection="1">
      <alignment horizontal="center" vertical="center" wrapText="1"/>
    </xf>
    <xf numFmtId="0" fontId="12" fillId="0" borderId="0" xfId="2" applyNumberFormat="1" applyFont="1" applyFill="1" applyBorder="1" applyAlignment="1" applyProtection="1">
      <alignment horizontal="center" vertical="center"/>
    </xf>
    <xf numFmtId="0" fontId="16" fillId="2" borderId="24" xfId="2" applyNumberFormat="1" applyFont="1" applyFill="1" applyBorder="1" applyAlignment="1" applyProtection="1">
      <alignment horizontal="center" vertical="center" textRotation="90"/>
    </xf>
    <xf numFmtId="0" fontId="16" fillId="2" borderId="4" xfId="2" applyNumberFormat="1" applyFont="1" applyFill="1" applyBorder="1" applyAlignment="1" applyProtection="1">
      <alignment horizontal="center" vertical="center" textRotation="90"/>
    </xf>
    <xf numFmtId="0" fontId="12" fillId="2" borderId="23" xfId="2" applyNumberFormat="1" applyFont="1" applyFill="1" applyBorder="1" applyAlignment="1" applyProtection="1">
      <alignment horizontal="center" vertical="center" textRotation="90"/>
    </xf>
    <xf numFmtId="0" fontId="12" fillId="2" borderId="24" xfId="2" applyNumberFormat="1" applyFont="1" applyFill="1" applyBorder="1" applyAlignment="1" applyProtection="1">
      <alignment horizontal="center" vertical="center" textRotation="90"/>
    </xf>
    <xf numFmtId="0" fontId="12" fillId="2" borderId="15" xfId="2" applyNumberFormat="1" applyFont="1" applyFill="1" applyBorder="1" applyAlignment="1" applyProtection="1">
      <alignment horizontal="center" vertical="center" textRotation="90"/>
    </xf>
    <xf numFmtId="0" fontId="12" fillId="2" borderId="4" xfId="2" applyNumberFormat="1" applyFont="1" applyFill="1" applyBorder="1" applyAlignment="1" applyProtection="1">
      <alignment horizontal="center" vertical="center" textRotation="90"/>
    </xf>
    <xf numFmtId="0" fontId="12" fillId="2" borderId="24" xfId="2" applyNumberFormat="1" applyFont="1" applyFill="1" applyBorder="1" applyAlignment="1" applyProtection="1">
      <alignment horizontal="center" vertical="center"/>
    </xf>
    <xf numFmtId="0" fontId="12" fillId="2" borderId="4" xfId="2" applyNumberFormat="1" applyFont="1" applyFill="1" applyBorder="1" applyAlignment="1" applyProtection="1">
      <alignment horizontal="center" vertical="center"/>
    </xf>
    <xf numFmtId="0" fontId="17" fillId="2" borderId="24" xfId="2" applyNumberFormat="1" applyFont="1" applyFill="1" applyBorder="1" applyAlignment="1" applyProtection="1">
      <alignment horizontal="center" vertical="center"/>
    </xf>
    <xf numFmtId="0" fontId="17" fillId="2" borderId="4" xfId="2" applyNumberFormat="1" applyFont="1" applyFill="1" applyBorder="1" applyAlignment="1" applyProtection="1">
      <alignment horizontal="center" vertical="center"/>
    </xf>
    <xf numFmtId="0" fontId="17" fillId="2" borderId="24" xfId="2" applyNumberFormat="1" applyFont="1" applyFill="1" applyBorder="1" applyAlignment="1" applyProtection="1">
      <alignment horizontal="center" textRotation="90"/>
    </xf>
    <xf numFmtId="0" fontId="17" fillId="2" borderId="4" xfId="2" applyNumberFormat="1" applyFont="1" applyFill="1" applyBorder="1" applyAlignment="1" applyProtection="1">
      <alignment horizontal="center" textRotation="90"/>
    </xf>
    <xf numFmtId="0" fontId="17" fillId="2" borderId="25" xfId="2" applyNumberFormat="1" applyFont="1" applyFill="1" applyBorder="1" applyAlignment="1" applyProtection="1">
      <alignment horizontal="center" textRotation="90"/>
    </xf>
    <xf numFmtId="0" fontId="17" fillId="2" borderId="16" xfId="2" applyNumberFormat="1" applyFont="1" applyFill="1" applyBorder="1" applyAlignment="1" applyProtection="1">
      <alignment horizontal="center" textRotation="90"/>
    </xf>
    <xf numFmtId="0" fontId="13" fillId="0" borderId="26" xfId="2" applyNumberFormat="1" applyFont="1" applyFill="1" applyBorder="1" applyAlignment="1" applyProtection="1">
      <alignment horizontal="center" vertical="top"/>
    </xf>
    <xf numFmtId="0" fontId="13" fillId="0" borderId="12" xfId="2" applyNumberFormat="1" applyFont="1" applyFill="1" applyBorder="1" applyAlignment="1" applyProtection="1">
      <alignment horizontal="center" vertical="top"/>
    </xf>
    <xf numFmtId="0" fontId="13" fillId="0" borderId="15" xfId="2" applyNumberFormat="1" applyFont="1" applyFill="1" applyBorder="1" applyAlignment="1" applyProtection="1">
      <alignment horizontal="center" vertical="top"/>
    </xf>
    <xf numFmtId="0" fontId="13" fillId="0" borderId="4" xfId="2" applyNumberFormat="1" applyFont="1" applyFill="1" applyBorder="1" applyAlignment="1" applyProtection="1">
      <alignment horizontal="center" vertical="top"/>
    </xf>
    <xf numFmtId="0" fontId="17" fillId="2" borderId="24" xfId="2" applyNumberFormat="1" applyFont="1" applyFill="1" applyBorder="1" applyAlignment="1" applyProtection="1">
      <alignment horizontal="center" textRotation="90" wrapText="1"/>
    </xf>
    <xf numFmtId="0" fontId="17" fillId="2" borderId="4" xfId="2" applyNumberFormat="1" applyFont="1" applyFill="1" applyBorder="1" applyAlignment="1" applyProtection="1">
      <alignment horizontal="center" textRotation="90" wrapText="1"/>
    </xf>
    <xf numFmtId="0" fontId="17" fillId="2" borderId="14" xfId="2" applyNumberFormat="1" applyFont="1" applyFill="1" applyBorder="1" applyAlignment="1" applyProtection="1">
      <alignment horizontal="center" vertical="center"/>
    </xf>
    <xf numFmtId="0" fontId="18" fillId="2" borderId="4" xfId="2" applyNumberFormat="1" applyFont="1" applyFill="1" applyBorder="1" applyAlignment="1" applyProtection="1">
      <alignment horizontal="center" textRotation="90"/>
    </xf>
    <xf numFmtId="0" fontId="17" fillId="2" borderId="24" xfId="2" applyNumberFormat="1" applyFont="1" applyFill="1" applyBorder="1" applyAlignment="1" applyProtection="1">
      <alignment horizontal="center" textRotation="90" wrapText="1" shrinkToFit="1"/>
    </xf>
    <xf numFmtId="0" fontId="17" fillId="2" borderId="4" xfId="2" applyNumberFormat="1" applyFont="1" applyFill="1" applyBorder="1" applyAlignment="1" applyProtection="1">
      <alignment horizontal="center" textRotation="90" wrapText="1" shrinkToFit="1"/>
    </xf>
    <xf numFmtId="0" fontId="22" fillId="0" borderId="23" xfId="2" applyNumberFormat="1" applyFont="1" applyFill="1" applyBorder="1" applyAlignment="1" applyProtection="1">
      <alignment horizontal="center" vertical="center"/>
    </xf>
    <xf numFmtId="0" fontId="22" fillId="0" borderId="28" xfId="2" applyNumberFormat="1" applyFont="1" applyFill="1" applyBorder="1" applyAlignment="1" applyProtection="1">
      <alignment horizontal="center" vertical="center"/>
    </xf>
    <xf numFmtId="0" fontId="22" fillId="0" borderId="25" xfId="2" applyNumberFormat="1" applyFont="1" applyFill="1" applyBorder="1" applyAlignment="1" applyProtection="1">
      <alignment horizontal="center" vertical="center"/>
    </xf>
    <xf numFmtId="0" fontId="22" fillId="0" borderId="15" xfId="2" applyNumberFormat="1" applyFont="1" applyFill="1" applyBorder="1" applyAlignment="1" applyProtection="1">
      <alignment horizontal="center" vertical="center"/>
    </xf>
    <xf numFmtId="0" fontId="22" fillId="0" borderId="7" xfId="2" applyNumberFormat="1" applyFont="1" applyFill="1" applyBorder="1" applyAlignment="1" applyProtection="1">
      <alignment horizontal="center" vertical="center"/>
    </xf>
    <xf numFmtId="0" fontId="22" fillId="0" borderId="16" xfId="2" applyNumberFormat="1" applyFont="1" applyFill="1" applyBorder="1" applyAlignment="1" applyProtection="1">
      <alignment horizontal="center" vertical="center"/>
    </xf>
    <xf numFmtId="0" fontId="22" fillId="0" borderId="29" xfId="2" applyNumberFormat="1" applyFont="1" applyFill="1" applyBorder="1" applyAlignment="1" applyProtection="1">
      <alignment horizontal="center" vertical="center"/>
    </xf>
    <xf numFmtId="0" fontId="22" fillId="0" borderId="31" xfId="2" applyNumberFormat="1" applyFont="1" applyFill="1" applyBorder="1" applyAlignment="1" applyProtection="1">
      <alignment horizontal="center" vertical="center"/>
    </xf>
    <xf numFmtId="0" fontId="22" fillId="0" borderId="30" xfId="2" applyNumberFormat="1" applyFont="1" applyFill="1" applyBorder="1" applyAlignment="1" applyProtection="1">
      <alignment horizontal="center" vertical="center"/>
    </xf>
    <xf numFmtId="0" fontId="12" fillId="2" borderId="17" xfId="2" applyNumberFormat="1" applyFont="1" applyFill="1" applyBorder="1" applyAlignment="1" applyProtection="1">
      <alignment horizontal="center" vertical="center" wrapText="1"/>
    </xf>
    <xf numFmtId="0" fontId="21" fillId="0" borderId="0" xfId="2" applyNumberFormat="1" applyFont="1" applyFill="1" applyBorder="1" applyAlignment="1" applyProtection="1">
      <alignment horizontal="center" vertical="top" wrapText="1"/>
    </xf>
    <xf numFmtId="0" fontId="12" fillId="0" borderId="32" xfId="2" applyNumberFormat="1" applyFont="1" applyFill="1" applyBorder="1" applyAlignment="1" applyProtection="1">
      <alignment horizontal="center" vertical="center"/>
    </xf>
    <xf numFmtId="0" fontId="12" fillId="0" borderId="2" xfId="2" applyNumberFormat="1" applyFont="1" applyFill="1" applyBorder="1" applyAlignment="1" applyProtection="1">
      <alignment horizontal="center" vertical="center"/>
    </xf>
    <xf numFmtId="0" fontId="12" fillId="0" borderId="33" xfId="2" applyNumberFormat="1" applyFont="1" applyFill="1" applyBorder="1" applyAlignment="1" applyProtection="1">
      <alignment horizontal="center" vertical="center"/>
    </xf>
    <xf numFmtId="0" fontId="12" fillId="0" borderId="34" xfId="2" applyNumberFormat="1" applyFont="1" applyFill="1" applyBorder="1" applyAlignment="1" applyProtection="1">
      <alignment horizontal="center" vertical="center"/>
    </xf>
    <xf numFmtId="0" fontId="12" fillId="0" borderId="35" xfId="2" applyNumberFormat="1" applyFont="1" applyFill="1" applyBorder="1" applyAlignment="1" applyProtection="1">
      <alignment horizontal="center" vertical="center"/>
    </xf>
    <xf numFmtId="0" fontId="12" fillId="0" borderId="36" xfId="2" applyNumberFormat="1" applyFont="1" applyFill="1" applyBorder="1" applyAlignment="1" applyProtection="1">
      <alignment horizontal="center" vertical="center"/>
    </xf>
    <xf numFmtId="0" fontId="12" fillId="0" borderId="1" xfId="2" applyNumberFormat="1" applyFont="1" applyFill="1" applyBorder="1" applyAlignment="1" applyProtection="1">
      <alignment horizontal="center" vertical="center"/>
    </xf>
    <xf numFmtId="0" fontId="12" fillId="0" borderId="37" xfId="2" applyNumberFormat="1" applyFont="1" applyFill="1" applyBorder="1" applyAlignment="1" applyProtection="1">
      <alignment horizontal="center" vertical="center"/>
    </xf>
    <xf numFmtId="0" fontId="23" fillId="0" borderId="32" xfId="2" applyNumberFormat="1" applyFont="1" applyFill="1" applyBorder="1" applyAlignment="1" applyProtection="1">
      <alignment horizontal="center" vertical="center"/>
    </xf>
    <xf numFmtId="0" fontId="23" fillId="0" borderId="2" xfId="2" applyNumberFormat="1" applyFont="1" applyFill="1" applyBorder="1" applyAlignment="1" applyProtection="1">
      <alignment horizontal="center" vertical="center"/>
    </xf>
    <xf numFmtId="0" fontId="23" fillId="0" borderId="33" xfId="2" applyNumberFormat="1" applyFont="1" applyFill="1" applyBorder="1" applyAlignment="1" applyProtection="1">
      <alignment horizontal="center" vertical="center"/>
    </xf>
    <xf numFmtId="0" fontId="23" fillId="0" borderId="34" xfId="2" applyNumberFormat="1" applyFont="1" applyFill="1" applyBorder="1" applyAlignment="1" applyProtection="1">
      <alignment horizontal="center" vertical="center"/>
    </xf>
    <xf numFmtId="0" fontId="23" fillId="0" borderId="0" xfId="2" applyNumberFormat="1" applyFont="1" applyFill="1" applyBorder="1" applyAlignment="1" applyProtection="1">
      <alignment horizontal="center" vertical="center"/>
    </xf>
    <xf numFmtId="0" fontId="23" fillId="0" borderId="35" xfId="2" applyNumberFormat="1" applyFont="1" applyFill="1" applyBorder="1" applyAlignment="1" applyProtection="1">
      <alignment horizontal="center" vertical="center"/>
    </xf>
    <xf numFmtId="0" fontId="23" fillId="0" borderId="36" xfId="2" applyNumberFormat="1" applyFont="1" applyFill="1" applyBorder="1" applyAlignment="1" applyProtection="1">
      <alignment horizontal="center" vertical="center"/>
    </xf>
    <xf numFmtId="0" fontId="23" fillId="0" borderId="1" xfId="2" applyNumberFormat="1" applyFont="1" applyFill="1" applyBorder="1" applyAlignment="1" applyProtection="1">
      <alignment horizontal="center" vertical="center"/>
    </xf>
    <xf numFmtId="0" fontId="23" fillId="0" borderId="37" xfId="2" applyNumberFormat="1" applyFont="1" applyFill="1" applyBorder="1" applyAlignment="1" applyProtection="1">
      <alignment horizontal="center" vertical="center"/>
    </xf>
    <xf numFmtId="0" fontId="14" fillId="0" borderId="32" xfId="2" applyNumberFormat="1" applyFont="1" applyFill="1" applyBorder="1" applyAlignment="1" applyProtection="1">
      <alignment horizontal="center" vertical="top"/>
    </xf>
    <xf numFmtId="0" fontId="14" fillId="0" borderId="2" xfId="2" applyNumberFormat="1" applyFont="1" applyFill="1" applyBorder="1" applyAlignment="1" applyProtection="1">
      <alignment horizontal="center" vertical="top"/>
    </xf>
    <xf numFmtId="0" fontId="14" fillId="0" borderId="33" xfId="2" applyNumberFormat="1" applyFont="1" applyFill="1" applyBorder="1" applyAlignment="1" applyProtection="1">
      <alignment horizontal="center" vertical="top"/>
    </xf>
    <xf numFmtId="0" fontId="14" fillId="0" borderId="34" xfId="2" applyNumberFormat="1" applyFont="1" applyFill="1" applyBorder="1" applyAlignment="1" applyProtection="1">
      <alignment horizontal="center" vertical="top"/>
    </xf>
    <xf numFmtId="0" fontId="14" fillId="0" borderId="0" xfId="2" applyNumberFormat="1" applyFont="1" applyFill="1" applyBorder="1" applyAlignment="1" applyProtection="1">
      <alignment horizontal="center" vertical="top"/>
    </xf>
    <xf numFmtId="0" fontId="14" fillId="0" borderId="35" xfId="2" applyNumberFormat="1" applyFont="1" applyFill="1" applyBorder="1" applyAlignment="1" applyProtection="1">
      <alignment horizontal="center" vertical="top"/>
    </xf>
    <xf numFmtId="0" fontId="14" fillId="0" borderId="36" xfId="2" applyNumberFormat="1" applyFont="1" applyFill="1" applyBorder="1" applyAlignment="1" applyProtection="1">
      <alignment horizontal="center" vertical="top"/>
    </xf>
    <xf numFmtId="0" fontId="14" fillId="0" borderId="1" xfId="2" applyNumberFormat="1" applyFont="1" applyFill="1" applyBorder="1" applyAlignment="1" applyProtection="1">
      <alignment horizontal="center" vertical="top"/>
    </xf>
    <xf numFmtId="0" fontId="14" fillId="0" borderId="37" xfId="2" applyNumberFormat="1" applyFont="1" applyFill="1" applyBorder="1" applyAlignment="1" applyProtection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2" borderId="4" xfId="0" applyFont="1" applyFill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textRotation="90" wrapText="1"/>
    </xf>
    <xf numFmtId="0" fontId="9" fillId="0" borderId="0" xfId="1" applyFont="1"/>
    <xf numFmtId="0" fontId="9" fillId="0" borderId="20" xfId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textRotation="90" wrapText="1"/>
    </xf>
    <xf numFmtId="0" fontId="1" fillId="2" borderId="12" xfId="0" applyFont="1" applyFill="1" applyBorder="1" applyAlignment="1">
      <alignment horizontal="center" textRotation="90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30" fillId="13" borderId="4" xfId="0" applyFont="1" applyFill="1" applyBorder="1" applyAlignment="1">
      <alignment horizontal="center"/>
    </xf>
  </cellXfs>
  <cellStyles count="7">
    <cellStyle name="Обычный" xfId="0" builtinId="0"/>
    <cellStyle name="Обычный 2" xfId="4" xr:uid="{00000000-0005-0000-0000-000001000000}"/>
    <cellStyle name="Обычный 2 2" xfId="5" xr:uid="{00000000-0005-0000-0000-000002000000}"/>
    <cellStyle name="Обычный 3" xfId="6" xr:uid="{00000000-0005-0000-0000-000003000000}"/>
    <cellStyle name="Обычный 4" xfId="1" xr:uid="{00000000-0005-0000-0000-000004000000}"/>
    <cellStyle name="Обычный 5" xfId="2" xr:uid="{00000000-0005-0000-0000-000005000000}"/>
    <cellStyle name="Пояснение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85</xdr:row>
      <xdr:rowOff>0</xdr:rowOff>
    </xdr:from>
    <xdr:to>
      <xdr:col>8</xdr:col>
      <xdr:colOff>223744</xdr:colOff>
      <xdr:row>85</xdr:row>
      <xdr:rowOff>0</xdr:rowOff>
    </xdr:to>
    <xdr:sp macro="" textlink="">
      <xdr:nvSpPr>
        <xdr:cNvPr id="4" name="Rectangle 9792">
          <a:extLst>
            <a:ext uri="{FF2B5EF4-FFF2-40B4-BE49-F238E27FC236}">
              <a16:creationId xmlns:a16="http://schemas.microsoft.com/office/drawing/2014/main" id="{F5C1171C-F59C-4E04-90B5-519C3F30E92A}"/>
            </a:ext>
          </a:extLst>
        </xdr:cNvPr>
        <xdr:cNvSpPr/>
      </xdr:nvSpPr>
      <xdr:spPr>
        <a:xfrm rot="16200001">
          <a:off x="6331170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1</xdr:colOff>
      <xdr:row>85</xdr:row>
      <xdr:rowOff>0</xdr:rowOff>
    </xdr:from>
    <xdr:to>
      <xdr:col>9</xdr:col>
      <xdr:colOff>223744</xdr:colOff>
      <xdr:row>85</xdr:row>
      <xdr:rowOff>0</xdr:rowOff>
    </xdr:to>
    <xdr:sp macro="" textlink="">
      <xdr:nvSpPr>
        <xdr:cNvPr id="5" name="Rectangle 9792">
          <a:extLst>
            <a:ext uri="{FF2B5EF4-FFF2-40B4-BE49-F238E27FC236}">
              <a16:creationId xmlns:a16="http://schemas.microsoft.com/office/drawing/2014/main" id="{DCA3A6BF-5552-4EFF-80E3-163120FF5E87}"/>
            </a:ext>
          </a:extLst>
        </xdr:cNvPr>
        <xdr:cNvSpPr/>
      </xdr:nvSpPr>
      <xdr:spPr>
        <a:xfrm rot="16200001">
          <a:off x="72550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1</xdr:colOff>
      <xdr:row>85</xdr:row>
      <xdr:rowOff>0</xdr:rowOff>
    </xdr:from>
    <xdr:to>
      <xdr:col>9</xdr:col>
      <xdr:colOff>223744</xdr:colOff>
      <xdr:row>85</xdr:row>
      <xdr:rowOff>0</xdr:rowOff>
    </xdr:to>
    <xdr:sp macro="" textlink="">
      <xdr:nvSpPr>
        <xdr:cNvPr id="6" name="Rectangle 9792">
          <a:extLst>
            <a:ext uri="{FF2B5EF4-FFF2-40B4-BE49-F238E27FC236}">
              <a16:creationId xmlns:a16="http://schemas.microsoft.com/office/drawing/2014/main" id="{12A5F8F5-4761-4095-AF33-AA7DE8A4D921}"/>
            </a:ext>
          </a:extLst>
        </xdr:cNvPr>
        <xdr:cNvSpPr/>
      </xdr:nvSpPr>
      <xdr:spPr>
        <a:xfrm rot="16200001">
          <a:off x="72550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1</xdr:colOff>
      <xdr:row>85</xdr:row>
      <xdr:rowOff>0</xdr:rowOff>
    </xdr:from>
    <xdr:to>
      <xdr:col>10</xdr:col>
      <xdr:colOff>223744</xdr:colOff>
      <xdr:row>85</xdr:row>
      <xdr:rowOff>0</xdr:rowOff>
    </xdr:to>
    <xdr:sp macro="" textlink="">
      <xdr:nvSpPr>
        <xdr:cNvPr id="7" name="Rectangle 9792">
          <a:extLst>
            <a:ext uri="{FF2B5EF4-FFF2-40B4-BE49-F238E27FC236}">
              <a16:creationId xmlns:a16="http://schemas.microsoft.com/office/drawing/2014/main" id="{C4E4792E-9BDD-4546-8699-11FCE00F5984}"/>
            </a:ext>
          </a:extLst>
        </xdr:cNvPr>
        <xdr:cNvSpPr/>
      </xdr:nvSpPr>
      <xdr:spPr>
        <a:xfrm rot="16200001">
          <a:off x="84742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1</xdr:colOff>
      <xdr:row>85</xdr:row>
      <xdr:rowOff>0</xdr:rowOff>
    </xdr:from>
    <xdr:to>
      <xdr:col>10</xdr:col>
      <xdr:colOff>223744</xdr:colOff>
      <xdr:row>85</xdr:row>
      <xdr:rowOff>0</xdr:rowOff>
    </xdr:to>
    <xdr:sp macro="" textlink="">
      <xdr:nvSpPr>
        <xdr:cNvPr id="8" name="Rectangle 9792">
          <a:extLst>
            <a:ext uri="{FF2B5EF4-FFF2-40B4-BE49-F238E27FC236}">
              <a16:creationId xmlns:a16="http://schemas.microsoft.com/office/drawing/2014/main" id="{77D32F3A-E647-49B0-9E46-51A508E82BE1}"/>
            </a:ext>
          </a:extLst>
        </xdr:cNvPr>
        <xdr:cNvSpPr/>
      </xdr:nvSpPr>
      <xdr:spPr>
        <a:xfrm rot="16200001">
          <a:off x="84742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12</xdr:col>
      <xdr:colOff>1</xdr:colOff>
      <xdr:row>85</xdr:row>
      <xdr:rowOff>0</xdr:rowOff>
    </xdr:from>
    <xdr:to>
      <xdr:col>12</xdr:col>
      <xdr:colOff>223744</xdr:colOff>
      <xdr:row>85</xdr:row>
      <xdr:rowOff>0</xdr:rowOff>
    </xdr:to>
    <xdr:sp macro="" textlink="">
      <xdr:nvSpPr>
        <xdr:cNvPr id="9" name="Rectangle 9792">
          <a:extLst>
            <a:ext uri="{FF2B5EF4-FFF2-40B4-BE49-F238E27FC236}">
              <a16:creationId xmlns:a16="http://schemas.microsoft.com/office/drawing/2014/main" id="{FFA06123-1C5A-4A31-879F-76860D7BEE56}"/>
            </a:ext>
          </a:extLst>
        </xdr:cNvPr>
        <xdr:cNvSpPr/>
      </xdr:nvSpPr>
      <xdr:spPr>
        <a:xfrm rot="16200001">
          <a:off x="95791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12</xdr:col>
      <xdr:colOff>1</xdr:colOff>
      <xdr:row>85</xdr:row>
      <xdr:rowOff>0</xdr:rowOff>
    </xdr:from>
    <xdr:to>
      <xdr:col>12</xdr:col>
      <xdr:colOff>223744</xdr:colOff>
      <xdr:row>85</xdr:row>
      <xdr:rowOff>0</xdr:rowOff>
    </xdr:to>
    <xdr:sp macro="" textlink="">
      <xdr:nvSpPr>
        <xdr:cNvPr id="10" name="Rectangle 9792">
          <a:extLst>
            <a:ext uri="{FF2B5EF4-FFF2-40B4-BE49-F238E27FC236}">
              <a16:creationId xmlns:a16="http://schemas.microsoft.com/office/drawing/2014/main" id="{F1C7B2BC-C6E0-4C02-A9F9-EC9BE9E7DDD7}"/>
            </a:ext>
          </a:extLst>
        </xdr:cNvPr>
        <xdr:cNvSpPr/>
      </xdr:nvSpPr>
      <xdr:spPr>
        <a:xfrm rot="16200001">
          <a:off x="95791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1</xdr:colOff>
      <xdr:row>85</xdr:row>
      <xdr:rowOff>0</xdr:rowOff>
    </xdr:from>
    <xdr:to>
      <xdr:col>14</xdr:col>
      <xdr:colOff>223744</xdr:colOff>
      <xdr:row>85</xdr:row>
      <xdr:rowOff>0</xdr:rowOff>
    </xdr:to>
    <xdr:sp macro="" textlink="">
      <xdr:nvSpPr>
        <xdr:cNvPr id="11" name="Rectangle 9792">
          <a:extLst>
            <a:ext uri="{FF2B5EF4-FFF2-40B4-BE49-F238E27FC236}">
              <a16:creationId xmlns:a16="http://schemas.microsoft.com/office/drawing/2014/main" id="{A30891AE-4F43-40A5-8AE3-EC8319D8F4CB}"/>
            </a:ext>
          </a:extLst>
        </xdr:cNvPr>
        <xdr:cNvSpPr/>
      </xdr:nvSpPr>
      <xdr:spPr>
        <a:xfrm rot="16200001">
          <a:off x="1081744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1</xdr:colOff>
      <xdr:row>85</xdr:row>
      <xdr:rowOff>0</xdr:rowOff>
    </xdr:from>
    <xdr:to>
      <xdr:col>14</xdr:col>
      <xdr:colOff>223744</xdr:colOff>
      <xdr:row>85</xdr:row>
      <xdr:rowOff>0</xdr:rowOff>
    </xdr:to>
    <xdr:sp macro="" textlink="">
      <xdr:nvSpPr>
        <xdr:cNvPr id="12" name="Rectangle 9792">
          <a:extLst>
            <a:ext uri="{FF2B5EF4-FFF2-40B4-BE49-F238E27FC236}">
              <a16:creationId xmlns:a16="http://schemas.microsoft.com/office/drawing/2014/main" id="{5F4D49BA-96B7-4019-9EBF-7E4926C20879}"/>
            </a:ext>
          </a:extLst>
        </xdr:cNvPr>
        <xdr:cNvSpPr/>
      </xdr:nvSpPr>
      <xdr:spPr>
        <a:xfrm rot="16200001">
          <a:off x="1081744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15</xdr:col>
      <xdr:colOff>1</xdr:colOff>
      <xdr:row>85</xdr:row>
      <xdr:rowOff>0</xdr:rowOff>
    </xdr:from>
    <xdr:to>
      <xdr:col>15</xdr:col>
      <xdr:colOff>223744</xdr:colOff>
      <xdr:row>85</xdr:row>
      <xdr:rowOff>0</xdr:rowOff>
    </xdr:to>
    <xdr:sp macro="" textlink="">
      <xdr:nvSpPr>
        <xdr:cNvPr id="13" name="Rectangle 9792">
          <a:extLst>
            <a:ext uri="{FF2B5EF4-FFF2-40B4-BE49-F238E27FC236}">
              <a16:creationId xmlns:a16="http://schemas.microsoft.com/office/drawing/2014/main" id="{9D3F9CEF-99C2-4710-A72A-D847C6D579DE}"/>
            </a:ext>
          </a:extLst>
        </xdr:cNvPr>
        <xdr:cNvSpPr/>
      </xdr:nvSpPr>
      <xdr:spPr>
        <a:xfrm rot="16200001">
          <a:off x="113698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15</xdr:col>
      <xdr:colOff>1</xdr:colOff>
      <xdr:row>85</xdr:row>
      <xdr:rowOff>0</xdr:rowOff>
    </xdr:from>
    <xdr:to>
      <xdr:col>15</xdr:col>
      <xdr:colOff>223744</xdr:colOff>
      <xdr:row>85</xdr:row>
      <xdr:rowOff>0</xdr:rowOff>
    </xdr:to>
    <xdr:sp macro="" textlink="">
      <xdr:nvSpPr>
        <xdr:cNvPr id="14" name="Rectangle 9792">
          <a:extLst>
            <a:ext uri="{FF2B5EF4-FFF2-40B4-BE49-F238E27FC236}">
              <a16:creationId xmlns:a16="http://schemas.microsoft.com/office/drawing/2014/main" id="{E2D1BAD4-8D5A-40F7-9205-1BD27AD7F7A2}"/>
            </a:ext>
          </a:extLst>
        </xdr:cNvPr>
        <xdr:cNvSpPr/>
      </xdr:nvSpPr>
      <xdr:spPr>
        <a:xfrm rot="16200001">
          <a:off x="113698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16</xdr:col>
      <xdr:colOff>1</xdr:colOff>
      <xdr:row>85</xdr:row>
      <xdr:rowOff>0</xdr:rowOff>
    </xdr:from>
    <xdr:to>
      <xdr:col>16</xdr:col>
      <xdr:colOff>223744</xdr:colOff>
      <xdr:row>85</xdr:row>
      <xdr:rowOff>0</xdr:rowOff>
    </xdr:to>
    <xdr:sp macro="" textlink="">
      <xdr:nvSpPr>
        <xdr:cNvPr id="15" name="Rectangle 9792">
          <a:extLst>
            <a:ext uri="{FF2B5EF4-FFF2-40B4-BE49-F238E27FC236}">
              <a16:creationId xmlns:a16="http://schemas.microsoft.com/office/drawing/2014/main" id="{D415E927-8A39-4DC4-B48E-BC9B65139F7C}"/>
            </a:ext>
          </a:extLst>
        </xdr:cNvPr>
        <xdr:cNvSpPr/>
      </xdr:nvSpPr>
      <xdr:spPr>
        <a:xfrm rot="16200001">
          <a:off x="119413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16</xdr:col>
      <xdr:colOff>1</xdr:colOff>
      <xdr:row>85</xdr:row>
      <xdr:rowOff>0</xdr:rowOff>
    </xdr:from>
    <xdr:to>
      <xdr:col>16</xdr:col>
      <xdr:colOff>223744</xdr:colOff>
      <xdr:row>85</xdr:row>
      <xdr:rowOff>0</xdr:rowOff>
    </xdr:to>
    <xdr:sp macro="" textlink="">
      <xdr:nvSpPr>
        <xdr:cNvPr id="16" name="Rectangle 9792">
          <a:extLst>
            <a:ext uri="{FF2B5EF4-FFF2-40B4-BE49-F238E27FC236}">
              <a16:creationId xmlns:a16="http://schemas.microsoft.com/office/drawing/2014/main" id="{E351441F-9E24-4EE8-B918-8F6BEEEF60B1}"/>
            </a:ext>
          </a:extLst>
        </xdr:cNvPr>
        <xdr:cNvSpPr/>
      </xdr:nvSpPr>
      <xdr:spPr>
        <a:xfrm rot="16200001">
          <a:off x="11941395" y="31892656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8</xdr:col>
      <xdr:colOff>1</xdr:colOff>
      <xdr:row>84</xdr:row>
      <xdr:rowOff>0</xdr:rowOff>
    </xdr:from>
    <xdr:to>
      <xdr:col>8</xdr:col>
      <xdr:colOff>223744</xdr:colOff>
      <xdr:row>84</xdr:row>
      <xdr:rowOff>0</xdr:rowOff>
    </xdr:to>
    <xdr:sp macro="" textlink="">
      <xdr:nvSpPr>
        <xdr:cNvPr id="17" name="Rectangle 9792">
          <a:extLst>
            <a:ext uri="{FF2B5EF4-FFF2-40B4-BE49-F238E27FC236}">
              <a16:creationId xmlns:a16="http://schemas.microsoft.com/office/drawing/2014/main" id="{7F6DCB5A-8B9E-45FC-89B0-9236441B7500}"/>
            </a:ext>
          </a:extLst>
        </xdr:cNvPr>
        <xdr:cNvSpPr/>
      </xdr:nvSpPr>
      <xdr:spPr>
        <a:xfrm rot="16200001">
          <a:off x="7710706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1</xdr:colOff>
      <xdr:row>84</xdr:row>
      <xdr:rowOff>0</xdr:rowOff>
    </xdr:from>
    <xdr:to>
      <xdr:col>9</xdr:col>
      <xdr:colOff>223744</xdr:colOff>
      <xdr:row>84</xdr:row>
      <xdr:rowOff>0</xdr:rowOff>
    </xdr:to>
    <xdr:sp macro="" textlink="">
      <xdr:nvSpPr>
        <xdr:cNvPr id="18" name="Rectangle 9792">
          <a:extLst>
            <a:ext uri="{FF2B5EF4-FFF2-40B4-BE49-F238E27FC236}">
              <a16:creationId xmlns:a16="http://schemas.microsoft.com/office/drawing/2014/main" id="{A88423BC-10E2-4CB0-9CD1-CEF3E992DF94}"/>
            </a:ext>
          </a:extLst>
        </xdr:cNvPr>
        <xdr:cNvSpPr/>
      </xdr:nvSpPr>
      <xdr:spPr>
        <a:xfrm rot="16200001">
          <a:off x="8186956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1</xdr:colOff>
      <xdr:row>84</xdr:row>
      <xdr:rowOff>0</xdr:rowOff>
    </xdr:from>
    <xdr:to>
      <xdr:col>9</xdr:col>
      <xdr:colOff>223744</xdr:colOff>
      <xdr:row>84</xdr:row>
      <xdr:rowOff>0</xdr:rowOff>
    </xdr:to>
    <xdr:sp macro="" textlink="">
      <xdr:nvSpPr>
        <xdr:cNvPr id="19" name="Rectangle 9792">
          <a:extLst>
            <a:ext uri="{FF2B5EF4-FFF2-40B4-BE49-F238E27FC236}">
              <a16:creationId xmlns:a16="http://schemas.microsoft.com/office/drawing/2014/main" id="{3078C20C-4DB6-44EF-B08B-3A7721DFC2BF}"/>
            </a:ext>
          </a:extLst>
        </xdr:cNvPr>
        <xdr:cNvSpPr/>
      </xdr:nvSpPr>
      <xdr:spPr>
        <a:xfrm rot="16200001">
          <a:off x="8186956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1</xdr:colOff>
      <xdr:row>84</xdr:row>
      <xdr:rowOff>0</xdr:rowOff>
    </xdr:from>
    <xdr:to>
      <xdr:col>10</xdr:col>
      <xdr:colOff>223744</xdr:colOff>
      <xdr:row>84</xdr:row>
      <xdr:rowOff>0</xdr:rowOff>
    </xdr:to>
    <xdr:sp macro="" textlink="">
      <xdr:nvSpPr>
        <xdr:cNvPr id="20" name="Rectangle 9792">
          <a:extLst>
            <a:ext uri="{FF2B5EF4-FFF2-40B4-BE49-F238E27FC236}">
              <a16:creationId xmlns:a16="http://schemas.microsoft.com/office/drawing/2014/main" id="{7E80822A-9073-415E-9415-2C6B542A8168}"/>
            </a:ext>
          </a:extLst>
        </xdr:cNvPr>
        <xdr:cNvSpPr/>
      </xdr:nvSpPr>
      <xdr:spPr>
        <a:xfrm rot="16200001">
          <a:off x="8694956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1</xdr:colOff>
      <xdr:row>84</xdr:row>
      <xdr:rowOff>0</xdr:rowOff>
    </xdr:from>
    <xdr:to>
      <xdr:col>10</xdr:col>
      <xdr:colOff>223744</xdr:colOff>
      <xdr:row>84</xdr:row>
      <xdr:rowOff>0</xdr:rowOff>
    </xdr:to>
    <xdr:sp macro="" textlink="">
      <xdr:nvSpPr>
        <xdr:cNvPr id="21" name="Rectangle 9792">
          <a:extLst>
            <a:ext uri="{FF2B5EF4-FFF2-40B4-BE49-F238E27FC236}">
              <a16:creationId xmlns:a16="http://schemas.microsoft.com/office/drawing/2014/main" id="{0548E9BB-3481-413E-93E9-23477E493E8C}"/>
            </a:ext>
          </a:extLst>
        </xdr:cNvPr>
        <xdr:cNvSpPr/>
      </xdr:nvSpPr>
      <xdr:spPr>
        <a:xfrm rot="16200001">
          <a:off x="8694956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12</xdr:col>
      <xdr:colOff>1</xdr:colOff>
      <xdr:row>84</xdr:row>
      <xdr:rowOff>0</xdr:rowOff>
    </xdr:from>
    <xdr:to>
      <xdr:col>12</xdr:col>
      <xdr:colOff>223744</xdr:colOff>
      <xdr:row>84</xdr:row>
      <xdr:rowOff>0</xdr:rowOff>
    </xdr:to>
    <xdr:sp macro="" textlink="">
      <xdr:nvSpPr>
        <xdr:cNvPr id="22" name="Rectangle 9792">
          <a:extLst>
            <a:ext uri="{FF2B5EF4-FFF2-40B4-BE49-F238E27FC236}">
              <a16:creationId xmlns:a16="http://schemas.microsoft.com/office/drawing/2014/main" id="{9B32BA81-011B-4952-96CC-F608A24A49CA}"/>
            </a:ext>
          </a:extLst>
        </xdr:cNvPr>
        <xdr:cNvSpPr/>
      </xdr:nvSpPr>
      <xdr:spPr>
        <a:xfrm rot="16200001">
          <a:off x="9435790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12</xdr:col>
      <xdr:colOff>1</xdr:colOff>
      <xdr:row>84</xdr:row>
      <xdr:rowOff>0</xdr:rowOff>
    </xdr:from>
    <xdr:to>
      <xdr:col>12</xdr:col>
      <xdr:colOff>223744</xdr:colOff>
      <xdr:row>84</xdr:row>
      <xdr:rowOff>0</xdr:rowOff>
    </xdr:to>
    <xdr:sp macro="" textlink="">
      <xdr:nvSpPr>
        <xdr:cNvPr id="23" name="Rectangle 9792">
          <a:extLst>
            <a:ext uri="{FF2B5EF4-FFF2-40B4-BE49-F238E27FC236}">
              <a16:creationId xmlns:a16="http://schemas.microsoft.com/office/drawing/2014/main" id="{587ED56E-7218-4768-9307-8CABD73921A1}"/>
            </a:ext>
          </a:extLst>
        </xdr:cNvPr>
        <xdr:cNvSpPr/>
      </xdr:nvSpPr>
      <xdr:spPr>
        <a:xfrm rot="16200001">
          <a:off x="9435790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1</xdr:colOff>
      <xdr:row>84</xdr:row>
      <xdr:rowOff>0</xdr:rowOff>
    </xdr:from>
    <xdr:to>
      <xdr:col>14</xdr:col>
      <xdr:colOff>223744</xdr:colOff>
      <xdr:row>84</xdr:row>
      <xdr:rowOff>0</xdr:rowOff>
    </xdr:to>
    <xdr:sp macro="" textlink="">
      <xdr:nvSpPr>
        <xdr:cNvPr id="24" name="Rectangle 9792">
          <a:extLst>
            <a:ext uri="{FF2B5EF4-FFF2-40B4-BE49-F238E27FC236}">
              <a16:creationId xmlns:a16="http://schemas.microsoft.com/office/drawing/2014/main" id="{C0BE8704-A74C-4D09-A5E4-A38E0F8D3473}"/>
            </a:ext>
          </a:extLst>
        </xdr:cNvPr>
        <xdr:cNvSpPr/>
      </xdr:nvSpPr>
      <xdr:spPr>
        <a:xfrm rot="16200001">
          <a:off x="10494123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1</xdr:colOff>
      <xdr:row>84</xdr:row>
      <xdr:rowOff>0</xdr:rowOff>
    </xdr:from>
    <xdr:to>
      <xdr:col>14</xdr:col>
      <xdr:colOff>223744</xdr:colOff>
      <xdr:row>84</xdr:row>
      <xdr:rowOff>0</xdr:rowOff>
    </xdr:to>
    <xdr:sp macro="" textlink="">
      <xdr:nvSpPr>
        <xdr:cNvPr id="25" name="Rectangle 9792">
          <a:extLst>
            <a:ext uri="{FF2B5EF4-FFF2-40B4-BE49-F238E27FC236}">
              <a16:creationId xmlns:a16="http://schemas.microsoft.com/office/drawing/2014/main" id="{C2A1D89D-0BBA-4B0D-AF22-92B772D7A532}"/>
            </a:ext>
          </a:extLst>
        </xdr:cNvPr>
        <xdr:cNvSpPr/>
      </xdr:nvSpPr>
      <xdr:spPr>
        <a:xfrm rot="16200001">
          <a:off x="10494123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15</xdr:col>
      <xdr:colOff>1</xdr:colOff>
      <xdr:row>84</xdr:row>
      <xdr:rowOff>0</xdr:rowOff>
    </xdr:from>
    <xdr:to>
      <xdr:col>15</xdr:col>
      <xdr:colOff>223744</xdr:colOff>
      <xdr:row>84</xdr:row>
      <xdr:rowOff>0</xdr:rowOff>
    </xdr:to>
    <xdr:sp macro="" textlink="">
      <xdr:nvSpPr>
        <xdr:cNvPr id="26" name="Rectangle 9792">
          <a:extLst>
            <a:ext uri="{FF2B5EF4-FFF2-40B4-BE49-F238E27FC236}">
              <a16:creationId xmlns:a16="http://schemas.microsoft.com/office/drawing/2014/main" id="{A3859621-640B-45AE-9218-A53296CC98FB}"/>
            </a:ext>
          </a:extLst>
        </xdr:cNvPr>
        <xdr:cNvSpPr/>
      </xdr:nvSpPr>
      <xdr:spPr>
        <a:xfrm rot="16200001">
          <a:off x="10928040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15</xdr:col>
      <xdr:colOff>1</xdr:colOff>
      <xdr:row>84</xdr:row>
      <xdr:rowOff>0</xdr:rowOff>
    </xdr:from>
    <xdr:to>
      <xdr:col>15</xdr:col>
      <xdr:colOff>223744</xdr:colOff>
      <xdr:row>84</xdr:row>
      <xdr:rowOff>0</xdr:rowOff>
    </xdr:to>
    <xdr:sp macro="" textlink="">
      <xdr:nvSpPr>
        <xdr:cNvPr id="27" name="Rectangle 9792">
          <a:extLst>
            <a:ext uri="{FF2B5EF4-FFF2-40B4-BE49-F238E27FC236}">
              <a16:creationId xmlns:a16="http://schemas.microsoft.com/office/drawing/2014/main" id="{D5E48FDC-B8B4-4A94-BF52-3EDA4E3D49FB}"/>
            </a:ext>
          </a:extLst>
        </xdr:cNvPr>
        <xdr:cNvSpPr/>
      </xdr:nvSpPr>
      <xdr:spPr>
        <a:xfrm rot="16200001">
          <a:off x="10928040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16</xdr:col>
      <xdr:colOff>1</xdr:colOff>
      <xdr:row>84</xdr:row>
      <xdr:rowOff>0</xdr:rowOff>
    </xdr:from>
    <xdr:to>
      <xdr:col>16</xdr:col>
      <xdr:colOff>223744</xdr:colOff>
      <xdr:row>84</xdr:row>
      <xdr:rowOff>0</xdr:rowOff>
    </xdr:to>
    <xdr:sp macro="" textlink="">
      <xdr:nvSpPr>
        <xdr:cNvPr id="28" name="Rectangle 9792">
          <a:extLst>
            <a:ext uri="{FF2B5EF4-FFF2-40B4-BE49-F238E27FC236}">
              <a16:creationId xmlns:a16="http://schemas.microsoft.com/office/drawing/2014/main" id="{F65F0573-8A34-41B9-9407-A1E007B0F2ED}"/>
            </a:ext>
          </a:extLst>
        </xdr:cNvPr>
        <xdr:cNvSpPr/>
      </xdr:nvSpPr>
      <xdr:spPr>
        <a:xfrm rot="16200001">
          <a:off x="11340790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16</xdr:col>
      <xdr:colOff>1</xdr:colOff>
      <xdr:row>84</xdr:row>
      <xdr:rowOff>0</xdr:rowOff>
    </xdr:from>
    <xdr:to>
      <xdr:col>16</xdr:col>
      <xdr:colOff>223744</xdr:colOff>
      <xdr:row>84</xdr:row>
      <xdr:rowOff>0</xdr:rowOff>
    </xdr:to>
    <xdr:sp macro="" textlink="">
      <xdr:nvSpPr>
        <xdr:cNvPr id="29" name="Rectangle 9792">
          <a:extLst>
            <a:ext uri="{FF2B5EF4-FFF2-40B4-BE49-F238E27FC236}">
              <a16:creationId xmlns:a16="http://schemas.microsoft.com/office/drawing/2014/main" id="{793F55AF-4D55-4EDF-A549-108ABAE49512}"/>
            </a:ext>
          </a:extLst>
        </xdr:cNvPr>
        <xdr:cNvSpPr/>
      </xdr:nvSpPr>
      <xdr:spPr>
        <a:xfrm rot="16200001">
          <a:off x="11340790" y="22663461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5"/>
  <sheetViews>
    <sheetView tabSelected="1" view="pageBreakPreview" topLeftCell="A4" zoomScale="80" zoomScaleNormal="70" zoomScaleSheetLayoutView="80" workbookViewId="0">
      <selection activeCell="AI36" sqref="AI36"/>
    </sheetView>
  </sheetViews>
  <sheetFormatPr defaultColWidth="12.5703125" defaultRowHeight="13.5" customHeight="1" x14ac:dyDescent="0.15"/>
  <cols>
    <col min="1" max="3" width="2.85546875" style="142" customWidth="1"/>
    <col min="4" max="4" width="9" style="142" customWidth="1"/>
    <col min="5" max="33" width="2.85546875" style="142" customWidth="1"/>
    <col min="34" max="34" width="7.5703125" style="142" customWidth="1"/>
    <col min="35" max="45" width="2.85546875" style="142" customWidth="1"/>
    <col min="46" max="46" width="2.5703125" style="142" customWidth="1"/>
    <col min="47" max="47" width="2.85546875" style="142" customWidth="1"/>
    <col min="48" max="48" width="2.42578125" style="142" customWidth="1"/>
    <col min="49" max="49" width="2.5703125" style="142" customWidth="1"/>
    <col min="50" max="50" width="2.140625" style="142" customWidth="1"/>
    <col min="51" max="51" width="2.5703125" style="142" customWidth="1"/>
    <col min="52" max="52" width="2.42578125" style="142" customWidth="1"/>
    <col min="53" max="54" width="2.5703125" style="142" customWidth="1"/>
    <col min="55" max="55" width="2.140625" style="142" customWidth="1"/>
    <col min="56" max="56" width="1.5703125" style="142" customWidth="1"/>
    <col min="57" max="57" width="2.42578125" style="142" customWidth="1"/>
    <col min="58" max="58" width="2" style="142" customWidth="1"/>
    <col min="59" max="59" width="1" style="142" customWidth="1"/>
    <col min="60" max="61" width="1.5703125" style="142" customWidth="1"/>
    <col min="62" max="62" width="0.85546875" style="142" customWidth="1"/>
    <col min="63" max="16384" width="12.5703125" style="142"/>
  </cols>
  <sheetData>
    <row r="1" spans="1:62" ht="13.5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8"/>
      <c r="R1" s="138"/>
      <c r="S1" s="138"/>
      <c r="T1" s="138"/>
      <c r="U1" s="138"/>
      <c r="V1" s="138"/>
      <c r="W1" s="138"/>
      <c r="X1" s="138"/>
      <c r="Y1" s="138"/>
      <c r="Z1" s="139" t="s">
        <v>220</v>
      </c>
      <c r="AA1" s="138"/>
      <c r="AB1" s="138"/>
      <c r="AC1" s="138"/>
      <c r="AD1" s="138"/>
      <c r="AE1" s="138"/>
      <c r="AF1" s="138"/>
      <c r="AG1" s="138"/>
      <c r="AH1" s="138"/>
      <c r="AI1" s="140"/>
      <c r="AJ1" s="134"/>
      <c r="AK1" s="134"/>
      <c r="AL1" s="134"/>
      <c r="AM1" s="134"/>
      <c r="AN1" s="134"/>
      <c r="AO1" s="134"/>
      <c r="AP1" s="134"/>
      <c r="AQ1" s="134"/>
      <c r="AR1" s="134"/>
      <c r="AS1" s="141"/>
      <c r="AT1" s="141"/>
      <c r="AU1" s="141"/>
      <c r="AV1" s="141"/>
      <c r="AW1" s="141"/>
    </row>
    <row r="2" spans="1:62" ht="13.5" customHeight="1" x14ac:dyDescent="0.25">
      <c r="A2" s="134"/>
      <c r="B2" s="134"/>
      <c r="C2" s="134"/>
      <c r="E2" s="143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44" t="s">
        <v>221</v>
      </c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41"/>
      <c r="AV2" s="141"/>
      <c r="AW2" s="141"/>
      <c r="AX2" s="141"/>
    </row>
    <row r="3" spans="1:62" ht="13.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44" t="s">
        <v>222</v>
      </c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41"/>
      <c r="AT3" s="141"/>
      <c r="AU3" s="141"/>
      <c r="AV3" s="141"/>
      <c r="AW3" s="141"/>
    </row>
    <row r="4" spans="1:62" ht="35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</row>
    <row r="5" spans="1:62" ht="13.5" customHeight="1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</row>
    <row r="6" spans="1:62" ht="13.5" customHeight="1" x14ac:dyDescent="0.25">
      <c r="A6" s="145" t="s">
        <v>223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45" t="s">
        <v>224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</row>
    <row r="7" spans="1:62" ht="13.5" customHeight="1" x14ac:dyDescent="0.25">
      <c r="A7" s="146" t="s">
        <v>225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46" t="s">
        <v>226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</row>
    <row r="8" spans="1:62" ht="24" customHeight="1" x14ac:dyDescent="0.25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</row>
    <row r="9" spans="1:62" ht="26.25" customHeight="1" x14ac:dyDescent="0.3">
      <c r="A9" s="134" t="s">
        <v>227</v>
      </c>
      <c r="B9" s="134"/>
      <c r="C9" s="134"/>
      <c r="D9" s="134"/>
      <c r="E9" s="134"/>
      <c r="F9" s="134"/>
      <c r="G9" s="134"/>
      <c r="H9" s="146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47" t="s">
        <v>228</v>
      </c>
      <c r="AK9" s="134"/>
      <c r="AL9" s="134"/>
      <c r="AM9" s="134"/>
      <c r="AN9" s="134"/>
      <c r="AO9" s="134"/>
      <c r="AP9" s="134"/>
      <c r="AQ9" s="146"/>
      <c r="AR9" s="134"/>
      <c r="AS9" s="134"/>
      <c r="AT9" s="134"/>
      <c r="AU9" s="134"/>
      <c r="AV9" s="134"/>
      <c r="AW9" s="134"/>
      <c r="AX9" s="134"/>
      <c r="AY9" s="134"/>
    </row>
    <row r="10" spans="1:62" ht="3.75" customHeight="1" x14ac:dyDescent="0.2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</row>
    <row r="11" spans="1:62" s="149" customFormat="1" ht="26.25" customHeight="1" x14ac:dyDescent="0.25">
      <c r="A11" s="148" t="s">
        <v>229</v>
      </c>
      <c r="B11" s="138"/>
      <c r="C11" s="138"/>
      <c r="D11" s="138"/>
      <c r="E11" s="138"/>
      <c r="F11" s="138"/>
      <c r="G11" s="138"/>
      <c r="H11" s="197" t="s">
        <v>230</v>
      </c>
      <c r="I11" s="197"/>
      <c r="J11" s="197"/>
      <c r="K11" s="197"/>
      <c r="L11" s="197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48" t="s">
        <v>229</v>
      </c>
      <c r="AK11" s="138"/>
      <c r="AL11" s="138"/>
      <c r="AM11" s="138"/>
      <c r="AN11" s="138"/>
      <c r="AO11" s="138"/>
      <c r="AP11" s="138"/>
      <c r="AQ11" s="138"/>
      <c r="AR11" s="138"/>
      <c r="AS11" s="197" t="s">
        <v>256</v>
      </c>
      <c r="AT11" s="197"/>
      <c r="AU11" s="198"/>
      <c r="AV11" s="197"/>
      <c r="AW11" s="138"/>
      <c r="AX11" s="138"/>
      <c r="AY11" s="138"/>
    </row>
    <row r="12" spans="1:62" s="149" customFormat="1" ht="23.25" customHeight="1" x14ac:dyDescent="0.25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</row>
    <row r="13" spans="1:62" s="149" customFormat="1" ht="38.25" customHeight="1" x14ac:dyDescent="0.25">
      <c r="A13" s="199" t="s">
        <v>231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38"/>
      <c r="AX13" s="138"/>
      <c r="AY13" s="138"/>
    </row>
    <row r="14" spans="1:62" s="149" customFormat="1" ht="13.5" customHeight="1" x14ac:dyDescent="0.15">
      <c r="A14" s="200" t="s">
        <v>232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</row>
    <row r="15" spans="1:62" s="149" customFormat="1" ht="26.25" customHeight="1" x14ac:dyDescent="0.15">
      <c r="A15" s="199" t="s">
        <v>233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</row>
    <row r="16" spans="1:62" s="149" customFormat="1" ht="17.25" customHeight="1" x14ac:dyDescent="0.25">
      <c r="A16" s="195" t="s">
        <v>244</v>
      </c>
      <c r="B16" s="195"/>
      <c r="C16" s="195"/>
      <c r="D16" s="195"/>
      <c r="E16" s="195"/>
      <c r="F16" s="151"/>
      <c r="G16" s="196" t="s">
        <v>245</v>
      </c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38"/>
      <c r="AX16" s="138"/>
      <c r="AY16" s="138"/>
    </row>
    <row r="17" spans="1:51" ht="19.5" customHeight="1" x14ac:dyDescent="0.25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152"/>
      <c r="AW17" s="134"/>
      <c r="AX17" s="134"/>
      <c r="AY17" s="134"/>
    </row>
    <row r="18" spans="1:51" s="149" customFormat="1" ht="19.5" customHeight="1" x14ac:dyDescent="0.25">
      <c r="O18" s="204" t="s">
        <v>234</v>
      </c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53"/>
      <c r="AW18" s="138"/>
      <c r="AX18" s="138"/>
      <c r="AY18" s="138"/>
    </row>
    <row r="19" spans="1:51" s="149" customFormat="1" ht="13.5" customHeight="1" x14ac:dyDescent="0.2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</row>
    <row r="20" spans="1:51" s="149" customFormat="1" ht="13.5" customHeight="1" x14ac:dyDescent="0.25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 t="s">
        <v>235</v>
      </c>
      <c r="P20" s="155"/>
      <c r="Q20" s="155"/>
      <c r="R20" s="155"/>
      <c r="S20" s="155"/>
      <c r="T20" s="155"/>
      <c r="U20" s="155"/>
      <c r="V20" s="155"/>
      <c r="W20" s="155"/>
      <c r="X20" s="155" t="s">
        <v>246</v>
      </c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</row>
    <row r="21" spans="1:51" s="149" customFormat="1" ht="13.5" customHeight="1" x14ac:dyDescent="0.25">
      <c r="A21" s="155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</row>
    <row r="22" spans="1:51" s="149" customFormat="1" ht="13.5" customHeight="1" x14ac:dyDescent="0.25">
      <c r="A22" s="155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 t="s">
        <v>236</v>
      </c>
      <c r="P22" s="155"/>
      <c r="Q22" s="155"/>
      <c r="R22" s="155"/>
      <c r="S22" s="155"/>
      <c r="T22" s="155"/>
      <c r="U22" s="155"/>
      <c r="V22" s="155"/>
      <c r="W22" s="155" t="s">
        <v>237</v>
      </c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</row>
    <row r="23" spans="1:51" ht="13.5" customHeight="1" x14ac:dyDescent="0.2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</row>
    <row r="24" spans="1:51" s="149" customFormat="1" ht="13.5" customHeight="1" x14ac:dyDescent="0.25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 t="s">
        <v>238</v>
      </c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205" t="s">
        <v>267</v>
      </c>
      <c r="AB24" s="205"/>
      <c r="AC24" s="205"/>
      <c r="AD24" s="205"/>
      <c r="AE24" s="205"/>
      <c r="AF24" s="138" t="s">
        <v>239</v>
      </c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</row>
    <row r="25" spans="1:51" ht="13.5" customHeight="1" x14ac:dyDescent="0.25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</row>
    <row r="26" spans="1:51" s="149" customFormat="1" ht="13.5" customHeight="1" x14ac:dyDescent="0.25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 t="s">
        <v>240</v>
      </c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206" t="s">
        <v>247</v>
      </c>
      <c r="AD26" s="207"/>
      <c r="AE26" s="207"/>
      <c r="AF26" s="207"/>
      <c r="AG26" s="207"/>
      <c r="AH26" s="155"/>
      <c r="AI26" s="208" t="s">
        <v>241</v>
      </c>
      <c r="AJ26" s="208"/>
      <c r="AK26" s="209">
        <v>360</v>
      </c>
      <c r="AL26" s="209"/>
      <c r="AM26" s="209"/>
      <c r="AN26" s="209"/>
      <c r="AO26" s="209"/>
      <c r="AP26" s="209"/>
      <c r="AQ26" s="155"/>
      <c r="AR26" s="155"/>
      <c r="AS26" s="155"/>
      <c r="AT26" s="155"/>
      <c r="AU26" s="155"/>
      <c r="AV26" s="155"/>
      <c r="AW26" s="155"/>
      <c r="AX26" s="155"/>
      <c r="AY26" s="155"/>
    </row>
    <row r="27" spans="1:51" ht="13.5" customHeight="1" x14ac:dyDescent="0.25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</row>
    <row r="28" spans="1:51" ht="13.5" customHeight="1" x14ac:dyDescent="0.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 t="s">
        <v>242</v>
      </c>
      <c r="P28" s="143"/>
      <c r="Q28" s="143"/>
      <c r="R28" s="143"/>
      <c r="S28" s="201" t="s">
        <v>248</v>
      </c>
      <c r="T28" s="201"/>
      <c r="U28" s="201"/>
      <c r="V28" s="201"/>
      <c r="W28" s="201"/>
      <c r="X28" s="143"/>
      <c r="Y28" s="143"/>
      <c r="Z28" s="143"/>
      <c r="AA28" s="143" t="s">
        <v>243</v>
      </c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202" t="s">
        <v>256</v>
      </c>
      <c r="AO28" s="202"/>
      <c r="AP28" s="202"/>
      <c r="AQ28" s="202"/>
      <c r="AR28" s="202"/>
      <c r="AS28" s="143"/>
      <c r="AT28" s="143"/>
      <c r="AU28" s="143"/>
      <c r="AV28" s="143"/>
      <c r="AW28" s="143"/>
      <c r="AX28" s="143"/>
      <c r="AY28" s="143"/>
    </row>
    <row r="29" spans="1:51" ht="13.5" customHeight="1" x14ac:dyDescent="0.2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</row>
    <row r="30" spans="1:51" ht="13.5" customHeight="1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</row>
    <row r="31" spans="1:51" ht="13.5" customHeight="1" x14ac:dyDescent="0.25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</row>
    <row r="32" spans="1:51" ht="13.5" customHeight="1" x14ac:dyDescent="0.2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</row>
    <row r="33" spans="1:51" ht="13.5" customHeight="1" x14ac:dyDescent="0.2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</row>
    <row r="34" spans="1:51" ht="13.5" customHeight="1" x14ac:dyDescent="0.2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</row>
    <row r="35" spans="1:51" ht="13.5" customHeight="1" x14ac:dyDescent="0.2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</row>
    <row r="36" spans="1:51" ht="13.5" customHeight="1" x14ac:dyDescent="0.2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</row>
    <row r="37" spans="1:51" ht="13.5" customHeight="1" x14ac:dyDescent="0.2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</row>
    <row r="38" spans="1:51" ht="13.5" customHeight="1" x14ac:dyDescent="0.2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</row>
    <row r="39" spans="1:51" ht="13.5" customHeight="1" x14ac:dyDescent="0.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</row>
    <row r="40" spans="1:51" ht="13.5" customHeight="1" x14ac:dyDescent="0.25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</row>
    <row r="41" spans="1:51" ht="13.5" customHeight="1" x14ac:dyDescent="0.2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</row>
    <row r="42" spans="1:51" ht="13.5" customHeight="1" x14ac:dyDescent="0.25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</row>
    <row r="43" spans="1:51" ht="13.5" customHeight="1" x14ac:dyDescent="0.25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</row>
    <row r="44" spans="1:51" ht="13.5" customHeight="1" x14ac:dyDescent="0.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</row>
    <row r="45" spans="1:51" ht="13.5" customHeight="1" x14ac:dyDescent="0.25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</row>
    <row r="46" spans="1:51" ht="13.5" customHeight="1" x14ac:dyDescent="0.25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</row>
    <row r="47" spans="1:51" ht="13.5" customHeight="1" x14ac:dyDescent="0.25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</row>
    <row r="48" spans="1:51" ht="13.5" customHeight="1" x14ac:dyDescent="0.25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</row>
    <row r="49" spans="1:51" ht="13.5" customHeight="1" x14ac:dyDescent="0.25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</row>
    <row r="50" spans="1:51" ht="13.5" customHeight="1" x14ac:dyDescent="0.2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</row>
    <row r="51" spans="1:51" ht="13.5" customHeight="1" x14ac:dyDescent="0.25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</row>
    <row r="52" spans="1:51" ht="13.5" customHeight="1" x14ac:dyDescent="0.25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</row>
    <row r="53" spans="1:51" ht="13.5" customHeight="1" x14ac:dyDescent="0.25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</row>
    <row r="54" spans="1:51" ht="13.5" customHeight="1" x14ac:dyDescent="0.25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</row>
    <row r="55" spans="1:51" ht="13.5" customHeight="1" x14ac:dyDescent="0.25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</row>
  </sheetData>
  <mergeCells count="16">
    <mergeCell ref="S28:W28"/>
    <mergeCell ref="AN28:AR28"/>
    <mergeCell ref="A17:F17"/>
    <mergeCell ref="G17:AU17"/>
    <mergeCell ref="O18:AB18"/>
    <mergeCell ref="AA24:AE24"/>
    <mergeCell ref="AC26:AG26"/>
    <mergeCell ref="AI26:AJ26"/>
    <mergeCell ref="AK26:AP26"/>
    <mergeCell ref="A16:E16"/>
    <mergeCell ref="G16:AV16"/>
    <mergeCell ref="H11:L11"/>
    <mergeCell ref="AS11:AV11"/>
    <mergeCell ref="A13:AV13"/>
    <mergeCell ref="A14:BJ14"/>
    <mergeCell ref="A15:BJ15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9"/>
  <sheetViews>
    <sheetView zoomScale="96" zoomScaleNormal="96" workbookViewId="0">
      <selection activeCell="BH17" sqref="BH17:BJ19"/>
    </sheetView>
  </sheetViews>
  <sheetFormatPr defaultRowHeight="15" x14ac:dyDescent="0.25"/>
  <cols>
    <col min="1" max="3" width="2.42578125" customWidth="1"/>
    <col min="4" max="6" width="2.5703125" customWidth="1"/>
    <col min="7" max="7" width="3.5703125" customWidth="1"/>
    <col min="8" max="14" width="2.5703125" customWidth="1"/>
    <col min="15" max="15" width="3.42578125" customWidth="1"/>
    <col min="16" max="23" width="2.5703125" customWidth="1"/>
    <col min="24" max="24" width="3.5703125" customWidth="1"/>
    <col min="25" max="48" width="2.5703125" customWidth="1"/>
    <col min="49" max="49" width="2.42578125" customWidth="1"/>
    <col min="50" max="54" width="2.5703125" customWidth="1"/>
    <col min="55" max="55" width="3.140625" customWidth="1"/>
    <col min="56" max="56" width="5.5703125" customWidth="1"/>
    <col min="57" max="57" width="7.42578125" customWidth="1"/>
    <col min="58" max="59" width="4.42578125" customWidth="1"/>
    <col min="60" max="60" width="4.5703125" customWidth="1"/>
    <col min="61" max="61" width="4.42578125" customWidth="1"/>
    <col min="62" max="62" width="4.85546875" customWidth="1"/>
    <col min="63" max="63" width="3.5703125" customWidth="1"/>
    <col min="64" max="64" width="5.42578125" customWidth="1"/>
  </cols>
  <sheetData>
    <row r="1" spans="1:65" ht="38.25" customHeight="1" thickBot="1" x14ac:dyDescent="0.3">
      <c r="A1" s="28"/>
      <c r="B1" s="28"/>
      <c r="C1" s="28"/>
      <c r="D1" s="213" t="s">
        <v>94</v>
      </c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2" t="s">
        <v>95</v>
      </c>
      <c r="BD1" s="212"/>
      <c r="BE1" s="212"/>
      <c r="BF1" s="212"/>
      <c r="BG1" s="212"/>
      <c r="BH1" s="212"/>
      <c r="BI1" s="212"/>
      <c r="BJ1" s="212"/>
      <c r="BK1" s="212"/>
      <c r="BL1" s="212"/>
    </row>
    <row r="2" spans="1:65" x14ac:dyDescent="0.25">
      <c r="A2" s="216" t="s">
        <v>96</v>
      </c>
      <c r="B2" s="217"/>
      <c r="C2" s="220" t="s">
        <v>97</v>
      </c>
      <c r="D2" s="220"/>
      <c r="E2" s="220"/>
      <c r="F2" s="220"/>
      <c r="G2" s="214" t="s">
        <v>98</v>
      </c>
      <c r="H2" s="222" t="s">
        <v>99</v>
      </c>
      <c r="I2" s="222"/>
      <c r="J2" s="222"/>
      <c r="K2" s="214" t="s">
        <v>100</v>
      </c>
      <c r="L2" s="222" t="s">
        <v>101</v>
      </c>
      <c r="M2" s="222"/>
      <c r="N2" s="222"/>
      <c r="O2" s="222"/>
      <c r="P2" s="222" t="s">
        <v>102</v>
      </c>
      <c r="Q2" s="222"/>
      <c r="R2" s="222"/>
      <c r="S2" s="222"/>
      <c r="T2" s="214" t="s">
        <v>103</v>
      </c>
      <c r="U2" s="222" t="s">
        <v>104</v>
      </c>
      <c r="V2" s="222"/>
      <c r="W2" s="222"/>
      <c r="X2" s="214" t="s">
        <v>105</v>
      </c>
      <c r="Y2" s="222" t="s">
        <v>106</v>
      </c>
      <c r="Z2" s="222"/>
      <c r="AA2" s="222"/>
      <c r="AB2" s="214" t="s">
        <v>107</v>
      </c>
      <c r="AC2" s="222" t="s">
        <v>108</v>
      </c>
      <c r="AD2" s="222"/>
      <c r="AE2" s="222"/>
      <c r="AF2" s="222"/>
      <c r="AG2" s="214" t="s">
        <v>109</v>
      </c>
      <c r="AH2" s="222" t="s">
        <v>110</v>
      </c>
      <c r="AI2" s="222"/>
      <c r="AJ2" s="222"/>
      <c r="AK2" s="214" t="s">
        <v>111</v>
      </c>
      <c r="AL2" s="222" t="s">
        <v>112</v>
      </c>
      <c r="AM2" s="222"/>
      <c r="AN2" s="222"/>
      <c r="AO2" s="222"/>
      <c r="AP2" s="222" t="s">
        <v>113</v>
      </c>
      <c r="AQ2" s="222"/>
      <c r="AR2" s="222"/>
      <c r="AS2" s="222"/>
      <c r="AT2" s="214" t="s">
        <v>114</v>
      </c>
      <c r="AU2" s="222" t="s">
        <v>115</v>
      </c>
      <c r="AV2" s="222"/>
      <c r="AW2" s="222"/>
      <c r="AX2" s="214" t="s">
        <v>116</v>
      </c>
      <c r="AY2" s="222" t="s">
        <v>117</v>
      </c>
      <c r="AZ2" s="222"/>
      <c r="BA2" s="222"/>
      <c r="BB2" s="222"/>
      <c r="BC2" s="224" t="s">
        <v>96</v>
      </c>
      <c r="BD2" s="232" t="s">
        <v>118</v>
      </c>
      <c r="BE2" s="232" t="s">
        <v>119</v>
      </c>
      <c r="BF2" s="224" t="s">
        <v>50</v>
      </c>
      <c r="BG2" s="236" t="s">
        <v>51</v>
      </c>
      <c r="BH2" s="236" t="s">
        <v>120</v>
      </c>
      <c r="BI2" s="224" t="s">
        <v>121</v>
      </c>
      <c r="BJ2" s="232" t="s">
        <v>122</v>
      </c>
      <c r="BK2" s="224" t="s">
        <v>123</v>
      </c>
      <c r="BL2" s="226" t="s">
        <v>11</v>
      </c>
    </row>
    <row r="3" spans="1:65" x14ac:dyDescent="0.25">
      <c r="A3" s="218"/>
      <c r="B3" s="219"/>
      <c r="C3" s="221"/>
      <c r="D3" s="221"/>
      <c r="E3" s="221"/>
      <c r="F3" s="221"/>
      <c r="G3" s="215"/>
      <c r="H3" s="223"/>
      <c r="I3" s="223"/>
      <c r="J3" s="223"/>
      <c r="K3" s="215"/>
      <c r="L3" s="223"/>
      <c r="M3" s="223"/>
      <c r="N3" s="223"/>
      <c r="O3" s="223"/>
      <c r="P3" s="223"/>
      <c r="Q3" s="223"/>
      <c r="R3" s="223"/>
      <c r="S3" s="223"/>
      <c r="T3" s="215"/>
      <c r="U3" s="223"/>
      <c r="V3" s="223"/>
      <c r="W3" s="223"/>
      <c r="X3" s="215"/>
      <c r="Y3" s="223"/>
      <c r="Z3" s="223"/>
      <c r="AA3" s="223"/>
      <c r="AB3" s="215"/>
      <c r="AC3" s="223"/>
      <c r="AD3" s="223"/>
      <c r="AE3" s="223"/>
      <c r="AF3" s="223"/>
      <c r="AG3" s="215"/>
      <c r="AH3" s="223"/>
      <c r="AI3" s="223"/>
      <c r="AJ3" s="223"/>
      <c r="AK3" s="215"/>
      <c r="AL3" s="223"/>
      <c r="AM3" s="223"/>
      <c r="AN3" s="223"/>
      <c r="AO3" s="223"/>
      <c r="AP3" s="223"/>
      <c r="AQ3" s="223"/>
      <c r="AR3" s="223"/>
      <c r="AS3" s="223"/>
      <c r="AT3" s="215"/>
      <c r="AU3" s="223"/>
      <c r="AV3" s="223"/>
      <c r="AW3" s="223"/>
      <c r="AX3" s="215"/>
      <c r="AY3" s="223"/>
      <c r="AZ3" s="223"/>
      <c r="BA3" s="223"/>
      <c r="BB3" s="223"/>
      <c r="BC3" s="225"/>
      <c r="BD3" s="233"/>
      <c r="BE3" s="233"/>
      <c r="BF3" s="225"/>
      <c r="BG3" s="237"/>
      <c r="BH3" s="237"/>
      <c r="BI3" s="225"/>
      <c r="BJ3" s="233"/>
      <c r="BK3" s="225"/>
      <c r="BL3" s="227"/>
    </row>
    <row r="4" spans="1:65" x14ac:dyDescent="0.25">
      <c r="A4" s="218"/>
      <c r="B4" s="219"/>
      <c r="C4" s="30">
        <v>1</v>
      </c>
      <c r="D4" s="31">
        <v>8</v>
      </c>
      <c r="E4" s="31">
        <v>15</v>
      </c>
      <c r="F4" s="31">
        <v>22</v>
      </c>
      <c r="G4" s="215"/>
      <c r="H4" s="31">
        <v>6</v>
      </c>
      <c r="I4" s="31">
        <v>13</v>
      </c>
      <c r="J4" s="31">
        <v>20</v>
      </c>
      <c r="K4" s="215"/>
      <c r="L4" s="31">
        <v>3</v>
      </c>
      <c r="M4" s="31">
        <v>10</v>
      </c>
      <c r="N4" s="31">
        <v>17</v>
      </c>
      <c r="O4" s="31">
        <v>24</v>
      </c>
      <c r="P4" s="31">
        <v>1</v>
      </c>
      <c r="Q4" s="31">
        <v>8</v>
      </c>
      <c r="R4" s="31">
        <v>15</v>
      </c>
      <c r="S4" s="31">
        <v>22</v>
      </c>
      <c r="T4" s="215"/>
      <c r="U4" s="31">
        <v>5</v>
      </c>
      <c r="V4" s="31">
        <v>12</v>
      </c>
      <c r="W4" s="31">
        <v>19</v>
      </c>
      <c r="X4" s="215"/>
      <c r="Y4" s="31">
        <v>2</v>
      </c>
      <c r="Z4" s="31">
        <v>9</v>
      </c>
      <c r="AA4" s="31">
        <v>16</v>
      </c>
      <c r="AB4" s="215"/>
      <c r="AC4" s="31">
        <v>2</v>
      </c>
      <c r="AD4" s="31">
        <v>9</v>
      </c>
      <c r="AE4" s="31">
        <v>16</v>
      </c>
      <c r="AF4" s="31">
        <v>23</v>
      </c>
      <c r="AG4" s="215"/>
      <c r="AH4" s="31">
        <v>6</v>
      </c>
      <c r="AI4" s="31">
        <v>13</v>
      </c>
      <c r="AJ4" s="31">
        <v>20</v>
      </c>
      <c r="AK4" s="215"/>
      <c r="AL4" s="31">
        <v>4</v>
      </c>
      <c r="AM4" s="31">
        <v>11</v>
      </c>
      <c r="AN4" s="31">
        <v>18</v>
      </c>
      <c r="AO4" s="31">
        <v>25</v>
      </c>
      <c r="AP4" s="31">
        <v>1</v>
      </c>
      <c r="AQ4" s="31">
        <v>8</v>
      </c>
      <c r="AR4" s="31">
        <v>15</v>
      </c>
      <c r="AS4" s="31">
        <v>22</v>
      </c>
      <c r="AT4" s="215"/>
      <c r="AU4" s="31">
        <v>6</v>
      </c>
      <c r="AV4" s="31">
        <v>13</v>
      </c>
      <c r="AW4" s="31">
        <v>20</v>
      </c>
      <c r="AX4" s="215"/>
      <c r="AY4" s="31">
        <v>3</v>
      </c>
      <c r="AZ4" s="31">
        <v>10</v>
      </c>
      <c r="BA4" s="31">
        <v>17</v>
      </c>
      <c r="BB4" s="31">
        <v>24</v>
      </c>
      <c r="BC4" s="225"/>
      <c r="BD4" s="235"/>
      <c r="BE4" s="235"/>
      <c r="BF4" s="225"/>
      <c r="BG4" s="237"/>
      <c r="BH4" s="237"/>
      <c r="BI4" s="225"/>
      <c r="BJ4" s="233"/>
      <c r="BK4" s="225"/>
      <c r="BL4" s="227"/>
    </row>
    <row r="5" spans="1:65" x14ac:dyDescent="0.25">
      <c r="A5" s="218"/>
      <c r="B5" s="219"/>
      <c r="C5" s="30">
        <v>7</v>
      </c>
      <c r="D5" s="31">
        <v>14</v>
      </c>
      <c r="E5" s="31">
        <v>21</v>
      </c>
      <c r="F5" s="31">
        <v>28</v>
      </c>
      <c r="G5" s="215"/>
      <c r="H5" s="31">
        <v>12</v>
      </c>
      <c r="I5" s="31">
        <v>19</v>
      </c>
      <c r="J5" s="31">
        <v>26</v>
      </c>
      <c r="K5" s="215"/>
      <c r="L5" s="31">
        <v>9</v>
      </c>
      <c r="M5" s="31">
        <v>16</v>
      </c>
      <c r="N5" s="31">
        <v>23</v>
      </c>
      <c r="O5" s="31">
        <v>30</v>
      </c>
      <c r="P5" s="31">
        <v>7</v>
      </c>
      <c r="Q5" s="31">
        <v>14</v>
      </c>
      <c r="R5" s="31">
        <v>21</v>
      </c>
      <c r="S5" s="31">
        <v>28</v>
      </c>
      <c r="T5" s="215"/>
      <c r="U5" s="31">
        <v>11</v>
      </c>
      <c r="V5" s="31">
        <v>18</v>
      </c>
      <c r="W5" s="31">
        <v>25</v>
      </c>
      <c r="X5" s="215"/>
      <c r="Y5" s="31">
        <v>8</v>
      </c>
      <c r="Z5" s="31">
        <v>15</v>
      </c>
      <c r="AA5" s="31">
        <v>22</v>
      </c>
      <c r="AB5" s="215"/>
      <c r="AC5" s="31">
        <v>8</v>
      </c>
      <c r="AD5" s="31">
        <v>15</v>
      </c>
      <c r="AE5" s="31">
        <v>22</v>
      </c>
      <c r="AF5" s="31">
        <v>29</v>
      </c>
      <c r="AG5" s="215"/>
      <c r="AH5" s="31">
        <v>12</v>
      </c>
      <c r="AI5" s="31">
        <v>19</v>
      </c>
      <c r="AJ5" s="31">
        <v>26</v>
      </c>
      <c r="AK5" s="215"/>
      <c r="AL5" s="31">
        <v>10</v>
      </c>
      <c r="AM5" s="31">
        <v>17</v>
      </c>
      <c r="AN5" s="31">
        <v>24</v>
      </c>
      <c r="AO5" s="31">
        <v>31</v>
      </c>
      <c r="AP5" s="31">
        <v>7</v>
      </c>
      <c r="AQ5" s="31">
        <v>14</v>
      </c>
      <c r="AR5" s="31">
        <v>21</v>
      </c>
      <c r="AS5" s="31">
        <v>28</v>
      </c>
      <c r="AT5" s="215"/>
      <c r="AU5" s="31">
        <v>12</v>
      </c>
      <c r="AV5" s="31">
        <v>19</v>
      </c>
      <c r="AW5" s="31">
        <v>26</v>
      </c>
      <c r="AX5" s="215"/>
      <c r="AY5" s="31">
        <v>9</v>
      </c>
      <c r="AZ5" s="31">
        <v>16</v>
      </c>
      <c r="BA5" s="31">
        <v>23</v>
      </c>
      <c r="BB5" s="31">
        <v>31</v>
      </c>
      <c r="BC5" s="225"/>
      <c r="BD5" s="235"/>
      <c r="BE5" s="235"/>
      <c r="BF5" s="225"/>
      <c r="BG5" s="237"/>
      <c r="BH5" s="237"/>
      <c r="BI5" s="225"/>
      <c r="BJ5" s="233"/>
      <c r="BK5" s="225"/>
      <c r="BL5" s="227"/>
    </row>
    <row r="6" spans="1:65" s="168" customFormat="1" x14ac:dyDescent="0.25">
      <c r="A6" s="228">
        <v>1</v>
      </c>
      <c r="B6" s="229"/>
      <c r="C6" s="166"/>
      <c r="D6" s="166"/>
      <c r="E6" s="166"/>
      <c r="F6" s="166"/>
      <c r="G6" s="167">
        <v>17</v>
      </c>
      <c r="H6" s="167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 t="s">
        <v>124</v>
      </c>
      <c r="U6" s="166" t="s">
        <v>124</v>
      </c>
      <c r="V6" s="166"/>
      <c r="W6" s="166"/>
      <c r="X6" s="167">
        <v>23</v>
      </c>
      <c r="Y6" s="166"/>
      <c r="Z6" s="32"/>
      <c r="AA6" s="166"/>
      <c r="AB6" s="32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34"/>
      <c r="AO6" s="34"/>
      <c r="AP6" s="34"/>
      <c r="AQ6" s="166"/>
      <c r="AR6" s="34"/>
      <c r="AS6" s="34" t="s">
        <v>125</v>
      </c>
      <c r="AT6" s="34" t="s">
        <v>125</v>
      </c>
      <c r="AU6" s="166" t="s">
        <v>124</v>
      </c>
      <c r="AV6" s="166" t="s">
        <v>124</v>
      </c>
      <c r="AW6" s="166" t="s">
        <v>124</v>
      </c>
      <c r="AX6" s="166" t="s">
        <v>124</v>
      </c>
      <c r="AY6" s="166" t="s">
        <v>124</v>
      </c>
      <c r="AZ6" s="166" t="s">
        <v>124</v>
      </c>
      <c r="BA6" s="166" t="s">
        <v>124</v>
      </c>
      <c r="BB6" s="166" t="s">
        <v>124</v>
      </c>
      <c r="BC6" s="170">
        <v>1</v>
      </c>
      <c r="BD6" s="171">
        <v>40</v>
      </c>
      <c r="BE6" s="171">
        <v>1440</v>
      </c>
      <c r="BF6" s="171"/>
      <c r="BG6" s="171"/>
      <c r="BH6" s="171"/>
      <c r="BI6" s="171">
        <v>72</v>
      </c>
      <c r="BJ6" s="171"/>
      <c r="BK6" s="171">
        <v>10</v>
      </c>
      <c r="BL6" s="172">
        <v>52</v>
      </c>
    </row>
    <row r="7" spans="1:65" s="168" customFormat="1" x14ac:dyDescent="0.25">
      <c r="A7" s="230">
        <v>2</v>
      </c>
      <c r="B7" s="231"/>
      <c r="C7" s="34"/>
      <c r="D7" s="34"/>
      <c r="E7" s="34"/>
      <c r="F7" s="34"/>
      <c r="G7" s="169">
        <v>11</v>
      </c>
      <c r="H7" s="169"/>
      <c r="I7" s="34"/>
      <c r="J7" s="34"/>
      <c r="K7" s="34"/>
      <c r="L7" s="34"/>
      <c r="M7" s="34"/>
      <c r="N7" s="34">
        <v>0</v>
      </c>
      <c r="O7" s="34">
        <v>0</v>
      </c>
      <c r="P7" s="34">
        <v>8</v>
      </c>
      <c r="Q7" s="34">
        <v>8</v>
      </c>
      <c r="R7" s="34">
        <v>8</v>
      </c>
      <c r="S7" s="34" t="s">
        <v>125</v>
      </c>
      <c r="T7" s="34" t="s">
        <v>124</v>
      </c>
      <c r="U7" s="34" t="s">
        <v>124</v>
      </c>
      <c r="V7" s="34"/>
      <c r="W7" s="34"/>
      <c r="X7" s="169">
        <v>13</v>
      </c>
      <c r="Y7" s="34"/>
      <c r="Z7" s="33"/>
      <c r="AA7" s="34"/>
      <c r="AB7" s="33"/>
      <c r="AC7" s="34"/>
      <c r="AD7" s="34"/>
      <c r="AE7" s="34"/>
      <c r="AF7" s="34"/>
      <c r="AG7" s="34" t="s">
        <v>39</v>
      </c>
      <c r="AH7" s="34"/>
      <c r="AI7" s="34">
        <v>0</v>
      </c>
      <c r="AJ7" s="34">
        <v>0</v>
      </c>
      <c r="AK7" s="34">
        <v>0</v>
      </c>
      <c r="AL7" s="34">
        <v>0</v>
      </c>
      <c r="AM7" s="34">
        <v>8</v>
      </c>
      <c r="AN7" s="34">
        <v>8</v>
      </c>
      <c r="AO7" s="34">
        <v>8</v>
      </c>
      <c r="AP7" s="34">
        <v>8</v>
      </c>
      <c r="AQ7" s="34">
        <v>8</v>
      </c>
      <c r="AR7" s="34" t="s">
        <v>125</v>
      </c>
      <c r="AS7" s="34" t="s">
        <v>125</v>
      </c>
      <c r="AT7" s="34" t="s">
        <v>124</v>
      </c>
      <c r="AU7" s="34" t="s">
        <v>124</v>
      </c>
      <c r="AV7" s="34" t="s">
        <v>124</v>
      </c>
      <c r="AW7" s="34" t="s">
        <v>124</v>
      </c>
      <c r="AX7" s="34" t="s">
        <v>124</v>
      </c>
      <c r="AY7" s="34" t="s">
        <v>124</v>
      </c>
      <c r="AZ7" s="34" t="s">
        <v>124</v>
      </c>
      <c r="BA7" s="34" t="s">
        <v>124</v>
      </c>
      <c r="BB7" s="34" t="s">
        <v>124</v>
      </c>
      <c r="BC7" s="164">
        <v>2</v>
      </c>
      <c r="BD7" s="173">
        <v>24</v>
      </c>
      <c r="BE7" s="173">
        <v>864</v>
      </c>
      <c r="BF7" s="173">
        <v>216</v>
      </c>
      <c r="BG7" s="173">
        <v>288</v>
      </c>
      <c r="BH7" s="173"/>
      <c r="BI7" s="173">
        <v>108</v>
      </c>
      <c r="BJ7" s="173"/>
      <c r="BK7" s="173">
        <v>11</v>
      </c>
      <c r="BL7" s="174">
        <v>52</v>
      </c>
    </row>
    <row r="8" spans="1:65" s="168" customFormat="1" ht="15.75" thickBot="1" x14ac:dyDescent="0.3">
      <c r="A8" s="210">
        <v>3</v>
      </c>
      <c r="B8" s="211"/>
      <c r="C8" s="34"/>
      <c r="D8" s="34"/>
      <c r="E8" s="34"/>
      <c r="F8" s="34"/>
      <c r="G8" s="169">
        <v>17</v>
      </c>
      <c r="H8" s="169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 t="s">
        <v>124</v>
      </c>
      <c r="U8" s="34" t="s">
        <v>124</v>
      </c>
      <c r="V8" s="179">
        <v>1</v>
      </c>
      <c r="W8" s="34">
        <v>0</v>
      </c>
      <c r="X8" s="34">
        <v>0</v>
      </c>
      <c r="Y8" s="34">
        <v>8</v>
      </c>
      <c r="Z8" s="34">
        <v>8</v>
      </c>
      <c r="AA8" s="34">
        <v>8</v>
      </c>
      <c r="AB8" s="34">
        <v>8</v>
      </c>
      <c r="AC8" s="34">
        <v>8</v>
      </c>
      <c r="AD8" s="34">
        <v>8</v>
      </c>
      <c r="AE8" s="34">
        <v>8</v>
      </c>
      <c r="AF8" s="34">
        <v>8</v>
      </c>
      <c r="AG8" s="34">
        <v>8</v>
      </c>
      <c r="AH8" s="34" t="s">
        <v>125</v>
      </c>
      <c r="AI8" s="34" t="s">
        <v>125</v>
      </c>
      <c r="AJ8" s="34" t="s">
        <v>126</v>
      </c>
      <c r="AK8" s="34" t="s">
        <v>126</v>
      </c>
      <c r="AL8" s="34" t="s">
        <v>126</v>
      </c>
      <c r="AM8" s="34" t="s">
        <v>126</v>
      </c>
      <c r="AN8" s="34" t="s">
        <v>127</v>
      </c>
      <c r="AO8" s="34" t="s">
        <v>127</v>
      </c>
      <c r="AP8" s="34" t="s">
        <v>127</v>
      </c>
      <c r="AQ8" s="34" t="s">
        <v>127</v>
      </c>
      <c r="AR8" s="34" t="s">
        <v>127</v>
      </c>
      <c r="AS8" s="34" t="s">
        <v>127</v>
      </c>
      <c r="AT8" s="34"/>
      <c r="AU8" s="34"/>
      <c r="AV8" s="34"/>
      <c r="AW8" s="34"/>
      <c r="AX8" s="34"/>
      <c r="AY8" s="34"/>
      <c r="AZ8" s="34"/>
      <c r="BA8" s="34"/>
      <c r="BB8" s="34"/>
      <c r="BC8" s="164">
        <v>3</v>
      </c>
      <c r="BD8" s="173">
        <v>18</v>
      </c>
      <c r="BE8" s="173">
        <v>648</v>
      </c>
      <c r="BF8" s="173">
        <v>72</v>
      </c>
      <c r="BG8" s="173">
        <v>324</v>
      </c>
      <c r="BH8" s="173">
        <v>144</v>
      </c>
      <c r="BI8" s="173">
        <v>72</v>
      </c>
      <c r="BJ8" s="173">
        <v>216</v>
      </c>
      <c r="BK8" s="173">
        <v>2</v>
      </c>
      <c r="BL8" s="174">
        <v>43</v>
      </c>
    </row>
    <row r="9" spans="1:65" ht="15.75" thickBot="1" x14ac:dyDescent="0.3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 t="s">
        <v>39</v>
      </c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35"/>
      <c r="AY9" s="35"/>
      <c r="AZ9" s="35"/>
      <c r="BA9" s="35"/>
      <c r="BB9" s="234" t="s">
        <v>128</v>
      </c>
      <c r="BC9" s="234"/>
      <c r="BD9" s="175">
        <v>80</v>
      </c>
      <c r="BE9" s="175">
        <v>2952</v>
      </c>
      <c r="BF9" s="175">
        <v>288</v>
      </c>
      <c r="BG9" s="175">
        <v>612</v>
      </c>
      <c r="BH9" s="175">
        <f>SUM(BH6:BH8)</f>
        <v>144</v>
      </c>
      <c r="BI9" s="175">
        <f>SUM(BI6:BI8)</f>
        <v>252</v>
      </c>
      <c r="BJ9" s="175">
        <f>SUM(BJ6:BJ8)</f>
        <v>216</v>
      </c>
      <c r="BK9" s="175">
        <f>SUM(BK6:BK8)</f>
        <v>23</v>
      </c>
      <c r="BL9" s="176">
        <v>147</v>
      </c>
    </row>
    <row r="10" spans="1:65" ht="15.75" thickBot="1" x14ac:dyDescent="0.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36" t="s">
        <v>129</v>
      </c>
      <c r="BE10" s="247">
        <f>SUM(BE9:BJ9)</f>
        <v>4464</v>
      </c>
      <c r="BF10" s="247"/>
      <c r="BG10" s="247"/>
      <c r="BH10" s="247"/>
      <c r="BI10" s="247"/>
      <c r="BJ10" s="247"/>
      <c r="BK10" s="37"/>
      <c r="BL10" s="37"/>
    </row>
    <row r="11" spans="1:6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38"/>
      <c r="BE11" s="39"/>
      <c r="BF11" s="39"/>
      <c r="BG11" s="39"/>
      <c r="BH11" s="39"/>
      <c r="BI11" s="39"/>
      <c r="BJ11" s="39"/>
      <c r="BK11" s="37"/>
      <c r="BL11" s="37"/>
    </row>
    <row r="12" spans="1:65" ht="15" customHeight="1" x14ac:dyDescent="0.25">
      <c r="A12" s="28"/>
      <c r="B12" s="28"/>
      <c r="C12" s="248" t="s">
        <v>123</v>
      </c>
      <c r="D12" s="248"/>
      <c r="E12" s="248"/>
      <c r="F12" s="248"/>
      <c r="G12" s="248"/>
      <c r="H12" s="41"/>
      <c r="I12" s="29"/>
      <c r="J12" s="248" t="s">
        <v>130</v>
      </c>
      <c r="K12" s="248"/>
      <c r="L12" s="248"/>
      <c r="M12" s="248"/>
      <c r="N12" s="248"/>
      <c r="O12" s="248"/>
      <c r="P12" s="248"/>
      <c r="Q12" s="40"/>
      <c r="R12" s="248" t="s">
        <v>50</v>
      </c>
      <c r="S12" s="248"/>
      <c r="T12" s="248"/>
      <c r="U12" s="248"/>
      <c r="V12" s="248"/>
      <c r="W12" s="248"/>
      <c r="X12" s="248"/>
      <c r="Y12" s="41"/>
      <c r="Z12" s="248" t="s">
        <v>131</v>
      </c>
      <c r="AA12" s="248"/>
      <c r="AB12" s="248"/>
      <c r="AC12" s="248"/>
      <c r="AD12" s="248"/>
      <c r="AE12" s="248"/>
      <c r="AF12" s="248"/>
      <c r="AG12" s="40"/>
      <c r="AH12" s="248" t="s">
        <v>132</v>
      </c>
      <c r="AI12" s="248"/>
      <c r="AJ12" s="248"/>
      <c r="AK12" s="248"/>
      <c r="AL12" s="248"/>
      <c r="AM12" s="248"/>
      <c r="AN12" s="248"/>
      <c r="AO12" s="40"/>
      <c r="AP12" s="248" t="s">
        <v>10</v>
      </c>
      <c r="AQ12" s="248"/>
      <c r="AR12" s="248"/>
      <c r="AS12" s="248"/>
      <c r="AT12" s="248"/>
      <c r="AU12" s="248"/>
      <c r="AV12" s="248"/>
      <c r="AW12" s="40"/>
      <c r="AX12" s="248" t="s">
        <v>133</v>
      </c>
      <c r="AY12" s="248"/>
      <c r="AZ12" s="248"/>
      <c r="BA12" s="248"/>
      <c r="BB12" s="248"/>
      <c r="BC12" s="248"/>
      <c r="BD12" s="248"/>
      <c r="BE12" s="42"/>
      <c r="BF12" s="43"/>
      <c r="BG12" s="248" t="s">
        <v>134</v>
      </c>
      <c r="BH12" s="248"/>
      <c r="BI12" s="248"/>
      <c r="BJ12" s="248"/>
      <c r="BK12" s="41"/>
      <c r="BL12" s="41"/>
      <c r="BM12" s="41"/>
    </row>
    <row r="13" spans="1:65" x14ac:dyDescent="0.25">
      <c r="A13" s="28"/>
      <c r="B13" s="28"/>
      <c r="C13" s="248"/>
      <c r="D13" s="248"/>
      <c r="E13" s="248"/>
      <c r="F13" s="248"/>
      <c r="G13" s="248"/>
      <c r="H13" s="41"/>
      <c r="I13" s="29"/>
      <c r="J13" s="248"/>
      <c r="K13" s="248"/>
      <c r="L13" s="248"/>
      <c r="M13" s="248"/>
      <c r="N13" s="248"/>
      <c r="O13" s="248"/>
      <c r="P13" s="248"/>
      <c r="Q13" s="40"/>
      <c r="R13" s="248"/>
      <c r="S13" s="248"/>
      <c r="T13" s="248"/>
      <c r="U13" s="248"/>
      <c r="V13" s="248"/>
      <c r="W13" s="248"/>
      <c r="X13" s="248"/>
      <c r="Y13" s="41"/>
      <c r="Z13" s="248"/>
      <c r="AA13" s="248"/>
      <c r="AB13" s="248"/>
      <c r="AC13" s="248"/>
      <c r="AD13" s="248"/>
      <c r="AE13" s="248"/>
      <c r="AF13" s="248"/>
      <c r="AG13" s="40"/>
      <c r="AH13" s="248"/>
      <c r="AI13" s="248"/>
      <c r="AJ13" s="248"/>
      <c r="AK13" s="248"/>
      <c r="AL13" s="248"/>
      <c r="AM13" s="248"/>
      <c r="AN13" s="248"/>
      <c r="AO13" s="40"/>
      <c r="AP13" s="248"/>
      <c r="AQ13" s="248"/>
      <c r="AR13" s="248"/>
      <c r="AS13" s="248"/>
      <c r="AT13" s="248"/>
      <c r="AU13" s="248"/>
      <c r="AV13" s="248"/>
      <c r="AW13" s="40"/>
      <c r="AX13" s="248"/>
      <c r="AY13" s="248"/>
      <c r="AZ13" s="248"/>
      <c r="BA13" s="248"/>
      <c r="BB13" s="248"/>
      <c r="BC13" s="248"/>
      <c r="BD13" s="248"/>
      <c r="BE13" s="42"/>
      <c r="BF13" s="42"/>
      <c r="BG13" s="248"/>
      <c r="BH13" s="248"/>
      <c r="BI13" s="248"/>
      <c r="BJ13" s="248"/>
      <c r="BK13" s="41"/>
      <c r="BL13" s="41"/>
      <c r="BM13" s="41"/>
    </row>
    <row r="14" spans="1:65" x14ac:dyDescent="0.25">
      <c r="A14" s="28"/>
      <c r="B14" s="28"/>
      <c r="C14" s="248"/>
      <c r="D14" s="248"/>
      <c r="E14" s="248"/>
      <c r="F14" s="248"/>
      <c r="G14" s="248"/>
      <c r="H14" s="41"/>
      <c r="I14" s="29"/>
      <c r="J14" s="248"/>
      <c r="K14" s="248"/>
      <c r="L14" s="248"/>
      <c r="M14" s="248"/>
      <c r="N14" s="248"/>
      <c r="O14" s="248"/>
      <c r="P14" s="248"/>
      <c r="Q14" s="40"/>
      <c r="R14" s="248"/>
      <c r="S14" s="248"/>
      <c r="T14" s="248"/>
      <c r="U14" s="248"/>
      <c r="V14" s="248"/>
      <c r="W14" s="248"/>
      <c r="X14" s="248"/>
      <c r="Y14" s="41"/>
      <c r="Z14" s="248"/>
      <c r="AA14" s="248"/>
      <c r="AB14" s="248"/>
      <c r="AC14" s="248"/>
      <c r="AD14" s="248"/>
      <c r="AE14" s="248"/>
      <c r="AF14" s="248"/>
      <c r="AG14" s="40"/>
      <c r="AH14" s="248"/>
      <c r="AI14" s="248"/>
      <c r="AJ14" s="248"/>
      <c r="AK14" s="248"/>
      <c r="AL14" s="248"/>
      <c r="AM14" s="248"/>
      <c r="AN14" s="248"/>
      <c r="AO14" s="40"/>
      <c r="AP14" s="248"/>
      <c r="AQ14" s="248"/>
      <c r="AR14" s="248"/>
      <c r="AS14" s="248"/>
      <c r="AT14" s="248"/>
      <c r="AU14" s="248"/>
      <c r="AV14" s="248"/>
      <c r="AW14" s="40"/>
      <c r="AX14" s="248"/>
      <c r="AY14" s="248"/>
      <c r="AZ14" s="248"/>
      <c r="BA14" s="248"/>
      <c r="BB14" s="248"/>
      <c r="BC14" s="248"/>
      <c r="BD14" s="248"/>
      <c r="BE14" s="42"/>
      <c r="BF14" s="42"/>
      <c r="BG14" s="248"/>
      <c r="BH14" s="248"/>
      <c r="BI14" s="248"/>
      <c r="BJ14" s="248"/>
      <c r="BK14" s="41"/>
      <c r="BL14" s="41"/>
      <c r="BM14" s="41"/>
    </row>
    <row r="15" spans="1:65" x14ac:dyDescent="0.25">
      <c r="A15" s="28"/>
      <c r="B15" s="28"/>
      <c r="C15" s="41"/>
      <c r="D15" s="41"/>
      <c r="E15" s="28"/>
      <c r="F15" s="41"/>
      <c r="G15" s="41"/>
      <c r="H15" s="41"/>
      <c r="I15" s="29"/>
      <c r="J15" s="248"/>
      <c r="K15" s="248"/>
      <c r="L15" s="248"/>
      <c r="M15" s="248"/>
      <c r="N15" s="248"/>
      <c r="O15" s="248"/>
      <c r="P15" s="248"/>
      <c r="Q15" s="40"/>
      <c r="R15" s="248"/>
      <c r="S15" s="248"/>
      <c r="T15" s="248"/>
      <c r="U15" s="248"/>
      <c r="V15" s="248"/>
      <c r="W15" s="248"/>
      <c r="X15" s="248"/>
      <c r="Y15" s="41"/>
      <c r="Z15" s="248"/>
      <c r="AA15" s="248"/>
      <c r="AB15" s="248"/>
      <c r="AC15" s="248"/>
      <c r="AD15" s="248"/>
      <c r="AE15" s="248"/>
      <c r="AF15" s="248"/>
      <c r="AG15" s="40"/>
      <c r="AH15" s="248"/>
      <c r="AI15" s="248"/>
      <c r="AJ15" s="248"/>
      <c r="AK15" s="248"/>
      <c r="AL15" s="248"/>
      <c r="AM15" s="248"/>
      <c r="AN15" s="248"/>
      <c r="AO15" s="40"/>
      <c r="AP15" s="248"/>
      <c r="AQ15" s="248"/>
      <c r="AR15" s="248"/>
      <c r="AS15" s="248"/>
      <c r="AT15" s="248"/>
      <c r="AU15" s="248"/>
      <c r="AV15" s="248"/>
      <c r="AW15" s="40"/>
      <c r="AX15" s="248"/>
      <c r="AY15" s="248"/>
      <c r="AZ15" s="248"/>
      <c r="BA15" s="248"/>
      <c r="BB15" s="248"/>
      <c r="BC15" s="248"/>
      <c r="BD15" s="248"/>
      <c r="BE15" s="42"/>
      <c r="BF15" s="42"/>
      <c r="BG15" s="248"/>
      <c r="BH15" s="248"/>
      <c r="BI15" s="248"/>
      <c r="BJ15" s="248"/>
      <c r="BK15" s="41"/>
      <c r="BL15" s="41"/>
      <c r="BM15" s="41"/>
    </row>
    <row r="16" spans="1:65" ht="15.75" thickBot="1" x14ac:dyDescent="0.3">
      <c r="A16" s="28"/>
      <c r="B16" s="28"/>
      <c r="C16" s="41"/>
      <c r="D16" s="41"/>
      <c r="E16" s="28"/>
      <c r="F16" s="41"/>
      <c r="G16" s="41"/>
      <c r="H16" s="41"/>
      <c r="I16" s="29"/>
      <c r="J16" s="248"/>
      <c r="K16" s="248"/>
      <c r="L16" s="248"/>
      <c r="M16" s="248"/>
      <c r="N16" s="248"/>
      <c r="O16" s="248"/>
      <c r="P16" s="248"/>
      <c r="Q16" s="40"/>
      <c r="R16" s="248"/>
      <c r="S16" s="248"/>
      <c r="T16" s="248"/>
      <c r="U16" s="248"/>
      <c r="V16" s="248"/>
      <c r="W16" s="248"/>
      <c r="X16" s="248"/>
      <c r="Y16" s="41"/>
      <c r="Z16" s="248"/>
      <c r="AA16" s="248"/>
      <c r="AB16" s="248"/>
      <c r="AC16" s="248"/>
      <c r="AD16" s="248"/>
      <c r="AE16" s="248"/>
      <c r="AF16" s="248"/>
      <c r="AG16" s="40"/>
      <c r="AH16" s="248"/>
      <c r="AI16" s="248"/>
      <c r="AJ16" s="248"/>
      <c r="AK16" s="248"/>
      <c r="AL16" s="248"/>
      <c r="AM16" s="248"/>
      <c r="AN16" s="248"/>
      <c r="AO16" s="40"/>
      <c r="AP16" s="248"/>
      <c r="AQ16" s="248"/>
      <c r="AR16" s="248"/>
      <c r="AS16" s="248"/>
      <c r="AT16" s="248"/>
      <c r="AU16" s="248"/>
      <c r="AV16" s="248"/>
      <c r="AW16" s="40"/>
      <c r="AX16" s="248"/>
      <c r="AY16" s="248"/>
      <c r="AZ16" s="248"/>
      <c r="BA16" s="248"/>
      <c r="BB16" s="248"/>
      <c r="BC16" s="248"/>
      <c r="BD16" s="248"/>
      <c r="BE16" s="42"/>
      <c r="BF16" s="42"/>
      <c r="BG16" s="248"/>
      <c r="BH16" s="248"/>
      <c r="BI16" s="248"/>
      <c r="BJ16" s="248"/>
      <c r="BK16" s="41"/>
      <c r="BL16" s="41"/>
      <c r="BM16" s="41"/>
    </row>
    <row r="17" spans="1:65" x14ac:dyDescent="0.25">
      <c r="A17" s="28"/>
      <c r="B17" s="28"/>
      <c r="C17" s="257" t="s">
        <v>124</v>
      </c>
      <c r="D17" s="258"/>
      <c r="E17" s="258"/>
      <c r="F17" s="258"/>
      <c r="G17" s="259"/>
      <c r="H17" s="44"/>
      <c r="I17" s="44"/>
      <c r="J17" s="44"/>
      <c r="K17" s="29"/>
      <c r="L17" s="266"/>
      <c r="M17" s="267"/>
      <c r="N17" s="268"/>
      <c r="O17" s="44"/>
      <c r="P17" s="44"/>
      <c r="Q17" s="44"/>
      <c r="R17" s="44"/>
      <c r="S17" s="45"/>
      <c r="T17" s="249">
        <v>0</v>
      </c>
      <c r="U17" s="250"/>
      <c r="V17" s="251"/>
      <c r="W17" s="44"/>
      <c r="X17" s="44"/>
      <c r="Y17" s="44"/>
      <c r="Z17" s="44"/>
      <c r="AA17" s="44"/>
      <c r="AB17" s="249">
        <v>8</v>
      </c>
      <c r="AC17" s="250"/>
      <c r="AD17" s="251"/>
      <c r="AE17" s="44"/>
      <c r="AF17" s="44"/>
      <c r="AG17" s="44"/>
      <c r="AH17" s="44"/>
      <c r="AI17" s="44"/>
      <c r="AJ17" s="249" t="s">
        <v>135</v>
      </c>
      <c r="AK17" s="250"/>
      <c r="AL17" s="251"/>
      <c r="AM17" s="29"/>
      <c r="AN17" s="44"/>
      <c r="AO17" s="44"/>
      <c r="AP17" s="44"/>
      <c r="AQ17" s="44"/>
      <c r="AR17" s="249" t="s">
        <v>136</v>
      </c>
      <c r="AS17" s="250"/>
      <c r="AT17" s="251"/>
      <c r="AU17" s="44"/>
      <c r="AV17" s="44"/>
      <c r="AW17" s="44"/>
      <c r="AX17" s="44"/>
      <c r="AY17" s="44"/>
      <c r="AZ17" s="249" t="s">
        <v>127</v>
      </c>
      <c r="BA17" s="250"/>
      <c r="BB17" s="251"/>
      <c r="BC17" s="44"/>
      <c r="BD17" s="44"/>
      <c r="BE17" s="44"/>
      <c r="BF17" s="40"/>
      <c r="BG17" s="40"/>
      <c r="BH17" s="238"/>
      <c r="BI17" s="239"/>
      <c r="BJ17" s="240"/>
      <c r="BK17" s="46"/>
      <c r="BL17" s="72"/>
      <c r="BM17" s="72"/>
    </row>
    <row r="18" spans="1:65" x14ac:dyDescent="0.25">
      <c r="A18" s="28"/>
      <c r="B18" s="28"/>
      <c r="C18" s="260"/>
      <c r="D18" s="261"/>
      <c r="E18" s="261"/>
      <c r="F18" s="261"/>
      <c r="G18" s="262"/>
      <c r="H18" s="28"/>
      <c r="I18" s="28"/>
      <c r="J18" s="28"/>
      <c r="K18" s="28"/>
      <c r="L18" s="269"/>
      <c r="M18" s="270"/>
      <c r="N18" s="271"/>
      <c r="O18" s="28"/>
      <c r="P18" s="28"/>
      <c r="Q18" s="29"/>
      <c r="R18" s="29"/>
      <c r="S18" s="28"/>
      <c r="T18" s="252"/>
      <c r="U18" s="213"/>
      <c r="V18" s="253"/>
      <c r="W18" s="28"/>
      <c r="X18" s="28"/>
      <c r="Y18" s="28"/>
      <c r="Z18" s="28"/>
      <c r="AA18" s="28"/>
      <c r="AB18" s="252"/>
      <c r="AC18" s="213"/>
      <c r="AD18" s="253"/>
      <c r="AE18" s="28"/>
      <c r="AF18" s="28"/>
      <c r="AG18" s="28"/>
      <c r="AH18" s="28"/>
      <c r="AI18" s="28"/>
      <c r="AJ18" s="252"/>
      <c r="AK18" s="213"/>
      <c r="AL18" s="253"/>
      <c r="AM18" s="28"/>
      <c r="AN18" s="28"/>
      <c r="AO18" s="28"/>
      <c r="AP18" s="28"/>
      <c r="AQ18" s="28"/>
      <c r="AR18" s="252"/>
      <c r="AS18" s="213"/>
      <c r="AT18" s="253"/>
      <c r="AU18" s="28"/>
      <c r="AV18" s="28"/>
      <c r="AW18" s="28"/>
      <c r="AX18" s="28"/>
      <c r="AY18" s="28"/>
      <c r="AZ18" s="252"/>
      <c r="BA18" s="213"/>
      <c r="BB18" s="253"/>
      <c r="BC18" s="28"/>
      <c r="BD18" s="28"/>
      <c r="BE18" s="28"/>
      <c r="BF18" s="28"/>
      <c r="BG18" s="28"/>
      <c r="BH18" s="241"/>
      <c r="BI18" s="242"/>
      <c r="BJ18" s="243"/>
      <c r="BK18" s="46"/>
      <c r="BL18" s="72"/>
      <c r="BM18" s="72"/>
    </row>
    <row r="19" spans="1:65" ht="15.75" thickBot="1" x14ac:dyDescent="0.3">
      <c r="A19" s="28"/>
      <c r="B19" s="28"/>
      <c r="C19" s="263"/>
      <c r="D19" s="264"/>
      <c r="E19" s="264"/>
      <c r="F19" s="264"/>
      <c r="G19" s="265"/>
      <c r="H19" s="28"/>
      <c r="I19" s="28"/>
      <c r="J19" s="28"/>
      <c r="K19" s="28"/>
      <c r="L19" s="272"/>
      <c r="M19" s="273"/>
      <c r="N19" s="274"/>
      <c r="O19" s="28"/>
      <c r="P19" s="28"/>
      <c r="Q19" s="29"/>
      <c r="R19" s="29"/>
      <c r="S19" s="28"/>
      <c r="T19" s="254"/>
      <c r="U19" s="255"/>
      <c r="V19" s="256"/>
      <c r="W19" s="28"/>
      <c r="X19" s="28"/>
      <c r="Y19" s="28"/>
      <c r="Z19" s="28"/>
      <c r="AA19" s="28"/>
      <c r="AB19" s="254"/>
      <c r="AC19" s="255"/>
      <c r="AD19" s="256"/>
      <c r="AE19" s="28"/>
      <c r="AF19" s="28"/>
      <c r="AG19" s="28"/>
      <c r="AH19" s="28"/>
      <c r="AI19" s="28"/>
      <c r="AJ19" s="254"/>
      <c r="AK19" s="255"/>
      <c r="AL19" s="256"/>
      <c r="AM19" s="28"/>
      <c r="AN19" s="28"/>
      <c r="AO19" s="28"/>
      <c r="AP19" s="28"/>
      <c r="AQ19" s="28"/>
      <c r="AR19" s="254"/>
      <c r="AS19" s="255"/>
      <c r="AT19" s="256"/>
      <c r="AU19" s="28"/>
      <c r="AV19" s="28"/>
      <c r="AW19" s="28"/>
      <c r="AX19" s="28"/>
      <c r="AY19" s="28"/>
      <c r="AZ19" s="254"/>
      <c r="BA19" s="255"/>
      <c r="BB19" s="256"/>
      <c r="BC19" s="28"/>
      <c r="BD19" s="28"/>
      <c r="BE19" s="28"/>
      <c r="BF19" s="28"/>
      <c r="BG19" s="28"/>
      <c r="BH19" s="244"/>
      <c r="BI19" s="245"/>
      <c r="BJ19" s="246"/>
      <c r="BK19" s="46"/>
      <c r="BL19" s="72"/>
      <c r="BM19" s="72"/>
    </row>
  </sheetData>
  <mergeCells count="55">
    <mergeCell ref="C12:G14"/>
    <mergeCell ref="C17:G19"/>
    <mergeCell ref="L17:N19"/>
    <mergeCell ref="AP2:AS3"/>
    <mergeCell ref="AH2:AJ3"/>
    <mergeCell ref="AK2:AK5"/>
    <mergeCell ref="AL2:AO3"/>
    <mergeCell ref="BH17:BJ19"/>
    <mergeCell ref="BE10:BJ10"/>
    <mergeCell ref="J12:P16"/>
    <mergeCell ref="R12:X16"/>
    <mergeCell ref="Z12:AF16"/>
    <mergeCell ref="AH12:AN16"/>
    <mergeCell ref="AP12:AV16"/>
    <mergeCell ref="AX12:BD16"/>
    <mergeCell ref="BG12:BJ16"/>
    <mergeCell ref="T17:V19"/>
    <mergeCell ref="AB17:AD19"/>
    <mergeCell ref="AJ17:AL19"/>
    <mergeCell ref="AZ17:BB19"/>
    <mergeCell ref="AR17:AT19"/>
    <mergeCell ref="BB9:BC9"/>
    <mergeCell ref="BE2:BE5"/>
    <mergeCell ref="BF2:BF5"/>
    <mergeCell ref="BG2:BG5"/>
    <mergeCell ref="BH2:BH5"/>
    <mergeCell ref="AY2:BB3"/>
    <mergeCell ref="BD2:BD5"/>
    <mergeCell ref="BK2:BK5"/>
    <mergeCell ref="BL2:BL5"/>
    <mergeCell ref="A6:B6"/>
    <mergeCell ref="A7:B7"/>
    <mergeCell ref="BI2:BI5"/>
    <mergeCell ref="BJ2:BJ5"/>
    <mergeCell ref="AT2:AT5"/>
    <mergeCell ref="AU2:AW3"/>
    <mergeCell ref="AX2:AX5"/>
    <mergeCell ref="AC2:AF3"/>
    <mergeCell ref="AG2:AG5"/>
    <mergeCell ref="A8:B8"/>
    <mergeCell ref="BC1:BL1"/>
    <mergeCell ref="D1:BB1"/>
    <mergeCell ref="AB2:AB5"/>
    <mergeCell ref="A2:B5"/>
    <mergeCell ref="C2:F3"/>
    <mergeCell ref="G2:G5"/>
    <mergeCell ref="H2:J3"/>
    <mergeCell ref="K2:K5"/>
    <mergeCell ref="L2:O3"/>
    <mergeCell ref="P2:S3"/>
    <mergeCell ref="T2:T5"/>
    <mergeCell ref="U2:W3"/>
    <mergeCell ref="X2:X5"/>
    <mergeCell ref="Y2:AA3"/>
    <mergeCell ref="BC2:BC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94"/>
  <sheetViews>
    <sheetView view="pageBreakPreview" topLeftCell="A67" zoomScale="87" zoomScaleNormal="71" zoomScaleSheetLayoutView="87" workbookViewId="0">
      <selection activeCell="O13" sqref="O13"/>
    </sheetView>
  </sheetViews>
  <sheetFormatPr defaultRowHeight="15" x14ac:dyDescent="0.25"/>
  <cols>
    <col min="1" max="1" width="13.140625" customWidth="1"/>
    <col min="2" max="2" width="57.42578125" customWidth="1"/>
    <col min="3" max="3" width="8.28515625" customWidth="1"/>
    <col min="4" max="4" width="5.140625" customWidth="1"/>
    <col min="5" max="5" width="6.5703125" customWidth="1"/>
    <col min="6" max="6" width="9.5703125" customWidth="1"/>
    <col min="7" max="7" width="6.5703125" customWidth="1"/>
    <col min="8" max="8" width="7.42578125" customWidth="1"/>
    <col min="9" max="9" width="7.140625" customWidth="1"/>
    <col min="10" max="10" width="8.42578125" customWidth="1"/>
    <col min="11" max="12" width="5.5703125" customWidth="1"/>
    <col min="13" max="13" width="9.42578125" customWidth="1"/>
    <col min="14" max="14" width="6.5703125" customWidth="1"/>
    <col min="15" max="15" width="6.42578125" customWidth="1"/>
    <col min="16" max="16" width="6.140625" customWidth="1"/>
    <col min="17" max="18" width="6.5703125" customWidth="1"/>
    <col min="19" max="19" width="12.42578125" customWidth="1"/>
    <col min="20" max="20" width="11.140625" customWidth="1"/>
    <col min="21" max="21" width="10.42578125" customWidth="1"/>
    <col min="22" max="22" width="11" customWidth="1"/>
    <col min="23" max="23" width="10.140625" customWidth="1"/>
    <col min="24" max="24" width="10" customWidth="1"/>
    <col min="25" max="26" width="0" hidden="1" customWidth="1"/>
  </cols>
  <sheetData>
    <row r="1" spans="1:26" ht="16.5" thickBot="1" x14ac:dyDescent="0.3">
      <c r="A1" s="277" t="s">
        <v>93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</row>
    <row r="2" spans="1:26" ht="28.5" customHeight="1" x14ac:dyDescent="0.25">
      <c r="A2" s="278" t="s">
        <v>0</v>
      </c>
      <c r="B2" s="279" t="s">
        <v>1</v>
      </c>
      <c r="C2" s="280" t="s">
        <v>2</v>
      </c>
      <c r="D2" s="280"/>
      <c r="E2" s="280"/>
      <c r="F2" s="281" t="s">
        <v>3</v>
      </c>
      <c r="G2" s="281" t="s">
        <v>4</v>
      </c>
      <c r="H2" s="280" t="s">
        <v>5</v>
      </c>
      <c r="I2" s="280"/>
      <c r="J2" s="280"/>
      <c r="K2" s="280"/>
      <c r="L2" s="280"/>
      <c r="M2" s="280"/>
      <c r="N2" s="280"/>
      <c r="O2" s="280"/>
      <c r="P2" s="280"/>
      <c r="Q2" s="280"/>
      <c r="R2" s="280" t="s">
        <v>6</v>
      </c>
      <c r="S2" s="280" t="s">
        <v>7</v>
      </c>
      <c r="T2" s="280"/>
      <c r="U2" s="280"/>
      <c r="V2" s="280"/>
      <c r="W2" s="280"/>
      <c r="X2" s="280"/>
      <c r="Y2" s="1"/>
      <c r="Z2" s="1"/>
    </row>
    <row r="3" spans="1:26" ht="31.5" customHeight="1" thickBot="1" x14ac:dyDescent="0.3">
      <c r="A3" s="278"/>
      <c r="B3" s="279"/>
      <c r="C3" s="280"/>
      <c r="D3" s="280"/>
      <c r="E3" s="280"/>
      <c r="F3" s="281"/>
      <c r="G3" s="281"/>
      <c r="H3" s="280" t="s">
        <v>8</v>
      </c>
      <c r="I3" s="280"/>
      <c r="J3" s="280"/>
      <c r="K3" s="280"/>
      <c r="L3" s="289" t="s">
        <v>9</v>
      </c>
      <c r="M3" s="290"/>
      <c r="N3" s="291"/>
      <c r="O3" s="280" t="s">
        <v>10</v>
      </c>
      <c r="P3" s="280"/>
      <c r="Q3" s="280"/>
      <c r="R3" s="280"/>
      <c r="S3" s="280"/>
      <c r="T3" s="280"/>
      <c r="U3" s="280"/>
      <c r="V3" s="280"/>
      <c r="W3" s="280"/>
      <c r="X3" s="280"/>
      <c r="Y3" s="2"/>
      <c r="Z3" s="2"/>
    </row>
    <row r="4" spans="1:26" ht="42.75" customHeight="1" thickBot="1" x14ac:dyDescent="0.3">
      <c r="A4" s="278"/>
      <c r="B4" s="279"/>
      <c r="C4" s="280"/>
      <c r="D4" s="280"/>
      <c r="E4" s="280"/>
      <c r="F4" s="281"/>
      <c r="G4" s="281"/>
      <c r="H4" s="281" t="s">
        <v>11</v>
      </c>
      <c r="I4" s="280" t="s">
        <v>12</v>
      </c>
      <c r="J4" s="280"/>
      <c r="K4" s="280"/>
      <c r="L4" s="287" t="s">
        <v>24</v>
      </c>
      <c r="M4" s="287" t="s">
        <v>25</v>
      </c>
      <c r="N4" s="287" t="s">
        <v>26</v>
      </c>
      <c r="O4" s="281" t="s">
        <v>11</v>
      </c>
      <c r="P4" s="281" t="s">
        <v>13</v>
      </c>
      <c r="Q4" s="281" t="s">
        <v>14</v>
      </c>
      <c r="R4" s="280"/>
      <c r="S4" s="275" t="s">
        <v>15</v>
      </c>
      <c r="T4" s="275"/>
      <c r="U4" s="275" t="s">
        <v>16</v>
      </c>
      <c r="V4" s="275"/>
      <c r="W4" s="275" t="s">
        <v>17</v>
      </c>
      <c r="X4" s="275"/>
      <c r="Y4" s="276" t="s">
        <v>18</v>
      </c>
      <c r="Z4" s="276"/>
    </row>
    <row r="5" spans="1:26" ht="111" customHeight="1" thickBot="1" x14ac:dyDescent="0.3">
      <c r="A5" s="278"/>
      <c r="B5" s="279"/>
      <c r="C5" s="70" t="s">
        <v>19</v>
      </c>
      <c r="D5" s="70" t="s">
        <v>20</v>
      </c>
      <c r="E5" s="70" t="s">
        <v>21</v>
      </c>
      <c r="F5" s="281"/>
      <c r="G5" s="281"/>
      <c r="H5" s="281"/>
      <c r="I5" s="70" t="s">
        <v>8</v>
      </c>
      <c r="J5" s="70" t="s">
        <v>22</v>
      </c>
      <c r="K5" s="70" t="s">
        <v>23</v>
      </c>
      <c r="L5" s="288"/>
      <c r="M5" s="288"/>
      <c r="N5" s="288"/>
      <c r="O5" s="281"/>
      <c r="P5" s="281"/>
      <c r="Q5" s="281"/>
      <c r="R5" s="280"/>
      <c r="S5" s="69" t="s">
        <v>251</v>
      </c>
      <c r="T5" s="69" t="s">
        <v>263</v>
      </c>
      <c r="U5" s="69" t="s">
        <v>264</v>
      </c>
      <c r="V5" s="69" t="s">
        <v>254</v>
      </c>
      <c r="W5" s="69" t="s">
        <v>255</v>
      </c>
      <c r="X5" s="69" t="s">
        <v>265</v>
      </c>
      <c r="Y5" s="3" t="s">
        <v>27</v>
      </c>
      <c r="Z5" s="4" t="s">
        <v>28</v>
      </c>
    </row>
    <row r="6" spans="1:26" ht="15.75" x14ac:dyDescent="0.25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  <c r="I6" s="58">
        <v>9</v>
      </c>
      <c r="J6" s="58">
        <v>10</v>
      </c>
      <c r="K6" s="58">
        <v>12</v>
      </c>
      <c r="L6" s="58">
        <v>13</v>
      </c>
      <c r="M6" s="58">
        <v>14</v>
      </c>
      <c r="N6" s="58">
        <v>15</v>
      </c>
      <c r="O6" s="58">
        <v>16</v>
      </c>
      <c r="P6" s="58">
        <v>17</v>
      </c>
      <c r="Q6" s="58">
        <v>18</v>
      </c>
      <c r="R6" s="58">
        <v>19</v>
      </c>
      <c r="S6" s="58">
        <v>20</v>
      </c>
      <c r="T6" s="58">
        <v>21</v>
      </c>
      <c r="U6" s="58">
        <v>22</v>
      </c>
      <c r="V6" s="58">
        <v>23</v>
      </c>
      <c r="W6" s="58">
        <v>24</v>
      </c>
      <c r="X6" s="58">
        <v>25</v>
      </c>
      <c r="Y6" s="58">
        <v>27</v>
      </c>
      <c r="Z6" s="58">
        <v>28</v>
      </c>
    </row>
    <row r="7" spans="1:26" ht="16.5" customHeight="1" x14ac:dyDescent="0.25">
      <c r="A7" s="5"/>
      <c r="B7" s="6" t="s">
        <v>29</v>
      </c>
      <c r="C7" s="5">
        <v>13</v>
      </c>
      <c r="D7" s="5">
        <v>27</v>
      </c>
      <c r="E7" s="5">
        <v>37</v>
      </c>
      <c r="F7" s="5">
        <f t="shared" ref="F7:Z7" si="0">F8+F24</f>
        <v>3852</v>
      </c>
      <c r="G7" s="5">
        <f t="shared" si="0"/>
        <v>0</v>
      </c>
      <c r="H7" s="5">
        <f t="shared" si="0"/>
        <v>3852</v>
      </c>
      <c r="I7" s="5">
        <f t="shared" si="0"/>
        <v>2986</v>
      </c>
      <c r="J7" s="5">
        <f t="shared" si="0"/>
        <v>2760</v>
      </c>
      <c r="K7" s="5">
        <f t="shared" si="0"/>
        <v>158</v>
      </c>
      <c r="L7" s="5">
        <f t="shared" si="0"/>
        <v>288</v>
      </c>
      <c r="M7" s="5">
        <f t="shared" si="0"/>
        <v>612</v>
      </c>
      <c r="N7" s="5">
        <f t="shared" si="0"/>
        <v>288</v>
      </c>
      <c r="O7" s="5">
        <f t="shared" si="0"/>
        <v>504</v>
      </c>
      <c r="P7" s="5">
        <v>36</v>
      </c>
      <c r="Q7" s="5">
        <f t="shared" si="0"/>
        <v>468</v>
      </c>
      <c r="R7" s="5">
        <f t="shared" si="0"/>
        <v>216</v>
      </c>
      <c r="S7" s="5">
        <v>612</v>
      </c>
      <c r="T7" s="5">
        <v>828</v>
      </c>
      <c r="U7" s="5">
        <v>396</v>
      </c>
      <c r="V7" s="5">
        <v>468</v>
      </c>
      <c r="W7" s="5">
        <f t="shared" si="0"/>
        <v>612</v>
      </c>
      <c r="X7" s="5">
        <v>36</v>
      </c>
      <c r="Y7" s="5" t="e">
        <f t="shared" si="0"/>
        <v>#REF!</v>
      </c>
      <c r="Z7" s="5" t="e">
        <f t="shared" si="0"/>
        <v>#REF!</v>
      </c>
    </row>
    <row r="8" spans="1:26" ht="17.25" customHeight="1" x14ac:dyDescent="0.25">
      <c r="A8" s="7" t="s">
        <v>157</v>
      </c>
      <c r="B8" s="59" t="s">
        <v>30</v>
      </c>
      <c r="C8" s="5">
        <v>3</v>
      </c>
      <c r="D8" s="5">
        <v>10</v>
      </c>
      <c r="E8" s="5">
        <v>16</v>
      </c>
      <c r="F8" s="5">
        <f>F9+F10+F11+F12+F13+F14+F15+F16+F17+F18+F19+F20+F21+F22+F23</f>
        <v>1404</v>
      </c>
      <c r="G8" s="5">
        <f t="shared" ref="G8:X8" si="1">G9+G10+G11+G12+G13+G14+G15+G16+G17+G18+G19+G20+G21+G22+G23</f>
        <v>0</v>
      </c>
      <c r="H8" s="5">
        <f t="shared" si="1"/>
        <v>1404</v>
      </c>
      <c r="I8" s="5">
        <f t="shared" si="1"/>
        <v>578</v>
      </c>
      <c r="J8" s="5">
        <f t="shared" si="1"/>
        <v>782</v>
      </c>
      <c r="K8" s="5">
        <f t="shared" si="1"/>
        <v>44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v>72</v>
      </c>
      <c r="P8" s="5">
        <v>18</v>
      </c>
      <c r="Q8" s="5">
        <v>54</v>
      </c>
      <c r="R8" s="5">
        <f t="shared" si="1"/>
        <v>0</v>
      </c>
      <c r="S8" s="5">
        <f t="shared" si="1"/>
        <v>612</v>
      </c>
      <c r="T8" s="5">
        <f t="shared" si="1"/>
        <v>660</v>
      </c>
      <c r="U8" s="5">
        <f t="shared" si="1"/>
        <v>78</v>
      </c>
      <c r="V8" s="5">
        <f t="shared" si="1"/>
        <v>54</v>
      </c>
      <c r="W8" s="5">
        <f t="shared" si="1"/>
        <v>0</v>
      </c>
      <c r="X8" s="5">
        <f t="shared" si="1"/>
        <v>0</v>
      </c>
      <c r="Y8" s="5">
        <f t="shared" ref="Y8:Z8" si="2">Y9+Y10+Y11+Y12+Y13+Y14+Y15+Y16+Y18+Y19+Y20+Y21</f>
        <v>0</v>
      </c>
      <c r="Z8" s="5">
        <f t="shared" si="2"/>
        <v>0</v>
      </c>
    </row>
    <row r="9" spans="1:26" ht="19.5" customHeight="1" x14ac:dyDescent="0.25">
      <c r="A9" s="75" t="s">
        <v>198</v>
      </c>
      <c r="B9" s="76" t="s">
        <v>31</v>
      </c>
      <c r="C9" s="163">
        <v>2</v>
      </c>
      <c r="D9" s="80"/>
      <c r="E9" s="80">
        <v>1</v>
      </c>
      <c r="F9" s="79">
        <v>78</v>
      </c>
      <c r="G9" s="80"/>
      <c r="H9" s="89">
        <v>78</v>
      </c>
      <c r="I9" s="89">
        <v>34</v>
      </c>
      <c r="J9" s="89">
        <v>44</v>
      </c>
      <c r="K9" s="81"/>
      <c r="L9" s="81"/>
      <c r="M9" s="81"/>
      <c r="N9" s="81"/>
      <c r="O9" s="158">
        <v>36</v>
      </c>
      <c r="P9" s="158">
        <v>18</v>
      </c>
      <c r="Q9" s="158">
        <v>18</v>
      </c>
      <c r="R9" s="81"/>
      <c r="S9" s="80">
        <v>34</v>
      </c>
      <c r="T9" s="80">
        <v>44</v>
      </c>
      <c r="U9" s="82"/>
      <c r="V9" s="82"/>
      <c r="W9" s="83"/>
      <c r="X9" s="83"/>
      <c r="Y9" s="8"/>
      <c r="Z9" s="9"/>
    </row>
    <row r="10" spans="1:26" ht="18.600000000000001" customHeight="1" x14ac:dyDescent="0.25">
      <c r="A10" s="75" t="s">
        <v>199</v>
      </c>
      <c r="B10" s="76" t="s">
        <v>32</v>
      </c>
      <c r="C10" s="135"/>
      <c r="D10" s="80">
        <v>2</v>
      </c>
      <c r="E10" s="80">
        <v>1</v>
      </c>
      <c r="F10" s="84">
        <v>95</v>
      </c>
      <c r="G10" s="80"/>
      <c r="H10" s="89">
        <v>95</v>
      </c>
      <c r="I10" s="89">
        <v>51</v>
      </c>
      <c r="J10" s="89">
        <v>44</v>
      </c>
      <c r="K10" s="81"/>
      <c r="L10" s="81"/>
      <c r="M10" s="81"/>
      <c r="N10" s="81"/>
      <c r="O10" s="158"/>
      <c r="P10" s="158"/>
      <c r="Q10" s="158"/>
      <c r="R10" s="81"/>
      <c r="S10" s="80">
        <v>51</v>
      </c>
      <c r="T10" s="80">
        <v>44</v>
      </c>
      <c r="U10" s="85"/>
      <c r="V10" s="85"/>
      <c r="W10" s="86"/>
      <c r="X10" s="86"/>
      <c r="Y10" s="8"/>
      <c r="Z10" s="9"/>
    </row>
    <row r="11" spans="1:26" ht="18" customHeight="1" x14ac:dyDescent="0.25">
      <c r="A11" s="75" t="s">
        <v>200</v>
      </c>
      <c r="B11" s="76" t="s">
        <v>187</v>
      </c>
      <c r="C11" s="135"/>
      <c r="D11" s="80">
        <v>2</v>
      </c>
      <c r="E11" s="80">
        <v>1</v>
      </c>
      <c r="F11" s="84">
        <v>112</v>
      </c>
      <c r="G11" s="80"/>
      <c r="H11" s="80">
        <v>112</v>
      </c>
      <c r="I11" s="80">
        <v>68</v>
      </c>
      <c r="J11" s="87">
        <v>44</v>
      </c>
      <c r="K11" s="81"/>
      <c r="L11" s="81"/>
      <c r="M11" s="81"/>
      <c r="N11" s="81"/>
      <c r="O11" s="158"/>
      <c r="P11" s="158"/>
      <c r="Q11" s="158"/>
      <c r="R11" s="81"/>
      <c r="S11" s="80">
        <v>68</v>
      </c>
      <c r="T11" s="80">
        <v>44</v>
      </c>
      <c r="U11" s="85"/>
      <c r="V11" s="85"/>
      <c r="W11" s="86"/>
      <c r="X11" s="86"/>
      <c r="Y11" s="8"/>
      <c r="Z11" s="9"/>
    </row>
    <row r="12" spans="1:26" ht="21" customHeight="1" x14ac:dyDescent="0.25">
      <c r="A12" s="75" t="s">
        <v>201</v>
      </c>
      <c r="B12" s="76" t="s">
        <v>188</v>
      </c>
      <c r="C12" s="136"/>
      <c r="D12" s="80">
        <v>2</v>
      </c>
      <c r="E12" s="80">
        <v>1</v>
      </c>
      <c r="F12" s="84">
        <v>78</v>
      </c>
      <c r="G12" s="80"/>
      <c r="H12" s="80">
        <v>78</v>
      </c>
      <c r="I12" s="87">
        <v>34</v>
      </c>
      <c r="J12" s="87">
        <v>44</v>
      </c>
      <c r="K12" s="81"/>
      <c r="L12" s="81"/>
      <c r="M12" s="81"/>
      <c r="N12" s="81"/>
      <c r="O12" s="161"/>
      <c r="P12" s="161"/>
      <c r="Q12" s="161"/>
      <c r="R12" s="81"/>
      <c r="S12" s="80">
        <v>34</v>
      </c>
      <c r="T12" s="80">
        <v>44</v>
      </c>
      <c r="U12" s="85"/>
      <c r="V12" s="85"/>
      <c r="W12" s="86"/>
      <c r="X12" s="86"/>
      <c r="Y12" s="8"/>
      <c r="Z12" s="9"/>
    </row>
    <row r="13" spans="1:26" ht="15" customHeight="1" x14ac:dyDescent="0.25">
      <c r="A13" s="75" t="s">
        <v>202</v>
      </c>
      <c r="B13" s="76" t="s">
        <v>189</v>
      </c>
      <c r="C13" s="136"/>
      <c r="D13" s="80">
        <v>2</v>
      </c>
      <c r="E13" s="80">
        <v>1</v>
      </c>
      <c r="F13" s="84">
        <v>78</v>
      </c>
      <c r="G13" s="80"/>
      <c r="H13" s="80">
        <v>78</v>
      </c>
      <c r="I13" s="87">
        <v>34</v>
      </c>
      <c r="J13" s="87">
        <v>44</v>
      </c>
      <c r="K13" s="81"/>
      <c r="L13" s="81"/>
      <c r="M13" s="81"/>
      <c r="N13" s="81"/>
      <c r="O13" s="161"/>
      <c r="P13" s="161"/>
      <c r="Q13" s="161"/>
      <c r="R13" s="81"/>
      <c r="S13" s="80">
        <v>34</v>
      </c>
      <c r="T13" s="80">
        <v>44</v>
      </c>
      <c r="U13" s="85"/>
      <c r="V13" s="85"/>
      <c r="W13" s="86"/>
      <c r="X13" s="86"/>
      <c r="Y13" s="8"/>
      <c r="Z13" s="9"/>
    </row>
    <row r="14" spans="1:26" ht="21.75" customHeight="1" x14ac:dyDescent="0.25">
      <c r="A14" s="75" t="s">
        <v>203</v>
      </c>
      <c r="B14" s="76" t="s">
        <v>197</v>
      </c>
      <c r="C14" s="137"/>
      <c r="D14" s="133">
        <v>2</v>
      </c>
      <c r="E14" s="133">
        <v>1</v>
      </c>
      <c r="F14" s="88">
        <v>78</v>
      </c>
      <c r="G14" s="80"/>
      <c r="H14" s="80">
        <v>78</v>
      </c>
      <c r="I14" s="87">
        <v>34</v>
      </c>
      <c r="J14" s="87">
        <v>44</v>
      </c>
      <c r="K14" s="81"/>
      <c r="L14" s="81"/>
      <c r="M14" s="81"/>
      <c r="N14" s="81"/>
      <c r="O14" s="158"/>
      <c r="P14" s="158"/>
      <c r="Q14" s="158"/>
      <c r="R14" s="81"/>
      <c r="S14" s="80">
        <v>34</v>
      </c>
      <c r="T14" s="80">
        <v>44</v>
      </c>
      <c r="U14" s="88"/>
      <c r="V14" s="85"/>
      <c r="W14" s="86"/>
      <c r="X14" s="86"/>
      <c r="Y14" s="8"/>
      <c r="Z14" s="9"/>
    </row>
    <row r="15" spans="1:26" ht="15.75" customHeight="1" x14ac:dyDescent="0.25">
      <c r="A15" s="75" t="s">
        <v>204</v>
      </c>
      <c r="B15" s="76" t="s">
        <v>186</v>
      </c>
      <c r="C15" s="137">
        <v>4</v>
      </c>
      <c r="D15" s="133"/>
      <c r="E15" s="133" t="s">
        <v>214</v>
      </c>
      <c r="F15" s="88">
        <v>234</v>
      </c>
      <c r="G15" s="80"/>
      <c r="H15" s="80">
        <v>234</v>
      </c>
      <c r="I15" s="87">
        <v>68</v>
      </c>
      <c r="J15" s="87">
        <v>166</v>
      </c>
      <c r="K15" s="81"/>
      <c r="L15" s="81"/>
      <c r="M15" s="81"/>
      <c r="N15" s="81"/>
      <c r="O15" s="158">
        <v>18</v>
      </c>
      <c r="P15" s="158"/>
      <c r="Q15" s="158">
        <v>18</v>
      </c>
      <c r="R15" s="81"/>
      <c r="S15" s="80">
        <v>102</v>
      </c>
      <c r="T15" s="80">
        <v>44</v>
      </c>
      <c r="U15" s="156">
        <v>52</v>
      </c>
      <c r="V15" s="156">
        <v>36</v>
      </c>
      <c r="W15" s="86"/>
      <c r="X15" s="86"/>
      <c r="Y15" s="8"/>
      <c r="Z15" s="9"/>
    </row>
    <row r="16" spans="1:26" ht="21" customHeight="1" x14ac:dyDescent="0.25">
      <c r="A16" s="75" t="s">
        <v>205</v>
      </c>
      <c r="B16" s="76" t="s">
        <v>190</v>
      </c>
      <c r="C16" s="137"/>
      <c r="D16" s="133">
        <v>4</v>
      </c>
      <c r="E16" s="133" t="s">
        <v>214</v>
      </c>
      <c r="F16" s="88">
        <v>117</v>
      </c>
      <c r="G16" s="80"/>
      <c r="H16" s="80">
        <v>117</v>
      </c>
      <c r="I16" s="89">
        <v>51</v>
      </c>
      <c r="J16" s="87">
        <v>66</v>
      </c>
      <c r="K16" s="81"/>
      <c r="L16" s="81"/>
      <c r="M16" s="81"/>
      <c r="N16" s="81"/>
      <c r="O16" s="158"/>
      <c r="P16" s="158"/>
      <c r="Q16" s="158"/>
      <c r="R16" s="81"/>
      <c r="S16" s="80">
        <v>51</v>
      </c>
      <c r="T16" s="80">
        <v>22</v>
      </c>
      <c r="U16" s="88">
        <v>26</v>
      </c>
      <c r="V16" s="162">
        <v>18</v>
      </c>
      <c r="W16" s="86"/>
      <c r="X16" s="86"/>
      <c r="Y16" s="8"/>
      <c r="Z16" s="9"/>
    </row>
    <row r="17" spans="1:26" ht="18.75" customHeight="1" x14ac:dyDescent="0.25">
      <c r="A17" s="75" t="s">
        <v>206</v>
      </c>
      <c r="B17" s="76" t="s">
        <v>33</v>
      </c>
      <c r="C17" s="137"/>
      <c r="D17" s="133">
        <v>1.2</v>
      </c>
      <c r="E17" s="133"/>
      <c r="F17" s="128">
        <v>78</v>
      </c>
      <c r="G17" s="80"/>
      <c r="H17" s="80">
        <v>78</v>
      </c>
      <c r="I17" s="87"/>
      <c r="J17" s="87">
        <v>78</v>
      </c>
      <c r="K17" s="85"/>
      <c r="L17" s="85"/>
      <c r="M17" s="85"/>
      <c r="N17" s="85"/>
      <c r="O17" s="156"/>
      <c r="P17" s="156"/>
      <c r="Q17" s="156"/>
      <c r="R17" s="85"/>
      <c r="S17" s="80">
        <v>34</v>
      </c>
      <c r="T17" s="80">
        <v>44</v>
      </c>
      <c r="U17" s="85"/>
      <c r="V17" s="85"/>
      <c r="W17" s="85"/>
      <c r="X17" s="85"/>
      <c r="Y17" s="8"/>
      <c r="Z17" s="9"/>
    </row>
    <row r="18" spans="1:26" ht="16.5" customHeight="1" x14ac:dyDescent="0.25">
      <c r="A18" s="75" t="s">
        <v>207</v>
      </c>
      <c r="B18" s="76" t="s">
        <v>191</v>
      </c>
      <c r="C18" s="137"/>
      <c r="D18" s="133">
        <v>2</v>
      </c>
      <c r="E18" s="133">
        <v>1</v>
      </c>
      <c r="F18" s="88">
        <v>78</v>
      </c>
      <c r="G18" s="80"/>
      <c r="H18" s="80">
        <v>78</v>
      </c>
      <c r="I18" s="87">
        <v>34</v>
      </c>
      <c r="J18" s="87">
        <v>44</v>
      </c>
      <c r="K18" s="81"/>
      <c r="L18" s="81"/>
      <c r="M18" s="81"/>
      <c r="N18" s="81"/>
      <c r="O18" s="158"/>
      <c r="P18" s="158"/>
      <c r="Q18" s="158"/>
      <c r="R18" s="81"/>
      <c r="S18" s="80">
        <v>34</v>
      </c>
      <c r="T18" s="80">
        <v>44</v>
      </c>
      <c r="U18" s="85"/>
      <c r="V18" s="85"/>
      <c r="W18" s="86"/>
      <c r="X18" s="86"/>
      <c r="Y18" s="8"/>
      <c r="Z18" s="9"/>
    </row>
    <row r="19" spans="1:26" ht="13.7" customHeight="1" x14ac:dyDescent="0.25">
      <c r="A19" s="75" t="s">
        <v>208</v>
      </c>
      <c r="B19" s="76" t="s">
        <v>192</v>
      </c>
      <c r="C19" s="137">
        <v>2</v>
      </c>
      <c r="D19" s="133"/>
      <c r="E19" s="133">
        <v>1</v>
      </c>
      <c r="F19" s="88">
        <v>144</v>
      </c>
      <c r="G19" s="80"/>
      <c r="H19" s="80">
        <v>144</v>
      </c>
      <c r="I19" s="87">
        <v>68</v>
      </c>
      <c r="J19" s="87">
        <v>76</v>
      </c>
      <c r="K19" s="81"/>
      <c r="L19" s="81"/>
      <c r="M19" s="81"/>
      <c r="N19" s="81"/>
      <c r="O19" s="158">
        <v>18</v>
      </c>
      <c r="P19" s="158"/>
      <c r="Q19" s="158">
        <v>18</v>
      </c>
      <c r="R19" s="81"/>
      <c r="S19" s="80">
        <v>34</v>
      </c>
      <c r="T19" s="80">
        <v>110</v>
      </c>
      <c r="U19" s="85"/>
      <c r="V19" s="85"/>
      <c r="W19" s="86"/>
      <c r="X19" s="86"/>
      <c r="Y19" s="8"/>
      <c r="Z19" s="9"/>
    </row>
    <row r="20" spans="1:26" ht="18" customHeight="1" x14ac:dyDescent="0.25">
      <c r="A20" s="75" t="s">
        <v>209</v>
      </c>
      <c r="B20" s="91" t="s">
        <v>193</v>
      </c>
      <c r="C20" s="129"/>
      <c r="D20" s="133">
        <v>2</v>
      </c>
      <c r="E20" s="133">
        <v>1</v>
      </c>
      <c r="F20" s="88">
        <v>78</v>
      </c>
      <c r="G20" s="80"/>
      <c r="H20" s="80">
        <v>78</v>
      </c>
      <c r="I20" s="80">
        <v>34</v>
      </c>
      <c r="J20" s="80">
        <v>44</v>
      </c>
      <c r="K20" s="81"/>
      <c r="L20" s="81"/>
      <c r="M20" s="81"/>
      <c r="N20" s="81"/>
      <c r="O20" s="161"/>
      <c r="P20" s="161"/>
      <c r="Q20" s="161"/>
      <c r="R20" s="81"/>
      <c r="S20" s="80">
        <v>34</v>
      </c>
      <c r="T20" s="80">
        <v>44</v>
      </c>
      <c r="U20" s="85"/>
      <c r="V20" s="85"/>
      <c r="W20" s="86"/>
      <c r="X20" s="86"/>
      <c r="Y20" s="8"/>
      <c r="Z20" s="9"/>
    </row>
    <row r="21" spans="1:26" ht="15" customHeight="1" x14ac:dyDescent="0.25">
      <c r="A21" s="75" t="s">
        <v>210</v>
      </c>
      <c r="B21" s="78" t="s">
        <v>194</v>
      </c>
      <c r="C21" s="77"/>
      <c r="D21" s="80">
        <v>2</v>
      </c>
      <c r="E21" s="80">
        <v>1</v>
      </c>
      <c r="F21" s="90">
        <v>78</v>
      </c>
      <c r="G21" s="80"/>
      <c r="H21" s="80">
        <v>78</v>
      </c>
      <c r="I21" s="80">
        <v>34</v>
      </c>
      <c r="J21" s="80">
        <v>44</v>
      </c>
      <c r="K21" s="85"/>
      <c r="L21" s="85"/>
      <c r="M21" s="85"/>
      <c r="N21" s="85"/>
      <c r="O21" s="85"/>
      <c r="P21" s="85"/>
      <c r="Q21" s="85"/>
      <c r="R21" s="85"/>
      <c r="S21" s="80">
        <v>34</v>
      </c>
      <c r="T21" s="80">
        <v>44</v>
      </c>
      <c r="U21" s="85"/>
      <c r="V21" s="85"/>
      <c r="W21" s="85"/>
      <c r="X21" s="85"/>
      <c r="Y21" s="8"/>
      <c r="Z21" s="9"/>
    </row>
    <row r="22" spans="1:26" ht="16.5" customHeight="1" x14ac:dyDescent="0.25">
      <c r="A22" s="75" t="s">
        <v>211</v>
      </c>
      <c r="B22" s="78" t="s">
        <v>195</v>
      </c>
      <c r="C22" s="77"/>
      <c r="D22" s="80">
        <v>1</v>
      </c>
      <c r="E22" s="80"/>
      <c r="F22" s="90">
        <v>34</v>
      </c>
      <c r="G22" s="80"/>
      <c r="H22" s="80">
        <v>34</v>
      </c>
      <c r="I22" s="80">
        <v>34</v>
      </c>
      <c r="J22" s="80"/>
      <c r="K22" s="81"/>
      <c r="L22" s="81"/>
      <c r="M22" s="81"/>
      <c r="N22" s="81"/>
      <c r="O22" s="81"/>
      <c r="P22" s="81"/>
      <c r="Q22" s="81"/>
      <c r="R22" s="81"/>
      <c r="S22" s="80">
        <v>34</v>
      </c>
      <c r="T22" s="80"/>
      <c r="U22" s="85"/>
      <c r="V22" s="85"/>
      <c r="W22" s="86"/>
      <c r="X22" s="86"/>
      <c r="Y22" s="8"/>
      <c r="Z22" s="9"/>
    </row>
    <row r="23" spans="1:26" ht="15" customHeight="1" x14ac:dyDescent="0.25">
      <c r="A23" s="75"/>
      <c r="B23" s="76" t="s">
        <v>212</v>
      </c>
      <c r="C23" s="77"/>
      <c r="D23" s="80"/>
      <c r="E23" s="80"/>
      <c r="F23" s="90">
        <v>44</v>
      </c>
      <c r="G23" s="80"/>
      <c r="H23" s="80">
        <v>44</v>
      </c>
      <c r="I23" s="80"/>
      <c r="J23" s="80"/>
      <c r="K23" s="133">
        <v>44</v>
      </c>
      <c r="L23" s="81"/>
      <c r="M23" s="81"/>
      <c r="N23" s="81"/>
      <c r="O23" s="81"/>
      <c r="P23" s="81"/>
      <c r="Q23" s="81"/>
      <c r="R23" s="81"/>
      <c r="S23" s="80"/>
      <c r="T23" s="80">
        <v>44</v>
      </c>
      <c r="U23" s="85"/>
      <c r="V23" s="85"/>
      <c r="W23" s="86"/>
      <c r="X23" s="86"/>
      <c r="Y23" s="8"/>
      <c r="Z23" s="9"/>
    </row>
    <row r="24" spans="1:26" ht="15.75" customHeight="1" x14ac:dyDescent="0.25">
      <c r="A24" s="92" t="s">
        <v>34</v>
      </c>
      <c r="B24" s="93" t="s">
        <v>35</v>
      </c>
      <c r="C24" s="92"/>
      <c r="D24" s="92"/>
      <c r="E24" s="92"/>
      <c r="F24" s="94">
        <v>2448</v>
      </c>
      <c r="G24" s="94">
        <f t="shared" ref="G24:S24" si="3">G25+G31+G35+G82+G83+G85</f>
        <v>0</v>
      </c>
      <c r="H24" s="94">
        <v>2448</v>
      </c>
      <c r="I24" s="94">
        <f t="shared" si="3"/>
        <v>2408</v>
      </c>
      <c r="J24" s="94">
        <f t="shared" si="3"/>
        <v>1978</v>
      </c>
      <c r="K24" s="94">
        <f t="shared" si="3"/>
        <v>114</v>
      </c>
      <c r="L24" s="94">
        <v>288</v>
      </c>
      <c r="M24" s="94">
        <v>612</v>
      </c>
      <c r="N24" s="94">
        <f t="shared" si="3"/>
        <v>288</v>
      </c>
      <c r="O24" s="94">
        <f t="shared" si="3"/>
        <v>432</v>
      </c>
      <c r="P24" s="94">
        <f t="shared" si="3"/>
        <v>18</v>
      </c>
      <c r="Q24" s="94">
        <f t="shared" si="3"/>
        <v>414</v>
      </c>
      <c r="R24" s="94">
        <f t="shared" si="3"/>
        <v>216</v>
      </c>
      <c r="S24" s="94">
        <f t="shared" si="3"/>
        <v>612</v>
      </c>
      <c r="T24" s="94">
        <v>168</v>
      </c>
      <c r="U24" s="94">
        <v>498</v>
      </c>
      <c r="V24" s="94">
        <v>738</v>
      </c>
      <c r="W24" s="94">
        <v>612</v>
      </c>
      <c r="X24" s="94">
        <v>432</v>
      </c>
      <c r="Y24" s="60" t="e">
        <f>Y25+#REF!+Y35</f>
        <v>#REF!</v>
      </c>
      <c r="Z24" s="10" t="e">
        <f>Z25+#REF!+Z35</f>
        <v>#REF!</v>
      </c>
    </row>
    <row r="25" spans="1:26" ht="15.75" customHeight="1" x14ac:dyDescent="0.25">
      <c r="A25" s="185" t="s">
        <v>176</v>
      </c>
      <c r="B25" s="95" t="s">
        <v>215</v>
      </c>
      <c r="C25" s="96">
        <v>0</v>
      </c>
      <c r="D25" s="96">
        <v>4</v>
      </c>
      <c r="E25" s="96">
        <v>2</v>
      </c>
      <c r="F25" s="96">
        <f>F26+F27+F28+F29+F30</f>
        <v>220</v>
      </c>
      <c r="G25" s="96">
        <f t="shared" ref="G25:X25" si="4">G26+G27+G28+G29+G30</f>
        <v>0</v>
      </c>
      <c r="H25" s="96">
        <f t="shared" si="4"/>
        <v>220</v>
      </c>
      <c r="I25" s="96">
        <f t="shared" si="4"/>
        <v>84</v>
      </c>
      <c r="J25" s="96">
        <f t="shared" si="4"/>
        <v>136</v>
      </c>
      <c r="K25" s="96">
        <f t="shared" si="4"/>
        <v>0</v>
      </c>
      <c r="L25" s="96">
        <f t="shared" si="4"/>
        <v>0</v>
      </c>
      <c r="M25" s="96">
        <f t="shared" si="4"/>
        <v>0</v>
      </c>
      <c r="N25" s="96">
        <f t="shared" si="4"/>
        <v>0</v>
      </c>
      <c r="O25" s="96">
        <f t="shared" si="4"/>
        <v>0</v>
      </c>
      <c r="P25" s="96">
        <f t="shared" si="4"/>
        <v>0</v>
      </c>
      <c r="Q25" s="96">
        <f t="shared" si="4"/>
        <v>0</v>
      </c>
      <c r="R25" s="96">
        <f t="shared" si="4"/>
        <v>0</v>
      </c>
      <c r="S25" s="96">
        <f t="shared" si="4"/>
        <v>0</v>
      </c>
      <c r="T25" s="96">
        <f t="shared" si="4"/>
        <v>34</v>
      </c>
      <c r="U25" s="96">
        <f t="shared" si="4"/>
        <v>32</v>
      </c>
      <c r="V25" s="96">
        <f t="shared" si="4"/>
        <v>56</v>
      </c>
      <c r="W25" s="96">
        <f t="shared" si="4"/>
        <v>98</v>
      </c>
      <c r="X25" s="96">
        <f t="shared" si="4"/>
        <v>0</v>
      </c>
      <c r="Y25" s="61">
        <f t="shared" ref="Y25:Z25" si="5">Y26+Y27+Y28+Y29+Y30</f>
        <v>404</v>
      </c>
      <c r="Z25" s="14">
        <f t="shared" si="5"/>
        <v>0</v>
      </c>
    </row>
    <row r="26" spans="1:26" ht="16.5" customHeight="1" x14ac:dyDescent="0.25">
      <c r="A26" s="130" t="s">
        <v>177</v>
      </c>
      <c r="B26" s="97" t="s">
        <v>137</v>
      </c>
      <c r="C26" s="98"/>
      <c r="D26" s="98">
        <v>5</v>
      </c>
      <c r="E26" s="98"/>
      <c r="F26" s="98">
        <v>44</v>
      </c>
      <c r="G26" s="98"/>
      <c r="H26" s="98">
        <v>44</v>
      </c>
      <c r="I26" s="98">
        <v>34</v>
      </c>
      <c r="J26" s="98">
        <v>10</v>
      </c>
      <c r="K26" s="98"/>
      <c r="L26" s="98"/>
      <c r="M26" s="98"/>
      <c r="N26" s="98"/>
      <c r="O26" s="98"/>
      <c r="P26" s="98"/>
      <c r="Q26" s="98"/>
      <c r="R26" s="98"/>
      <c r="S26" s="86"/>
      <c r="T26" s="86"/>
      <c r="U26" s="86"/>
      <c r="V26" s="86"/>
      <c r="W26" s="98">
        <v>44</v>
      </c>
      <c r="X26" s="98"/>
      <c r="Y26" s="47"/>
      <c r="Z26" s="48"/>
    </row>
    <row r="27" spans="1:26" ht="12.75" customHeight="1" x14ac:dyDescent="0.25">
      <c r="A27" s="130" t="s">
        <v>178</v>
      </c>
      <c r="B27" s="97" t="s">
        <v>257</v>
      </c>
      <c r="C27" s="99"/>
      <c r="D27" s="99">
        <v>4</v>
      </c>
      <c r="E27" s="99"/>
      <c r="F27" s="100">
        <v>36</v>
      </c>
      <c r="G27" s="100"/>
      <c r="H27" s="100">
        <v>36</v>
      </c>
      <c r="I27" s="99">
        <v>26</v>
      </c>
      <c r="J27" s="100">
        <v>10</v>
      </c>
      <c r="K27" s="99"/>
      <c r="L27" s="99"/>
      <c r="M27" s="99"/>
      <c r="N27" s="99"/>
      <c r="O27" s="99"/>
      <c r="P27" s="99"/>
      <c r="Q27" s="99"/>
      <c r="R27" s="99"/>
      <c r="S27" s="88"/>
      <c r="T27" s="88"/>
      <c r="U27" s="88"/>
      <c r="V27" s="88">
        <v>36</v>
      </c>
      <c r="W27" s="99"/>
      <c r="X27" s="99"/>
      <c r="Y27" s="49" t="s">
        <v>36</v>
      </c>
      <c r="Z27" s="50"/>
    </row>
    <row r="28" spans="1:26" ht="12.75" customHeight="1" x14ac:dyDescent="0.25">
      <c r="A28" s="130" t="s">
        <v>179</v>
      </c>
      <c r="B28" s="97" t="s">
        <v>197</v>
      </c>
      <c r="C28" s="99"/>
      <c r="D28" s="99">
        <v>5</v>
      </c>
      <c r="E28" s="99">
        <v>3.4</v>
      </c>
      <c r="F28" s="100">
        <v>53</v>
      </c>
      <c r="G28" s="100"/>
      <c r="H28" s="100">
        <v>53</v>
      </c>
      <c r="I28" s="99"/>
      <c r="J28" s="100">
        <v>53</v>
      </c>
      <c r="K28" s="99"/>
      <c r="L28" s="99"/>
      <c r="M28" s="99"/>
      <c r="N28" s="99"/>
      <c r="O28" s="99"/>
      <c r="P28" s="99"/>
      <c r="Q28" s="99"/>
      <c r="R28" s="99"/>
      <c r="S28" s="88"/>
      <c r="T28" s="88"/>
      <c r="U28" s="88">
        <v>16</v>
      </c>
      <c r="V28" s="88">
        <v>10</v>
      </c>
      <c r="W28" s="99">
        <v>27</v>
      </c>
      <c r="X28" s="99"/>
      <c r="Y28" s="49" t="s">
        <v>37</v>
      </c>
      <c r="Z28" s="50"/>
    </row>
    <row r="29" spans="1:26" ht="12.75" customHeight="1" x14ac:dyDescent="0.25">
      <c r="A29" s="130" t="s">
        <v>180</v>
      </c>
      <c r="B29" s="97" t="s">
        <v>33</v>
      </c>
      <c r="C29" s="99"/>
      <c r="D29" s="99" t="s">
        <v>196</v>
      </c>
      <c r="E29" s="99"/>
      <c r="F29" s="100">
        <v>53</v>
      </c>
      <c r="G29" s="100"/>
      <c r="H29" s="100">
        <v>53</v>
      </c>
      <c r="I29" s="99"/>
      <c r="J29" s="100">
        <v>53</v>
      </c>
      <c r="K29" s="99"/>
      <c r="L29" s="99"/>
      <c r="M29" s="99"/>
      <c r="N29" s="99"/>
      <c r="O29" s="99"/>
      <c r="P29" s="99"/>
      <c r="Q29" s="99"/>
      <c r="R29" s="99"/>
      <c r="S29" s="88"/>
      <c r="T29" s="88"/>
      <c r="U29" s="88">
        <v>16</v>
      </c>
      <c r="V29" s="88">
        <v>10</v>
      </c>
      <c r="W29" s="99">
        <v>27</v>
      </c>
      <c r="X29" s="99"/>
      <c r="Y29" s="49" t="s">
        <v>38</v>
      </c>
      <c r="Z29" s="50"/>
    </row>
    <row r="30" spans="1:26" ht="14.25" customHeight="1" x14ac:dyDescent="0.25">
      <c r="A30" s="187" t="s">
        <v>181</v>
      </c>
      <c r="B30" s="188" t="s">
        <v>40</v>
      </c>
      <c r="C30" s="88"/>
      <c r="D30" s="88">
        <v>2</v>
      </c>
      <c r="E30" s="88"/>
      <c r="F30" s="100">
        <v>34</v>
      </c>
      <c r="G30" s="100"/>
      <c r="H30" s="100">
        <v>34</v>
      </c>
      <c r="I30" s="88">
        <v>24</v>
      </c>
      <c r="J30" s="100">
        <v>10</v>
      </c>
      <c r="K30" s="88"/>
      <c r="L30" s="88"/>
      <c r="M30" s="88"/>
      <c r="N30" s="88"/>
      <c r="O30" s="88"/>
      <c r="P30" s="88"/>
      <c r="Q30" s="88"/>
      <c r="R30" s="88"/>
      <c r="S30" s="88"/>
      <c r="T30" s="88">
        <v>34</v>
      </c>
      <c r="U30" s="88"/>
      <c r="V30" s="88"/>
      <c r="W30" s="99"/>
      <c r="X30" s="88"/>
      <c r="Y30" s="11" t="s">
        <v>37</v>
      </c>
      <c r="Z30" s="12"/>
    </row>
    <row r="31" spans="1:26" ht="15.75" customHeight="1" x14ac:dyDescent="0.25">
      <c r="A31" s="191" t="s">
        <v>182</v>
      </c>
      <c r="B31" s="192" t="s">
        <v>183</v>
      </c>
      <c r="C31" s="186">
        <v>0</v>
      </c>
      <c r="D31" s="101">
        <v>3</v>
      </c>
      <c r="E31" s="101">
        <v>0</v>
      </c>
      <c r="F31" s="102">
        <f>F32+F33+F34</f>
        <v>108</v>
      </c>
      <c r="G31" s="102">
        <f t="shared" ref="G31:X31" si="6">G32+G33+G34</f>
        <v>0</v>
      </c>
      <c r="H31" s="102">
        <f t="shared" si="6"/>
        <v>108</v>
      </c>
      <c r="I31" s="102">
        <f t="shared" si="6"/>
        <v>78</v>
      </c>
      <c r="J31" s="102">
        <f t="shared" si="6"/>
        <v>30</v>
      </c>
      <c r="K31" s="102">
        <f t="shared" si="6"/>
        <v>0</v>
      </c>
      <c r="L31" s="102">
        <f t="shared" si="6"/>
        <v>0</v>
      </c>
      <c r="M31" s="102">
        <f t="shared" si="6"/>
        <v>0</v>
      </c>
      <c r="N31" s="102">
        <f t="shared" si="6"/>
        <v>0</v>
      </c>
      <c r="O31" s="102">
        <f t="shared" si="6"/>
        <v>0</v>
      </c>
      <c r="P31" s="102">
        <f t="shared" si="6"/>
        <v>0</v>
      </c>
      <c r="Q31" s="102">
        <f t="shared" si="6"/>
        <v>0</v>
      </c>
      <c r="R31" s="102">
        <f t="shared" si="6"/>
        <v>0</v>
      </c>
      <c r="S31" s="102">
        <f t="shared" si="6"/>
        <v>0</v>
      </c>
      <c r="T31" s="102">
        <f t="shared" si="6"/>
        <v>0</v>
      </c>
      <c r="U31" s="102">
        <f t="shared" si="6"/>
        <v>72</v>
      </c>
      <c r="V31" s="102">
        <f t="shared" si="6"/>
        <v>36</v>
      </c>
      <c r="W31" s="102">
        <f t="shared" si="6"/>
        <v>0</v>
      </c>
      <c r="X31" s="102">
        <f t="shared" si="6"/>
        <v>0</v>
      </c>
      <c r="Y31" s="11"/>
      <c r="Z31" s="71"/>
    </row>
    <row r="32" spans="1:26" ht="13.5" customHeight="1" x14ac:dyDescent="0.25">
      <c r="A32" s="189" t="s">
        <v>184</v>
      </c>
      <c r="B32" s="190" t="s">
        <v>186</v>
      </c>
      <c r="C32" s="88"/>
      <c r="D32" s="88">
        <v>4</v>
      </c>
      <c r="E32" s="88"/>
      <c r="F32" s="100">
        <v>36</v>
      </c>
      <c r="G32" s="100"/>
      <c r="H32" s="100">
        <v>36</v>
      </c>
      <c r="I32" s="88">
        <v>26</v>
      </c>
      <c r="J32" s="100">
        <v>10</v>
      </c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>
        <v>36</v>
      </c>
      <c r="W32" s="99"/>
      <c r="X32" s="88"/>
      <c r="Y32" s="11"/>
      <c r="Z32" s="71"/>
    </row>
    <row r="33" spans="1:26" ht="13.5" customHeight="1" x14ac:dyDescent="0.25">
      <c r="A33" s="110" t="s">
        <v>185</v>
      </c>
      <c r="B33" s="73" t="s">
        <v>190</v>
      </c>
      <c r="C33" s="88"/>
      <c r="D33" s="88">
        <v>3</v>
      </c>
      <c r="E33" s="88"/>
      <c r="F33" s="100">
        <v>36</v>
      </c>
      <c r="G33" s="100"/>
      <c r="H33" s="100">
        <v>36</v>
      </c>
      <c r="I33" s="100">
        <v>26</v>
      </c>
      <c r="J33" s="100">
        <v>10</v>
      </c>
      <c r="K33" s="88"/>
      <c r="L33" s="88"/>
      <c r="M33" s="88"/>
      <c r="N33" s="88"/>
      <c r="O33" s="88"/>
      <c r="P33" s="88"/>
      <c r="Q33" s="88"/>
      <c r="R33" s="88"/>
      <c r="S33" s="99"/>
      <c r="T33" s="88"/>
      <c r="U33" s="88">
        <v>36</v>
      </c>
      <c r="V33" s="86"/>
      <c r="W33" s="98"/>
      <c r="X33" s="103"/>
      <c r="Y33" s="11"/>
      <c r="Z33" s="71"/>
    </row>
    <row r="34" spans="1:26" ht="15.75" customHeight="1" x14ac:dyDescent="0.25">
      <c r="A34" s="110" t="s">
        <v>213</v>
      </c>
      <c r="B34" s="73" t="s">
        <v>192</v>
      </c>
      <c r="C34" s="88"/>
      <c r="D34" s="88">
        <v>3</v>
      </c>
      <c r="E34" s="88"/>
      <c r="F34" s="100">
        <v>36</v>
      </c>
      <c r="G34" s="100"/>
      <c r="H34" s="100">
        <v>36</v>
      </c>
      <c r="I34" s="100">
        <v>26</v>
      </c>
      <c r="J34" s="100">
        <v>10</v>
      </c>
      <c r="K34" s="88"/>
      <c r="L34" s="88"/>
      <c r="M34" s="88"/>
      <c r="N34" s="88"/>
      <c r="O34" s="88"/>
      <c r="P34" s="88"/>
      <c r="Q34" s="88"/>
      <c r="R34" s="88"/>
      <c r="S34" s="99"/>
      <c r="T34" s="88"/>
      <c r="U34" s="88">
        <v>36</v>
      </c>
      <c r="V34" s="86"/>
      <c r="W34" s="98"/>
      <c r="X34" s="103"/>
      <c r="Y34" s="11"/>
      <c r="Z34" s="71"/>
    </row>
    <row r="35" spans="1:26" ht="16.5" customHeight="1" x14ac:dyDescent="0.25">
      <c r="A35" s="131" t="s">
        <v>41</v>
      </c>
      <c r="B35" s="105" t="s">
        <v>42</v>
      </c>
      <c r="C35" s="104"/>
      <c r="D35" s="104"/>
      <c r="E35" s="104"/>
      <c r="F35" s="104">
        <f>F36+F53</f>
        <v>2120</v>
      </c>
      <c r="G35" s="104">
        <f t="shared" ref="G35:X35" si="7">G36+G53</f>
        <v>0</v>
      </c>
      <c r="H35" s="104">
        <f t="shared" si="7"/>
        <v>2120</v>
      </c>
      <c r="I35" s="104">
        <f t="shared" si="7"/>
        <v>753</v>
      </c>
      <c r="J35" s="104">
        <f t="shared" si="7"/>
        <v>432</v>
      </c>
      <c r="K35" s="104">
        <f t="shared" si="7"/>
        <v>35</v>
      </c>
      <c r="L35" s="104">
        <f t="shared" si="7"/>
        <v>288</v>
      </c>
      <c r="M35" s="104">
        <f t="shared" si="7"/>
        <v>612</v>
      </c>
      <c r="N35" s="104">
        <f t="shared" si="7"/>
        <v>0</v>
      </c>
      <c r="O35" s="104">
        <f t="shared" si="7"/>
        <v>180</v>
      </c>
      <c r="P35" s="104">
        <f t="shared" si="7"/>
        <v>0</v>
      </c>
      <c r="Q35" s="104">
        <f t="shared" si="7"/>
        <v>180</v>
      </c>
      <c r="R35" s="104">
        <f t="shared" si="7"/>
        <v>0</v>
      </c>
      <c r="S35" s="104">
        <f t="shared" si="7"/>
        <v>0</v>
      </c>
      <c r="T35" s="104">
        <f t="shared" si="7"/>
        <v>134</v>
      </c>
      <c r="U35" s="104">
        <f t="shared" si="7"/>
        <v>394</v>
      </c>
      <c r="V35" s="104">
        <f t="shared" si="7"/>
        <v>646</v>
      </c>
      <c r="W35" s="104">
        <f t="shared" si="7"/>
        <v>514</v>
      </c>
      <c r="X35" s="104">
        <f t="shared" si="7"/>
        <v>432</v>
      </c>
      <c r="Y35" s="62" t="e">
        <f>Y36+Y53</f>
        <v>#REF!</v>
      </c>
      <c r="Z35" s="13" t="e">
        <f>Z36+Z53</f>
        <v>#REF!</v>
      </c>
    </row>
    <row r="36" spans="1:26" ht="17.25" customHeight="1" x14ac:dyDescent="0.25">
      <c r="A36" s="159" t="s">
        <v>142</v>
      </c>
      <c r="B36" s="159" t="s">
        <v>143</v>
      </c>
      <c r="C36" s="96"/>
      <c r="D36" s="96"/>
      <c r="E36" s="96"/>
      <c r="F36" s="96">
        <f>F37+F42+F44+F50</f>
        <v>563</v>
      </c>
      <c r="G36" s="96">
        <f t="shared" ref="G36:X36" si="8">G37+G42+G44+G50</f>
        <v>0</v>
      </c>
      <c r="H36" s="96">
        <f t="shared" si="8"/>
        <v>563</v>
      </c>
      <c r="I36" s="96">
        <f t="shared" si="8"/>
        <v>368</v>
      </c>
      <c r="J36" s="96">
        <f t="shared" si="8"/>
        <v>195</v>
      </c>
      <c r="K36" s="96">
        <f t="shared" si="8"/>
        <v>0</v>
      </c>
      <c r="L36" s="96">
        <f t="shared" si="8"/>
        <v>0</v>
      </c>
      <c r="M36" s="96">
        <f t="shared" si="8"/>
        <v>0</v>
      </c>
      <c r="N36" s="96">
        <f t="shared" si="8"/>
        <v>0</v>
      </c>
      <c r="O36" s="96">
        <f t="shared" si="8"/>
        <v>72</v>
      </c>
      <c r="P36" s="96">
        <v>0</v>
      </c>
      <c r="Q36" s="96">
        <f t="shared" si="8"/>
        <v>72</v>
      </c>
      <c r="R36" s="96">
        <f t="shared" si="8"/>
        <v>0</v>
      </c>
      <c r="S36" s="96">
        <f t="shared" si="8"/>
        <v>0</v>
      </c>
      <c r="T36" s="96">
        <f t="shared" si="8"/>
        <v>134</v>
      </c>
      <c r="U36" s="96">
        <f t="shared" si="8"/>
        <v>105</v>
      </c>
      <c r="V36" s="96">
        <f t="shared" si="8"/>
        <v>68</v>
      </c>
      <c r="W36" s="96">
        <f t="shared" si="8"/>
        <v>256</v>
      </c>
      <c r="X36" s="96">
        <f t="shared" si="8"/>
        <v>0</v>
      </c>
      <c r="Y36" s="51" t="e">
        <f>SUM(#REF!)</f>
        <v>#REF!</v>
      </c>
      <c r="Z36" s="15" t="e">
        <f>SUM(#REF!)</f>
        <v>#REF!</v>
      </c>
    </row>
    <row r="37" spans="1:26" ht="15.75" customHeight="1" x14ac:dyDescent="0.25">
      <c r="A37" s="193" t="s">
        <v>144</v>
      </c>
      <c r="B37" s="106" t="s">
        <v>175</v>
      </c>
      <c r="C37" s="297">
        <v>4</v>
      </c>
      <c r="D37" s="107">
        <v>1</v>
      </c>
      <c r="E37" s="107">
        <v>2</v>
      </c>
      <c r="F37" s="108">
        <f>F38+F39+F40+F41</f>
        <v>239</v>
      </c>
      <c r="G37" s="108">
        <f t="shared" ref="G37:X37" si="9">G38+G39+G40+G41</f>
        <v>0</v>
      </c>
      <c r="H37" s="108">
        <f t="shared" si="9"/>
        <v>239</v>
      </c>
      <c r="I37" s="108">
        <f t="shared" si="9"/>
        <v>149</v>
      </c>
      <c r="J37" s="108">
        <f t="shared" si="9"/>
        <v>90</v>
      </c>
      <c r="K37" s="108">
        <f t="shared" si="9"/>
        <v>0</v>
      </c>
      <c r="L37" s="108">
        <f t="shared" si="9"/>
        <v>0</v>
      </c>
      <c r="M37" s="108">
        <f t="shared" si="9"/>
        <v>0</v>
      </c>
      <c r="N37" s="108">
        <f t="shared" si="9"/>
        <v>0</v>
      </c>
      <c r="O37" s="108">
        <v>72</v>
      </c>
      <c r="P37" s="108">
        <v>0</v>
      </c>
      <c r="Q37" s="108">
        <v>72</v>
      </c>
      <c r="R37" s="108">
        <f t="shared" si="9"/>
        <v>0</v>
      </c>
      <c r="S37" s="109">
        <f t="shared" si="9"/>
        <v>0</v>
      </c>
      <c r="T37" s="109">
        <f t="shared" si="9"/>
        <v>98</v>
      </c>
      <c r="U37" s="109">
        <f t="shared" si="9"/>
        <v>105</v>
      </c>
      <c r="V37" s="109">
        <f t="shared" si="9"/>
        <v>36</v>
      </c>
      <c r="W37" s="109">
        <f t="shared" si="9"/>
        <v>0</v>
      </c>
      <c r="X37" s="108">
        <f t="shared" si="9"/>
        <v>0</v>
      </c>
      <c r="Y37" s="63">
        <f t="shared" ref="Y37:Z37" si="10">Y38+Y39+Y40+Y41</f>
        <v>0</v>
      </c>
      <c r="Z37" s="54">
        <f t="shared" si="10"/>
        <v>0</v>
      </c>
    </row>
    <row r="38" spans="1:26" ht="15.75" customHeight="1" x14ac:dyDescent="0.25">
      <c r="A38" s="110" t="s">
        <v>161</v>
      </c>
      <c r="B38" s="110" t="s">
        <v>43</v>
      </c>
      <c r="C38" s="103">
        <v>3</v>
      </c>
      <c r="D38" s="103"/>
      <c r="E38" s="103"/>
      <c r="F38" s="100">
        <v>51</v>
      </c>
      <c r="G38" s="100"/>
      <c r="H38" s="100">
        <v>51</v>
      </c>
      <c r="I38" s="88">
        <v>31</v>
      </c>
      <c r="J38" s="100">
        <v>20</v>
      </c>
      <c r="K38" s="88"/>
      <c r="L38" s="88"/>
      <c r="M38" s="88"/>
      <c r="N38" s="88"/>
      <c r="O38" s="88">
        <v>18</v>
      </c>
      <c r="P38" s="88"/>
      <c r="Q38" s="88">
        <v>18</v>
      </c>
      <c r="R38" s="88"/>
      <c r="S38" s="99"/>
      <c r="T38" s="88"/>
      <c r="U38" s="99">
        <v>51</v>
      </c>
      <c r="V38" s="88"/>
      <c r="W38" s="103"/>
      <c r="X38" s="103"/>
      <c r="Y38" s="51"/>
      <c r="Z38" s="52"/>
    </row>
    <row r="39" spans="1:26" ht="18" customHeight="1" x14ac:dyDescent="0.25">
      <c r="A39" s="110" t="s">
        <v>162</v>
      </c>
      <c r="B39" s="110" t="s">
        <v>45</v>
      </c>
      <c r="C39" s="133">
        <v>4</v>
      </c>
      <c r="D39" s="103"/>
      <c r="E39" s="103">
        <v>3</v>
      </c>
      <c r="F39" s="100">
        <v>68</v>
      </c>
      <c r="G39" s="100"/>
      <c r="H39" s="100">
        <v>68</v>
      </c>
      <c r="I39" s="88">
        <v>48</v>
      </c>
      <c r="J39" s="100">
        <v>20</v>
      </c>
      <c r="K39" s="88"/>
      <c r="L39" s="88"/>
      <c r="M39" s="88"/>
      <c r="N39" s="88"/>
      <c r="O39" s="165">
        <v>18</v>
      </c>
      <c r="P39" s="165" t="s">
        <v>39</v>
      </c>
      <c r="Q39" s="165">
        <v>18</v>
      </c>
      <c r="R39" s="88"/>
      <c r="S39" s="99"/>
      <c r="T39" s="88"/>
      <c r="U39" s="99">
        <v>32</v>
      </c>
      <c r="V39" s="88">
        <v>36</v>
      </c>
      <c r="W39" s="103"/>
      <c r="X39" s="103"/>
      <c r="Y39" s="51"/>
      <c r="Z39" s="52"/>
    </row>
    <row r="40" spans="1:26" ht="16.5" customHeight="1" x14ac:dyDescent="0.25">
      <c r="A40" s="110" t="s">
        <v>163</v>
      </c>
      <c r="B40" s="110" t="s">
        <v>47</v>
      </c>
      <c r="C40" s="133">
        <v>2</v>
      </c>
      <c r="D40" s="103"/>
      <c r="E40" s="103"/>
      <c r="F40" s="100">
        <v>50</v>
      </c>
      <c r="G40" s="100"/>
      <c r="H40" s="100">
        <v>50</v>
      </c>
      <c r="I40" s="88">
        <v>30</v>
      </c>
      <c r="J40" s="100">
        <v>20</v>
      </c>
      <c r="K40" s="88"/>
      <c r="L40" s="88"/>
      <c r="M40" s="88"/>
      <c r="N40" s="88"/>
      <c r="O40" s="178">
        <v>18</v>
      </c>
      <c r="P40" s="178"/>
      <c r="Q40" s="178">
        <v>18</v>
      </c>
      <c r="R40" s="88"/>
      <c r="S40" s="99"/>
      <c r="T40" s="88">
        <v>50</v>
      </c>
      <c r="U40" s="99"/>
      <c r="V40" s="88"/>
      <c r="W40" s="103"/>
      <c r="X40" s="103"/>
      <c r="Y40" s="51"/>
      <c r="Z40" s="52"/>
    </row>
    <row r="41" spans="1:26" ht="16.5" customHeight="1" x14ac:dyDescent="0.25">
      <c r="A41" s="110" t="s">
        <v>164</v>
      </c>
      <c r="B41" s="110" t="s">
        <v>65</v>
      </c>
      <c r="C41" s="133">
        <v>3</v>
      </c>
      <c r="D41" s="103"/>
      <c r="E41" s="103">
        <v>2</v>
      </c>
      <c r="F41" s="100">
        <v>70</v>
      </c>
      <c r="G41" s="100"/>
      <c r="H41" s="100">
        <v>70</v>
      </c>
      <c r="I41" s="88">
        <v>40</v>
      </c>
      <c r="J41" s="100">
        <v>30</v>
      </c>
      <c r="K41" s="88"/>
      <c r="L41" s="88"/>
      <c r="M41" s="88"/>
      <c r="N41" s="88"/>
      <c r="O41" s="178">
        <v>18</v>
      </c>
      <c r="P41" s="178"/>
      <c r="Q41" s="178">
        <v>18</v>
      </c>
      <c r="R41" s="88"/>
      <c r="S41" s="99"/>
      <c r="T41" s="88">
        <v>48</v>
      </c>
      <c r="U41" s="99">
        <v>22</v>
      </c>
      <c r="V41" s="88"/>
      <c r="W41" s="103"/>
      <c r="X41" s="103"/>
      <c r="Y41" s="51"/>
      <c r="Z41" s="52"/>
    </row>
    <row r="42" spans="1:26" ht="14.25" customHeight="1" x14ac:dyDescent="0.25">
      <c r="A42" s="132" t="s">
        <v>145</v>
      </c>
      <c r="B42" s="111" t="s">
        <v>146</v>
      </c>
      <c r="C42" s="112"/>
      <c r="D42" s="107"/>
      <c r="E42" s="107"/>
      <c r="F42" s="107">
        <f>F43</f>
        <v>40</v>
      </c>
      <c r="G42" s="107">
        <f t="shared" ref="G42:X42" si="11">G43</f>
        <v>0</v>
      </c>
      <c r="H42" s="107">
        <f t="shared" si="11"/>
        <v>40</v>
      </c>
      <c r="I42" s="107">
        <f t="shared" si="11"/>
        <v>25</v>
      </c>
      <c r="J42" s="107">
        <f t="shared" si="11"/>
        <v>15</v>
      </c>
      <c r="K42" s="107">
        <f t="shared" si="11"/>
        <v>0</v>
      </c>
      <c r="L42" s="107">
        <f t="shared" si="11"/>
        <v>0</v>
      </c>
      <c r="M42" s="107">
        <f t="shared" si="11"/>
        <v>0</v>
      </c>
      <c r="N42" s="107">
        <f t="shared" si="11"/>
        <v>0</v>
      </c>
      <c r="O42" s="107">
        <f t="shared" si="11"/>
        <v>0</v>
      </c>
      <c r="P42" s="107">
        <f t="shared" si="11"/>
        <v>0</v>
      </c>
      <c r="Q42" s="107">
        <f t="shared" si="11"/>
        <v>0</v>
      </c>
      <c r="R42" s="107">
        <f t="shared" si="11"/>
        <v>0</v>
      </c>
      <c r="S42" s="107">
        <f t="shared" si="11"/>
        <v>0</v>
      </c>
      <c r="T42" s="107">
        <f t="shared" si="11"/>
        <v>0</v>
      </c>
      <c r="U42" s="107">
        <f t="shared" si="11"/>
        <v>0</v>
      </c>
      <c r="V42" s="107">
        <f t="shared" si="11"/>
        <v>0</v>
      </c>
      <c r="W42" s="107">
        <f t="shared" si="11"/>
        <v>40</v>
      </c>
      <c r="X42" s="107">
        <f t="shared" si="11"/>
        <v>0</v>
      </c>
      <c r="Y42" s="51"/>
      <c r="Z42" s="52"/>
    </row>
    <row r="43" spans="1:26" ht="16.5" customHeight="1" x14ac:dyDescent="0.25">
      <c r="A43" s="110" t="s">
        <v>165</v>
      </c>
      <c r="B43" s="110" t="s">
        <v>44</v>
      </c>
      <c r="C43" s="113"/>
      <c r="D43" s="103">
        <v>5</v>
      </c>
      <c r="E43" s="103"/>
      <c r="F43" s="100">
        <v>40</v>
      </c>
      <c r="G43" s="100"/>
      <c r="H43" s="100">
        <v>40</v>
      </c>
      <c r="I43" s="88">
        <v>25</v>
      </c>
      <c r="J43" s="100">
        <v>15</v>
      </c>
      <c r="K43" s="88"/>
      <c r="L43" s="88"/>
      <c r="M43" s="88"/>
      <c r="N43" s="88"/>
      <c r="O43" s="88"/>
      <c r="P43" s="88"/>
      <c r="Q43" s="88"/>
      <c r="R43" s="88"/>
      <c r="S43" s="99"/>
      <c r="T43" s="88"/>
      <c r="U43" s="88"/>
      <c r="V43" s="86"/>
      <c r="W43" s="103">
        <v>40</v>
      </c>
      <c r="X43" s="103"/>
      <c r="Y43" s="51"/>
      <c r="Z43" s="52"/>
    </row>
    <row r="44" spans="1:26" ht="18" customHeight="1" x14ac:dyDescent="0.25">
      <c r="A44" s="111" t="s">
        <v>147</v>
      </c>
      <c r="B44" s="114" t="s">
        <v>148</v>
      </c>
      <c r="C44" s="297">
        <v>0</v>
      </c>
      <c r="D44" s="107">
        <v>4</v>
      </c>
      <c r="E44" s="107">
        <v>1</v>
      </c>
      <c r="F44" s="107">
        <f>F45+F46+F47+F48+F49</f>
        <v>212</v>
      </c>
      <c r="G44" s="107">
        <f t="shared" ref="G44:X44" si="12">G45+G46+G47+G48+G49</f>
        <v>0</v>
      </c>
      <c r="H44" s="107">
        <f t="shared" si="12"/>
        <v>212</v>
      </c>
      <c r="I44" s="107">
        <f t="shared" si="12"/>
        <v>142</v>
      </c>
      <c r="J44" s="107">
        <f t="shared" si="12"/>
        <v>70</v>
      </c>
      <c r="K44" s="107">
        <f t="shared" si="12"/>
        <v>0</v>
      </c>
      <c r="L44" s="107">
        <f t="shared" si="12"/>
        <v>0</v>
      </c>
      <c r="M44" s="107">
        <f t="shared" si="12"/>
        <v>0</v>
      </c>
      <c r="N44" s="107">
        <f t="shared" si="12"/>
        <v>0</v>
      </c>
      <c r="O44" s="107">
        <f t="shared" si="12"/>
        <v>0</v>
      </c>
      <c r="P44" s="107">
        <f t="shared" si="12"/>
        <v>0</v>
      </c>
      <c r="Q44" s="107">
        <f t="shared" si="12"/>
        <v>0</v>
      </c>
      <c r="R44" s="107">
        <f t="shared" si="12"/>
        <v>0</v>
      </c>
      <c r="S44" s="107">
        <f t="shared" si="12"/>
        <v>0</v>
      </c>
      <c r="T44" s="107">
        <f t="shared" si="12"/>
        <v>36</v>
      </c>
      <c r="U44" s="107">
        <f t="shared" si="12"/>
        <v>0</v>
      </c>
      <c r="V44" s="107">
        <f t="shared" si="12"/>
        <v>32</v>
      </c>
      <c r="W44" s="107">
        <f t="shared" si="12"/>
        <v>144</v>
      </c>
      <c r="X44" s="107">
        <f t="shared" si="12"/>
        <v>0</v>
      </c>
      <c r="Y44" s="64">
        <f t="shared" ref="Y44:Z44" si="13">Y45+Y46+Y47+Y48+Y49</f>
        <v>0</v>
      </c>
      <c r="Z44" s="55">
        <f t="shared" si="13"/>
        <v>0</v>
      </c>
    </row>
    <row r="45" spans="1:26" ht="18" customHeight="1" x14ac:dyDescent="0.25">
      <c r="A45" s="110" t="s">
        <v>166</v>
      </c>
      <c r="B45" s="110" t="s">
        <v>140</v>
      </c>
      <c r="C45" s="88"/>
      <c r="D45" s="88" t="s">
        <v>258</v>
      </c>
      <c r="E45" s="88"/>
      <c r="F45" s="100">
        <v>36</v>
      </c>
      <c r="G45" s="100"/>
      <c r="H45" s="100">
        <v>36</v>
      </c>
      <c r="I45" s="88">
        <v>26</v>
      </c>
      <c r="J45" s="100">
        <v>10</v>
      </c>
      <c r="K45" s="88"/>
      <c r="L45" s="88"/>
      <c r="M45" s="88"/>
      <c r="N45" s="88"/>
      <c r="O45" s="88"/>
      <c r="P45" s="88"/>
      <c r="Q45" s="88"/>
      <c r="R45" s="88"/>
      <c r="S45" s="99"/>
      <c r="T45" s="88"/>
      <c r="U45" s="88"/>
      <c r="V45" s="86"/>
      <c r="W45" s="103">
        <v>36</v>
      </c>
      <c r="X45" s="103"/>
      <c r="Y45" s="51"/>
      <c r="Z45" s="52"/>
    </row>
    <row r="46" spans="1:26" ht="15.75" customHeight="1" x14ac:dyDescent="0.25">
      <c r="A46" s="110" t="s">
        <v>167</v>
      </c>
      <c r="B46" s="110" t="s">
        <v>141</v>
      </c>
      <c r="C46" s="88"/>
      <c r="D46" s="88" t="s">
        <v>258</v>
      </c>
      <c r="E46" s="88"/>
      <c r="F46" s="100">
        <v>36</v>
      </c>
      <c r="G46" s="100"/>
      <c r="H46" s="100">
        <v>36</v>
      </c>
      <c r="I46" s="88">
        <v>26</v>
      </c>
      <c r="J46" s="100">
        <v>10</v>
      </c>
      <c r="K46" s="88"/>
      <c r="L46" s="88"/>
      <c r="M46" s="88"/>
      <c r="N46" s="88"/>
      <c r="O46" s="88"/>
      <c r="P46" s="88"/>
      <c r="Q46" s="88"/>
      <c r="R46" s="88"/>
      <c r="S46" s="99"/>
      <c r="T46" s="88"/>
      <c r="U46" s="88">
        <v>0</v>
      </c>
      <c r="V46" s="88"/>
      <c r="W46" s="103">
        <v>36</v>
      </c>
      <c r="X46" s="103"/>
      <c r="Y46" s="51"/>
      <c r="Z46" s="52"/>
    </row>
    <row r="47" spans="1:26" ht="14.25" customHeight="1" x14ac:dyDescent="0.25">
      <c r="A47" s="110" t="s">
        <v>168</v>
      </c>
      <c r="B47" s="180" t="s">
        <v>46</v>
      </c>
      <c r="C47" s="88"/>
      <c r="D47" s="88">
        <v>5</v>
      </c>
      <c r="E47" s="88"/>
      <c r="F47" s="100">
        <v>36</v>
      </c>
      <c r="G47" s="100"/>
      <c r="H47" s="100">
        <v>36</v>
      </c>
      <c r="I47" s="88">
        <v>26</v>
      </c>
      <c r="J47" s="100">
        <v>10</v>
      </c>
      <c r="K47" s="88"/>
      <c r="L47" s="88"/>
      <c r="M47" s="88"/>
      <c r="N47" s="88"/>
      <c r="O47" s="88"/>
      <c r="P47" s="88"/>
      <c r="Q47" s="88"/>
      <c r="R47" s="88"/>
      <c r="S47" s="103"/>
      <c r="T47" s="88"/>
      <c r="U47" s="88"/>
      <c r="V47" s="103"/>
      <c r="W47" s="181">
        <v>36</v>
      </c>
      <c r="X47" s="103"/>
      <c r="Y47" s="51"/>
      <c r="Z47" s="52"/>
    </row>
    <row r="48" spans="1:26" ht="16.5" customHeight="1" x14ac:dyDescent="0.25">
      <c r="A48" s="110" t="s">
        <v>169</v>
      </c>
      <c r="B48" s="97" t="s">
        <v>48</v>
      </c>
      <c r="C48" s="88"/>
      <c r="D48" s="88">
        <v>5</v>
      </c>
      <c r="E48" s="88">
        <v>4</v>
      </c>
      <c r="F48" s="99">
        <v>68</v>
      </c>
      <c r="G48" s="100"/>
      <c r="H48" s="100">
        <v>68</v>
      </c>
      <c r="I48" s="88">
        <v>38</v>
      </c>
      <c r="J48" s="100">
        <v>30</v>
      </c>
      <c r="K48" s="88">
        <v>0</v>
      </c>
      <c r="L48" s="88"/>
      <c r="M48" s="88"/>
      <c r="N48" s="88"/>
      <c r="O48" s="88"/>
      <c r="P48" s="88"/>
      <c r="Q48" s="88"/>
      <c r="R48" s="88"/>
      <c r="S48" s="99"/>
      <c r="T48" s="88"/>
      <c r="U48" s="88"/>
      <c r="V48" s="86">
        <v>32</v>
      </c>
      <c r="W48" s="103">
        <v>36</v>
      </c>
      <c r="X48" s="103"/>
      <c r="Y48" s="51"/>
      <c r="Z48" s="52"/>
    </row>
    <row r="49" spans="1:30" ht="16.5" customHeight="1" x14ac:dyDescent="0.25">
      <c r="A49" s="110" t="s">
        <v>170</v>
      </c>
      <c r="B49" s="110" t="s">
        <v>139</v>
      </c>
      <c r="C49" s="88"/>
      <c r="D49" s="88">
        <v>2</v>
      </c>
      <c r="E49" s="88"/>
      <c r="F49" s="100">
        <v>36</v>
      </c>
      <c r="G49" s="100"/>
      <c r="H49" s="100">
        <v>36</v>
      </c>
      <c r="I49" s="88">
        <v>26</v>
      </c>
      <c r="J49" s="100">
        <v>10</v>
      </c>
      <c r="K49" s="88"/>
      <c r="L49" s="88"/>
      <c r="M49" s="88"/>
      <c r="N49" s="88"/>
      <c r="O49" s="88"/>
      <c r="P49" s="88"/>
      <c r="Q49" s="88"/>
      <c r="R49" s="88"/>
      <c r="S49" s="99"/>
      <c r="T49" s="88">
        <v>36</v>
      </c>
      <c r="U49" s="88"/>
      <c r="V49" s="86"/>
      <c r="W49" s="103"/>
      <c r="X49" s="103"/>
      <c r="Y49" s="51"/>
      <c r="Z49" s="52"/>
      <c r="AD49" t="s">
        <v>173</v>
      </c>
    </row>
    <row r="50" spans="1:30" ht="15" customHeight="1" x14ac:dyDescent="0.25">
      <c r="A50" s="111" t="s">
        <v>149</v>
      </c>
      <c r="B50" s="115" t="s">
        <v>150</v>
      </c>
      <c r="C50" s="109">
        <v>0</v>
      </c>
      <c r="D50" s="109">
        <v>1</v>
      </c>
      <c r="E50" s="109">
        <v>0</v>
      </c>
      <c r="F50" s="108">
        <f>F51+F52</f>
        <v>72</v>
      </c>
      <c r="G50" s="108">
        <f t="shared" ref="G50:Z50" si="14">G51+G52</f>
        <v>0</v>
      </c>
      <c r="H50" s="108">
        <f t="shared" si="14"/>
        <v>72</v>
      </c>
      <c r="I50" s="108">
        <f t="shared" si="14"/>
        <v>52</v>
      </c>
      <c r="J50" s="108">
        <f t="shared" si="14"/>
        <v>20</v>
      </c>
      <c r="K50" s="108">
        <f t="shared" si="14"/>
        <v>0</v>
      </c>
      <c r="L50" s="108">
        <f t="shared" si="14"/>
        <v>0</v>
      </c>
      <c r="M50" s="108">
        <f t="shared" si="14"/>
        <v>0</v>
      </c>
      <c r="N50" s="108">
        <f t="shared" si="14"/>
        <v>0</v>
      </c>
      <c r="O50" s="108">
        <f t="shared" si="14"/>
        <v>0</v>
      </c>
      <c r="P50" s="108">
        <f t="shared" si="14"/>
        <v>0</v>
      </c>
      <c r="Q50" s="108">
        <f t="shared" si="14"/>
        <v>0</v>
      </c>
      <c r="R50" s="108">
        <f t="shared" si="14"/>
        <v>0</v>
      </c>
      <c r="S50" s="108">
        <f t="shared" si="14"/>
        <v>0</v>
      </c>
      <c r="T50" s="108">
        <f t="shared" si="14"/>
        <v>0</v>
      </c>
      <c r="U50" s="108">
        <f t="shared" si="14"/>
        <v>0</v>
      </c>
      <c r="V50" s="108">
        <f t="shared" si="14"/>
        <v>0</v>
      </c>
      <c r="W50" s="108">
        <f t="shared" si="14"/>
        <v>72</v>
      </c>
      <c r="X50" s="108">
        <f t="shared" si="14"/>
        <v>0</v>
      </c>
      <c r="Y50" s="54">
        <f t="shared" si="14"/>
        <v>0</v>
      </c>
      <c r="Z50" s="54">
        <f t="shared" si="14"/>
        <v>0</v>
      </c>
    </row>
    <row r="51" spans="1:30" ht="30" customHeight="1" x14ac:dyDescent="0.25">
      <c r="A51" s="110" t="s">
        <v>171</v>
      </c>
      <c r="B51" s="73" t="s">
        <v>138</v>
      </c>
      <c r="C51" s="116"/>
      <c r="D51" s="99" t="s">
        <v>259</v>
      </c>
      <c r="E51" s="99"/>
      <c r="F51" s="100">
        <v>36</v>
      </c>
      <c r="G51" s="100"/>
      <c r="H51" s="100">
        <v>36</v>
      </c>
      <c r="I51" s="100">
        <v>26</v>
      </c>
      <c r="J51" s="100">
        <v>10</v>
      </c>
      <c r="K51" s="100"/>
      <c r="L51" s="100"/>
      <c r="M51" s="100"/>
      <c r="N51" s="100"/>
      <c r="O51" s="100"/>
      <c r="P51" s="100"/>
      <c r="Q51" s="100"/>
      <c r="R51" s="100"/>
      <c r="S51" s="99"/>
      <c r="T51" s="99"/>
      <c r="U51" s="88"/>
      <c r="V51" s="88"/>
      <c r="W51" s="99">
        <v>36</v>
      </c>
      <c r="X51" s="100"/>
      <c r="Y51" s="47"/>
      <c r="Z51" s="48"/>
    </row>
    <row r="52" spans="1:30" ht="15" customHeight="1" x14ac:dyDescent="0.25">
      <c r="A52" s="110" t="s">
        <v>172</v>
      </c>
      <c r="B52" s="117" t="s">
        <v>156</v>
      </c>
      <c r="C52" s="118"/>
      <c r="D52" s="88" t="s">
        <v>259</v>
      </c>
      <c r="E52" s="88"/>
      <c r="F52" s="100">
        <v>36</v>
      </c>
      <c r="G52" s="100"/>
      <c r="H52" s="100">
        <v>36</v>
      </c>
      <c r="I52" s="100">
        <v>26</v>
      </c>
      <c r="J52" s="100">
        <v>10</v>
      </c>
      <c r="K52" s="88"/>
      <c r="L52" s="88"/>
      <c r="M52" s="88"/>
      <c r="N52" s="88"/>
      <c r="O52" s="88"/>
      <c r="P52" s="88"/>
      <c r="Q52" s="88"/>
      <c r="R52" s="88"/>
      <c r="S52" s="99"/>
      <c r="T52" s="88"/>
      <c r="U52" s="88"/>
      <c r="V52" s="86"/>
      <c r="W52" s="98">
        <v>36</v>
      </c>
      <c r="X52" s="103"/>
      <c r="Y52" s="51"/>
      <c r="Z52" s="52"/>
    </row>
    <row r="53" spans="1:30" ht="17.25" customHeight="1" x14ac:dyDescent="0.25">
      <c r="A53" s="160" t="s">
        <v>49</v>
      </c>
      <c r="B53" s="160" t="s">
        <v>216</v>
      </c>
      <c r="C53" s="119"/>
      <c r="D53" s="119"/>
      <c r="E53" s="119"/>
      <c r="F53" s="119">
        <f>F54+F59+F64+F68+F72+F76</f>
        <v>1557</v>
      </c>
      <c r="G53" s="119">
        <f t="shared" ref="G53:X53" si="15">G54+G59+G64+G68+G72+G76</f>
        <v>0</v>
      </c>
      <c r="H53" s="119">
        <f t="shared" si="15"/>
        <v>1557</v>
      </c>
      <c r="I53" s="119">
        <f t="shared" si="15"/>
        <v>385</v>
      </c>
      <c r="J53" s="119">
        <f t="shared" si="15"/>
        <v>237</v>
      </c>
      <c r="K53" s="119">
        <f t="shared" si="15"/>
        <v>35</v>
      </c>
      <c r="L53" s="119">
        <f t="shared" si="15"/>
        <v>288</v>
      </c>
      <c r="M53" s="119">
        <f t="shared" si="15"/>
        <v>612</v>
      </c>
      <c r="N53" s="119">
        <f t="shared" si="15"/>
        <v>0</v>
      </c>
      <c r="O53" s="119">
        <f t="shared" si="15"/>
        <v>108</v>
      </c>
      <c r="P53" s="119">
        <v>0</v>
      </c>
      <c r="Q53" s="119">
        <f t="shared" si="15"/>
        <v>108</v>
      </c>
      <c r="R53" s="119">
        <f t="shared" si="15"/>
        <v>0</v>
      </c>
      <c r="S53" s="119">
        <f t="shared" si="15"/>
        <v>0</v>
      </c>
      <c r="T53" s="119">
        <f t="shared" si="15"/>
        <v>0</v>
      </c>
      <c r="U53" s="119">
        <f t="shared" si="15"/>
        <v>289</v>
      </c>
      <c r="V53" s="119">
        <f t="shared" si="15"/>
        <v>578</v>
      </c>
      <c r="W53" s="119">
        <f t="shared" si="15"/>
        <v>258</v>
      </c>
      <c r="X53" s="119">
        <f t="shared" si="15"/>
        <v>432</v>
      </c>
      <c r="Y53" s="65" t="e">
        <f t="shared" ref="Y53:Z53" si="16">Y54+Y59+Y64+Y68+Y72+Y76</f>
        <v>#REF!</v>
      </c>
      <c r="Z53" s="57" t="e">
        <f t="shared" si="16"/>
        <v>#REF!</v>
      </c>
    </row>
    <row r="54" spans="1:30" ht="32.25" customHeight="1" x14ac:dyDescent="0.25">
      <c r="A54" s="120" t="s">
        <v>78</v>
      </c>
      <c r="B54" s="120" t="s">
        <v>79</v>
      </c>
      <c r="C54" s="119" t="s">
        <v>219</v>
      </c>
      <c r="D54" s="119">
        <v>2</v>
      </c>
      <c r="E54" s="119">
        <v>4</v>
      </c>
      <c r="F54" s="121">
        <f>F55+F56+F57+F58</f>
        <v>316</v>
      </c>
      <c r="G54" s="121">
        <f t="shared" ref="G54:X54" si="17">G55+G56+G57+G58</f>
        <v>0</v>
      </c>
      <c r="H54" s="121">
        <f t="shared" si="17"/>
        <v>316</v>
      </c>
      <c r="I54" s="121">
        <f t="shared" si="17"/>
        <v>101</v>
      </c>
      <c r="J54" s="121">
        <f t="shared" si="17"/>
        <v>71</v>
      </c>
      <c r="K54" s="121">
        <f t="shared" si="17"/>
        <v>0</v>
      </c>
      <c r="L54" s="121">
        <f t="shared" si="17"/>
        <v>36</v>
      </c>
      <c r="M54" s="121">
        <f t="shared" si="17"/>
        <v>108</v>
      </c>
      <c r="N54" s="121">
        <f t="shared" si="17"/>
        <v>0</v>
      </c>
      <c r="O54" s="119">
        <v>18</v>
      </c>
      <c r="P54" s="119" t="s">
        <v>39</v>
      </c>
      <c r="Q54" s="119">
        <v>18</v>
      </c>
      <c r="R54" s="121">
        <f t="shared" si="17"/>
        <v>0</v>
      </c>
      <c r="S54" s="119">
        <f t="shared" si="17"/>
        <v>0</v>
      </c>
      <c r="T54" s="119">
        <f t="shared" si="17"/>
        <v>0</v>
      </c>
      <c r="U54" s="119">
        <f t="shared" si="17"/>
        <v>195</v>
      </c>
      <c r="V54" s="119">
        <f t="shared" si="17"/>
        <v>121</v>
      </c>
      <c r="W54" s="119">
        <f t="shared" si="17"/>
        <v>0</v>
      </c>
      <c r="X54" s="121">
        <f t="shared" si="17"/>
        <v>0</v>
      </c>
      <c r="Y54" s="66">
        <f t="shared" ref="Y54:Z54" si="18">Y55+Y56+Y57+Y58</f>
        <v>0</v>
      </c>
      <c r="Z54" s="23">
        <f t="shared" si="18"/>
        <v>0</v>
      </c>
    </row>
    <row r="55" spans="1:30" ht="17.25" customHeight="1" x14ac:dyDescent="0.25">
      <c r="A55" s="122" t="s">
        <v>66</v>
      </c>
      <c r="B55" s="97" t="s">
        <v>67</v>
      </c>
      <c r="C55" s="88"/>
      <c r="D55" s="88" t="s">
        <v>39</v>
      </c>
      <c r="E55" s="88">
        <v>3.4</v>
      </c>
      <c r="F55" s="100">
        <v>89</v>
      </c>
      <c r="G55" s="100"/>
      <c r="H55" s="100">
        <v>89</v>
      </c>
      <c r="I55" s="88">
        <v>58</v>
      </c>
      <c r="J55" s="100">
        <v>31</v>
      </c>
      <c r="K55" s="100"/>
      <c r="L55" s="100"/>
      <c r="M55" s="88">
        <v>0</v>
      </c>
      <c r="N55" s="88"/>
      <c r="O55" s="88"/>
      <c r="P55" s="88"/>
      <c r="Q55" s="88"/>
      <c r="R55" s="88"/>
      <c r="S55" s="88"/>
      <c r="T55" s="88"/>
      <c r="U55" s="88">
        <v>47</v>
      </c>
      <c r="V55" s="88">
        <v>42</v>
      </c>
      <c r="W55" s="88"/>
      <c r="X55" s="88"/>
      <c r="Y55" s="27"/>
      <c r="Z55" s="17"/>
    </row>
    <row r="56" spans="1:30" ht="26.25" customHeight="1" x14ac:dyDescent="0.25">
      <c r="A56" s="122" t="s">
        <v>68</v>
      </c>
      <c r="B56" s="97" t="s">
        <v>69</v>
      </c>
      <c r="C56" s="88"/>
      <c r="D56" s="88" t="s">
        <v>39</v>
      </c>
      <c r="E56" s="88">
        <v>3.4</v>
      </c>
      <c r="F56" s="100">
        <v>83</v>
      </c>
      <c r="G56" s="100"/>
      <c r="H56" s="100">
        <v>83</v>
      </c>
      <c r="I56" s="88">
        <v>43</v>
      </c>
      <c r="J56" s="100">
        <v>40</v>
      </c>
      <c r="K56" s="100"/>
      <c r="L56" s="100"/>
      <c r="M56" s="88">
        <v>0</v>
      </c>
      <c r="N56" s="88"/>
      <c r="O56" s="88"/>
      <c r="P56" s="88"/>
      <c r="Q56" s="88"/>
      <c r="R56" s="88"/>
      <c r="S56" s="88"/>
      <c r="T56" s="88"/>
      <c r="U56" s="88">
        <v>40</v>
      </c>
      <c r="V56" s="88">
        <v>43</v>
      </c>
      <c r="W56" s="88"/>
      <c r="X56" s="88"/>
      <c r="Y56" s="27"/>
      <c r="Z56" s="17"/>
    </row>
    <row r="57" spans="1:30" ht="15" customHeight="1" x14ac:dyDescent="0.25">
      <c r="A57" s="97" t="s">
        <v>70</v>
      </c>
      <c r="B57" s="97" t="s">
        <v>50</v>
      </c>
      <c r="C57" s="88"/>
      <c r="D57" s="88">
        <v>3</v>
      </c>
      <c r="E57" s="88" t="s">
        <v>39</v>
      </c>
      <c r="F57" s="100">
        <v>36</v>
      </c>
      <c r="G57" s="100"/>
      <c r="H57" s="100">
        <v>36</v>
      </c>
      <c r="I57" s="88"/>
      <c r="J57" s="88"/>
      <c r="K57" s="88"/>
      <c r="L57" s="88">
        <v>36</v>
      </c>
      <c r="M57" s="88">
        <v>0</v>
      </c>
      <c r="N57" s="88"/>
      <c r="O57" s="88"/>
      <c r="P57" s="88"/>
      <c r="Q57" s="88"/>
      <c r="R57" s="88"/>
      <c r="S57" s="88"/>
      <c r="T57" s="88"/>
      <c r="U57" s="88">
        <v>36</v>
      </c>
      <c r="V57" s="88"/>
      <c r="W57" s="88"/>
      <c r="X57" s="88"/>
      <c r="Y57" s="27"/>
      <c r="Z57" s="17"/>
    </row>
    <row r="58" spans="1:30" ht="15" customHeight="1" x14ac:dyDescent="0.25">
      <c r="A58" s="97" t="s">
        <v>71</v>
      </c>
      <c r="B58" s="97" t="s">
        <v>72</v>
      </c>
      <c r="C58" s="88"/>
      <c r="D58" s="88" t="s">
        <v>260</v>
      </c>
      <c r="E58" s="88" t="s">
        <v>39</v>
      </c>
      <c r="F58" s="100">
        <v>108</v>
      </c>
      <c r="G58" s="100"/>
      <c r="H58" s="100">
        <v>108</v>
      </c>
      <c r="I58" s="88"/>
      <c r="J58" s="88"/>
      <c r="K58" s="88"/>
      <c r="L58" s="88"/>
      <c r="M58" s="88">
        <v>108</v>
      </c>
      <c r="N58" s="88"/>
      <c r="O58" s="88"/>
      <c r="P58" s="88"/>
      <c r="Q58" s="88"/>
      <c r="R58" s="88"/>
      <c r="S58" s="88"/>
      <c r="T58" s="88"/>
      <c r="U58" s="88">
        <v>72</v>
      </c>
      <c r="V58" s="88">
        <v>36</v>
      </c>
      <c r="W58" s="88"/>
      <c r="X58" s="88"/>
      <c r="Y58" s="27"/>
      <c r="Z58" s="17"/>
    </row>
    <row r="59" spans="1:30" ht="31.5" customHeight="1" x14ac:dyDescent="0.25">
      <c r="A59" s="123" t="s">
        <v>76</v>
      </c>
      <c r="B59" s="160" t="s">
        <v>77</v>
      </c>
      <c r="C59" s="119" t="s">
        <v>218</v>
      </c>
      <c r="D59" s="119">
        <v>2</v>
      </c>
      <c r="E59" s="119">
        <v>6</v>
      </c>
      <c r="F59" s="121">
        <f>F60+F61+F62+F63</f>
        <v>490</v>
      </c>
      <c r="G59" s="121">
        <f t="shared" ref="G59:X59" si="19">G60+G61+G62+G63</f>
        <v>0</v>
      </c>
      <c r="H59" s="121">
        <f t="shared" si="19"/>
        <v>490</v>
      </c>
      <c r="I59" s="121">
        <f t="shared" si="19"/>
        <v>122</v>
      </c>
      <c r="J59" s="121">
        <f t="shared" si="19"/>
        <v>96</v>
      </c>
      <c r="K59" s="121">
        <f t="shared" si="19"/>
        <v>20</v>
      </c>
      <c r="L59" s="121">
        <f t="shared" si="19"/>
        <v>72</v>
      </c>
      <c r="M59" s="121">
        <f t="shared" si="19"/>
        <v>180</v>
      </c>
      <c r="N59" s="121">
        <f t="shared" si="19"/>
        <v>0</v>
      </c>
      <c r="O59" s="121">
        <v>18</v>
      </c>
      <c r="P59" s="121">
        <f t="shared" si="19"/>
        <v>0</v>
      </c>
      <c r="Q59" s="121">
        <v>18</v>
      </c>
      <c r="R59" s="121">
        <f t="shared" si="19"/>
        <v>0</v>
      </c>
      <c r="S59" s="119">
        <f t="shared" si="19"/>
        <v>0</v>
      </c>
      <c r="T59" s="119">
        <f t="shared" si="19"/>
        <v>0</v>
      </c>
      <c r="U59" s="119">
        <f t="shared" si="19"/>
        <v>94</v>
      </c>
      <c r="V59" s="119">
        <f t="shared" si="19"/>
        <v>172</v>
      </c>
      <c r="W59" s="119">
        <f t="shared" si="19"/>
        <v>116</v>
      </c>
      <c r="X59" s="121">
        <f t="shared" si="19"/>
        <v>108</v>
      </c>
      <c r="Y59" s="27"/>
      <c r="Z59" s="17"/>
    </row>
    <row r="60" spans="1:30" ht="18.75" customHeight="1" x14ac:dyDescent="0.25">
      <c r="A60" s="76" t="s">
        <v>52</v>
      </c>
      <c r="B60" s="122" t="s">
        <v>73</v>
      </c>
      <c r="C60" s="88"/>
      <c r="D60" s="88"/>
      <c r="E60" s="88" t="s">
        <v>196</v>
      </c>
      <c r="F60" s="80">
        <v>109</v>
      </c>
      <c r="G60" s="100"/>
      <c r="H60" s="100">
        <v>109</v>
      </c>
      <c r="I60" s="88">
        <v>48</v>
      </c>
      <c r="J60" s="100">
        <v>41</v>
      </c>
      <c r="K60" s="100">
        <v>20</v>
      </c>
      <c r="L60" s="100"/>
      <c r="M60" s="88">
        <v>0</v>
      </c>
      <c r="N60" s="88"/>
      <c r="O60" s="88"/>
      <c r="P60" s="88"/>
      <c r="Q60" s="88"/>
      <c r="R60" s="88"/>
      <c r="S60" s="99"/>
      <c r="T60" s="99"/>
      <c r="U60" s="88">
        <v>11</v>
      </c>
      <c r="V60" s="88">
        <v>50</v>
      </c>
      <c r="W60" s="99">
        <v>48</v>
      </c>
      <c r="X60" s="100"/>
      <c r="Y60" s="27"/>
      <c r="Z60" s="17"/>
    </row>
    <row r="61" spans="1:30" ht="18" customHeight="1" x14ac:dyDescent="0.25">
      <c r="A61" s="76" t="s">
        <v>74</v>
      </c>
      <c r="B61" s="97" t="s">
        <v>75</v>
      </c>
      <c r="C61" s="88"/>
      <c r="D61" s="88"/>
      <c r="E61" s="88" t="s">
        <v>196</v>
      </c>
      <c r="F61" s="80">
        <v>129</v>
      </c>
      <c r="G61" s="100"/>
      <c r="H61" s="100">
        <v>129</v>
      </c>
      <c r="I61" s="88">
        <v>74</v>
      </c>
      <c r="J61" s="100">
        <v>55</v>
      </c>
      <c r="K61" s="100"/>
      <c r="L61" s="100"/>
      <c r="M61" s="88">
        <v>0</v>
      </c>
      <c r="N61" s="88"/>
      <c r="O61" s="88"/>
      <c r="P61" s="88"/>
      <c r="Q61" s="88"/>
      <c r="R61" s="88"/>
      <c r="S61" s="99"/>
      <c r="T61" s="99"/>
      <c r="U61" s="88">
        <v>11</v>
      </c>
      <c r="V61" s="88">
        <v>50</v>
      </c>
      <c r="W61" s="99">
        <v>68</v>
      </c>
      <c r="X61" s="100"/>
      <c r="Y61" s="27"/>
      <c r="Z61" s="17"/>
    </row>
    <row r="62" spans="1:30" ht="12" customHeight="1" x14ac:dyDescent="0.25">
      <c r="A62" s="76" t="s">
        <v>53</v>
      </c>
      <c r="B62" s="97" t="s">
        <v>50</v>
      </c>
      <c r="C62" s="88"/>
      <c r="D62" s="88" t="s">
        <v>275</v>
      </c>
      <c r="E62" s="88"/>
      <c r="F62" s="80">
        <v>72</v>
      </c>
      <c r="G62" s="100"/>
      <c r="H62" s="100">
        <v>72</v>
      </c>
      <c r="I62" s="88"/>
      <c r="J62" s="88"/>
      <c r="K62" s="88"/>
      <c r="L62" s="88">
        <v>72</v>
      </c>
      <c r="M62" s="88">
        <v>0</v>
      </c>
      <c r="N62" s="88"/>
      <c r="O62" s="88"/>
      <c r="P62" s="88"/>
      <c r="Q62" s="88"/>
      <c r="R62" s="88"/>
      <c r="S62" s="99"/>
      <c r="T62" s="99"/>
      <c r="U62" s="88">
        <v>36</v>
      </c>
      <c r="V62" s="88">
        <v>36</v>
      </c>
      <c r="W62" s="99">
        <v>0</v>
      </c>
      <c r="X62" s="100"/>
      <c r="Y62" s="27"/>
      <c r="Z62" s="17"/>
    </row>
    <row r="63" spans="1:30" ht="16.5" customHeight="1" x14ac:dyDescent="0.25">
      <c r="A63" s="76" t="s">
        <v>54</v>
      </c>
      <c r="B63" s="97" t="s">
        <v>72</v>
      </c>
      <c r="C63" s="88"/>
      <c r="D63" s="88" t="s">
        <v>261</v>
      </c>
      <c r="E63" s="88"/>
      <c r="F63" s="80">
        <v>180</v>
      </c>
      <c r="G63" s="100"/>
      <c r="H63" s="100">
        <v>180</v>
      </c>
      <c r="I63" s="88"/>
      <c r="J63" s="88"/>
      <c r="K63" s="88"/>
      <c r="L63" s="88"/>
      <c r="M63" s="88">
        <v>180</v>
      </c>
      <c r="N63" s="88"/>
      <c r="O63" s="88"/>
      <c r="P63" s="88"/>
      <c r="Q63" s="88"/>
      <c r="R63" s="88"/>
      <c r="S63" s="99"/>
      <c r="T63" s="99"/>
      <c r="U63" s="88">
        <v>36</v>
      </c>
      <c r="V63" s="88">
        <v>36</v>
      </c>
      <c r="W63" s="99"/>
      <c r="X63" s="100">
        <v>108</v>
      </c>
      <c r="Y63" s="27"/>
      <c r="Z63" s="17"/>
    </row>
    <row r="64" spans="1:30" ht="17.25" customHeight="1" x14ac:dyDescent="0.25">
      <c r="A64" s="123" t="s">
        <v>80</v>
      </c>
      <c r="B64" s="160" t="s">
        <v>81</v>
      </c>
      <c r="C64" s="119" t="s">
        <v>218</v>
      </c>
      <c r="D64" s="119">
        <v>0</v>
      </c>
      <c r="E64" s="119">
        <v>2</v>
      </c>
      <c r="F64" s="121">
        <f>F65+F66+F67</f>
        <v>207</v>
      </c>
      <c r="G64" s="121">
        <f t="shared" ref="G64:X64" si="20">G65+G66+G67</f>
        <v>0</v>
      </c>
      <c r="H64" s="121">
        <f t="shared" si="20"/>
        <v>207</v>
      </c>
      <c r="I64" s="121">
        <f t="shared" si="20"/>
        <v>28</v>
      </c>
      <c r="J64" s="121">
        <f t="shared" si="20"/>
        <v>20</v>
      </c>
      <c r="K64" s="121">
        <f t="shared" si="20"/>
        <v>15</v>
      </c>
      <c r="L64" s="121">
        <f t="shared" si="20"/>
        <v>36</v>
      </c>
      <c r="M64" s="121">
        <f t="shared" si="20"/>
        <v>108</v>
      </c>
      <c r="N64" s="121">
        <f t="shared" si="20"/>
        <v>0</v>
      </c>
      <c r="O64" s="121">
        <v>18</v>
      </c>
      <c r="P64" s="121">
        <f t="shared" si="20"/>
        <v>0</v>
      </c>
      <c r="Q64" s="121">
        <v>18</v>
      </c>
      <c r="R64" s="121">
        <f t="shared" si="20"/>
        <v>0</v>
      </c>
      <c r="S64" s="119">
        <f t="shared" si="20"/>
        <v>0</v>
      </c>
      <c r="T64" s="119">
        <f t="shared" si="20"/>
        <v>0</v>
      </c>
      <c r="U64" s="119">
        <f t="shared" si="20"/>
        <v>0</v>
      </c>
      <c r="V64" s="119">
        <f t="shared" si="20"/>
        <v>69</v>
      </c>
      <c r="W64" s="119">
        <f t="shared" si="20"/>
        <v>30</v>
      </c>
      <c r="X64" s="121">
        <f t="shared" si="20"/>
        <v>108</v>
      </c>
      <c r="Y64" s="26" t="e">
        <f>Y65+Y66+Y67+#REF!</f>
        <v>#REF!</v>
      </c>
      <c r="Z64" s="16" t="e">
        <f>Z65+Z66+Z67+#REF!</f>
        <v>#REF!</v>
      </c>
    </row>
    <row r="65" spans="1:26" ht="26.25" customHeight="1" x14ac:dyDescent="0.25">
      <c r="A65" s="76" t="s">
        <v>55</v>
      </c>
      <c r="B65" s="97" t="s">
        <v>82</v>
      </c>
      <c r="C65" s="88"/>
      <c r="D65" s="88" t="s">
        <v>39</v>
      </c>
      <c r="E65" s="88">
        <v>4.5</v>
      </c>
      <c r="F65" s="100">
        <v>63</v>
      </c>
      <c r="G65" s="100"/>
      <c r="H65" s="100">
        <v>63</v>
      </c>
      <c r="I65" s="88">
        <v>28</v>
      </c>
      <c r="J65" s="88">
        <v>20</v>
      </c>
      <c r="K65" s="88">
        <v>15</v>
      </c>
      <c r="L65" s="88"/>
      <c r="M65" s="88">
        <v>0</v>
      </c>
      <c r="N65" s="88"/>
      <c r="O65" s="88"/>
      <c r="P65" s="88"/>
      <c r="Q65" s="88"/>
      <c r="R65" s="88"/>
      <c r="S65" s="88"/>
      <c r="T65" s="99"/>
      <c r="U65" s="88"/>
      <c r="V65" s="88">
        <v>33</v>
      </c>
      <c r="W65" s="88">
        <v>30</v>
      </c>
      <c r="X65" s="88"/>
      <c r="Y65" s="11" t="s">
        <v>56</v>
      </c>
      <c r="Z65" s="12"/>
    </row>
    <row r="66" spans="1:26" ht="17.25" customHeight="1" thickBot="1" x14ac:dyDescent="0.3">
      <c r="A66" s="76" t="s">
        <v>57</v>
      </c>
      <c r="B66" s="97" t="s">
        <v>50</v>
      </c>
      <c r="C66" s="88"/>
      <c r="D66" s="88" t="s">
        <v>275</v>
      </c>
      <c r="E66" s="88"/>
      <c r="F66" s="100">
        <v>36</v>
      </c>
      <c r="G66" s="100"/>
      <c r="H66" s="100">
        <v>36</v>
      </c>
      <c r="I66" s="88"/>
      <c r="J66" s="88"/>
      <c r="K66" s="88"/>
      <c r="L66" s="88">
        <v>36</v>
      </c>
      <c r="M66" s="88">
        <v>0</v>
      </c>
      <c r="N66" s="88"/>
      <c r="O66" s="88"/>
      <c r="P66" s="88"/>
      <c r="Q66" s="88"/>
      <c r="R66" s="88"/>
      <c r="S66" s="88"/>
      <c r="T66" s="99"/>
      <c r="U66" s="88"/>
      <c r="V66" s="88">
        <v>36</v>
      </c>
      <c r="W66" s="88"/>
      <c r="X66" s="88"/>
      <c r="Y66" s="11"/>
      <c r="Z66" s="12"/>
    </row>
    <row r="67" spans="1:26" ht="15" customHeight="1" thickBot="1" x14ac:dyDescent="0.3">
      <c r="A67" s="76" t="s">
        <v>59</v>
      </c>
      <c r="B67" s="97" t="s">
        <v>72</v>
      </c>
      <c r="C67" s="88"/>
      <c r="D67" s="88" t="s">
        <v>261</v>
      </c>
      <c r="E67" s="88"/>
      <c r="F67" s="100">
        <v>108</v>
      </c>
      <c r="G67" s="100"/>
      <c r="H67" s="100">
        <v>108</v>
      </c>
      <c r="I67" s="88"/>
      <c r="J67" s="88"/>
      <c r="K67" s="88"/>
      <c r="L67" s="88"/>
      <c r="M67" s="88">
        <v>108</v>
      </c>
      <c r="N67" s="88"/>
      <c r="O67" s="88"/>
      <c r="P67" s="88"/>
      <c r="Q67" s="88"/>
      <c r="R67" s="88"/>
      <c r="S67" s="88"/>
      <c r="T67" s="99"/>
      <c r="U67" s="88"/>
      <c r="V67" s="88"/>
      <c r="W67" s="88"/>
      <c r="X67" s="88">
        <v>108</v>
      </c>
      <c r="Y67" s="18" t="s">
        <v>58</v>
      </c>
      <c r="Z67" s="19"/>
    </row>
    <row r="68" spans="1:26" ht="21" customHeight="1" x14ac:dyDescent="0.25">
      <c r="A68" s="123" t="s">
        <v>60</v>
      </c>
      <c r="B68" s="160" t="s">
        <v>83</v>
      </c>
      <c r="C68" s="119" t="s">
        <v>218</v>
      </c>
      <c r="D68" s="119">
        <v>1</v>
      </c>
      <c r="E68" s="119">
        <v>1</v>
      </c>
      <c r="F68" s="121">
        <f>F69+F70+F71</f>
        <v>109</v>
      </c>
      <c r="G68" s="121">
        <f t="shared" ref="G68:X68" si="21">G69+G70+G71</f>
        <v>0</v>
      </c>
      <c r="H68" s="121">
        <f t="shared" si="21"/>
        <v>109</v>
      </c>
      <c r="I68" s="121">
        <f t="shared" si="21"/>
        <v>27</v>
      </c>
      <c r="J68" s="121">
        <f t="shared" si="21"/>
        <v>10</v>
      </c>
      <c r="K68" s="121">
        <f t="shared" si="21"/>
        <v>0</v>
      </c>
      <c r="L68" s="121">
        <f t="shared" si="21"/>
        <v>36</v>
      </c>
      <c r="M68" s="121">
        <f t="shared" si="21"/>
        <v>36</v>
      </c>
      <c r="N68" s="121">
        <f t="shared" si="21"/>
        <v>0</v>
      </c>
      <c r="O68" s="121">
        <v>18</v>
      </c>
      <c r="P68" s="121">
        <f t="shared" si="21"/>
        <v>0</v>
      </c>
      <c r="Q68" s="121">
        <v>18</v>
      </c>
      <c r="R68" s="121">
        <f t="shared" si="21"/>
        <v>0</v>
      </c>
      <c r="S68" s="119">
        <f t="shared" si="21"/>
        <v>0</v>
      </c>
      <c r="T68" s="119">
        <f t="shared" si="21"/>
        <v>0</v>
      </c>
      <c r="U68" s="119">
        <f t="shared" si="21"/>
        <v>0</v>
      </c>
      <c r="V68" s="119">
        <f t="shared" si="21"/>
        <v>0</v>
      </c>
      <c r="W68" s="119">
        <f t="shared" si="21"/>
        <v>37</v>
      </c>
      <c r="X68" s="121">
        <f t="shared" si="21"/>
        <v>72</v>
      </c>
      <c r="Y68" s="24"/>
      <c r="Z68" s="25"/>
    </row>
    <row r="69" spans="1:26" ht="30" customHeight="1" x14ac:dyDescent="0.25">
      <c r="A69" s="76" t="s">
        <v>61</v>
      </c>
      <c r="B69" s="97" t="s">
        <v>84</v>
      </c>
      <c r="C69" s="124"/>
      <c r="D69" s="88" t="s">
        <v>39</v>
      </c>
      <c r="E69" s="88">
        <v>5</v>
      </c>
      <c r="F69" s="100">
        <v>37</v>
      </c>
      <c r="G69" s="100"/>
      <c r="H69" s="100">
        <v>37</v>
      </c>
      <c r="I69" s="88">
        <v>27</v>
      </c>
      <c r="J69" s="88">
        <v>10</v>
      </c>
      <c r="K69" s="88"/>
      <c r="L69" s="88"/>
      <c r="M69" s="88">
        <v>0</v>
      </c>
      <c r="N69" s="88"/>
      <c r="O69" s="88"/>
      <c r="P69" s="88"/>
      <c r="Q69" s="88"/>
      <c r="R69" s="88"/>
      <c r="S69" s="88"/>
      <c r="T69" s="99"/>
      <c r="U69" s="88"/>
      <c r="V69" s="88"/>
      <c r="W69" s="99">
        <v>37</v>
      </c>
      <c r="X69" s="88"/>
      <c r="Y69" s="24"/>
      <c r="Z69" s="25"/>
    </row>
    <row r="70" spans="1:26" ht="14.25" customHeight="1" x14ac:dyDescent="0.25">
      <c r="A70" s="76" t="s">
        <v>85</v>
      </c>
      <c r="B70" s="97" t="s">
        <v>50</v>
      </c>
      <c r="C70" s="124"/>
      <c r="D70" s="88" t="s">
        <v>262</v>
      </c>
      <c r="E70" s="88"/>
      <c r="F70" s="100">
        <v>36</v>
      </c>
      <c r="G70" s="100"/>
      <c r="H70" s="165">
        <v>36</v>
      </c>
      <c r="I70" s="88"/>
      <c r="J70" s="88"/>
      <c r="K70" s="88"/>
      <c r="L70" s="88">
        <v>36</v>
      </c>
      <c r="M70" s="88"/>
      <c r="N70" s="88"/>
      <c r="O70" s="88"/>
      <c r="P70" s="88"/>
      <c r="Q70" s="88"/>
      <c r="R70" s="88"/>
      <c r="S70" s="88"/>
      <c r="T70" s="99"/>
      <c r="U70" s="88"/>
      <c r="V70" s="88"/>
      <c r="W70" s="99"/>
      <c r="X70" s="88">
        <v>36</v>
      </c>
      <c r="Y70" s="24"/>
      <c r="Z70" s="25"/>
    </row>
    <row r="71" spans="1:26" ht="20.25" customHeight="1" x14ac:dyDescent="0.25">
      <c r="A71" s="76" t="s">
        <v>86</v>
      </c>
      <c r="B71" s="97" t="s">
        <v>72</v>
      </c>
      <c r="C71" s="118"/>
      <c r="D71" s="88" t="s">
        <v>261</v>
      </c>
      <c r="E71" s="88"/>
      <c r="F71" s="100">
        <v>36</v>
      </c>
      <c r="G71" s="100"/>
      <c r="H71" s="100">
        <v>36</v>
      </c>
      <c r="I71" s="88"/>
      <c r="J71" s="88"/>
      <c r="K71" s="88"/>
      <c r="L71" s="88"/>
      <c r="M71" s="88">
        <v>36</v>
      </c>
      <c r="N71" s="88"/>
      <c r="O71" s="88"/>
      <c r="P71" s="88"/>
      <c r="Q71" s="88"/>
      <c r="R71" s="88"/>
      <c r="S71" s="88"/>
      <c r="T71" s="99"/>
      <c r="U71" s="88"/>
      <c r="V71" s="88"/>
      <c r="W71" s="99"/>
      <c r="X71" s="88">
        <v>36</v>
      </c>
      <c r="Y71" s="24"/>
      <c r="Z71" s="25"/>
    </row>
    <row r="72" spans="1:26" ht="29.25" customHeight="1" x14ac:dyDescent="0.25">
      <c r="A72" s="123" t="s">
        <v>87</v>
      </c>
      <c r="B72" s="177" t="s">
        <v>249</v>
      </c>
      <c r="C72" s="119" t="s">
        <v>252</v>
      </c>
      <c r="D72" s="119">
        <v>0</v>
      </c>
      <c r="E72" s="119">
        <v>1</v>
      </c>
      <c r="F72" s="121">
        <f>F73+F74+F75</f>
        <v>216</v>
      </c>
      <c r="G72" s="121">
        <f t="shared" ref="G72:X72" si="22">G73+G74+G75</f>
        <v>0</v>
      </c>
      <c r="H72" s="121">
        <f t="shared" si="22"/>
        <v>216</v>
      </c>
      <c r="I72" s="121">
        <f t="shared" si="22"/>
        <v>26</v>
      </c>
      <c r="J72" s="121">
        <f t="shared" si="22"/>
        <v>10</v>
      </c>
      <c r="K72" s="121">
        <f t="shared" si="22"/>
        <v>0</v>
      </c>
      <c r="L72" s="121">
        <f t="shared" si="22"/>
        <v>72</v>
      </c>
      <c r="M72" s="121">
        <f t="shared" si="22"/>
        <v>108</v>
      </c>
      <c r="N72" s="121">
        <f t="shared" si="22"/>
        <v>0</v>
      </c>
      <c r="O72" s="119">
        <v>18</v>
      </c>
      <c r="P72" s="119">
        <v>0</v>
      </c>
      <c r="Q72" s="119">
        <v>18</v>
      </c>
      <c r="R72" s="121">
        <f t="shared" si="22"/>
        <v>0</v>
      </c>
      <c r="S72" s="119">
        <f t="shared" si="22"/>
        <v>0</v>
      </c>
      <c r="T72" s="119">
        <f t="shared" si="22"/>
        <v>0</v>
      </c>
      <c r="U72" s="119">
        <f t="shared" si="22"/>
        <v>0</v>
      </c>
      <c r="V72" s="119">
        <f t="shared" si="22"/>
        <v>216</v>
      </c>
      <c r="W72" s="119">
        <f t="shared" si="22"/>
        <v>0</v>
      </c>
      <c r="X72" s="121">
        <f t="shared" si="22"/>
        <v>0</v>
      </c>
      <c r="Y72" s="67">
        <f t="shared" ref="Y72:Z72" si="23">Y73+Y74+Y75</f>
        <v>0</v>
      </c>
      <c r="Z72" s="22">
        <f t="shared" si="23"/>
        <v>0</v>
      </c>
    </row>
    <row r="73" spans="1:26" ht="31.5" customHeight="1" x14ac:dyDescent="0.25">
      <c r="A73" s="76" t="s">
        <v>88</v>
      </c>
      <c r="B73" s="125" t="s">
        <v>250</v>
      </c>
      <c r="C73" s="118"/>
      <c r="D73" s="88"/>
      <c r="E73" s="88">
        <v>4</v>
      </c>
      <c r="F73" s="100">
        <v>36</v>
      </c>
      <c r="G73" s="100"/>
      <c r="H73" s="100">
        <v>36</v>
      </c>
      <c r="I73" s="88">
        <v>26</v>
      </c>
      <c r="J73" s="100">
        <v>10</v>
      </c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>
        <v>36</v>
      </c>
      <c r="W73" s="88"/>
      <c r="X73" s="88"/>
      <c r="Y73" s="20"/>
      <c r="Z73" s="21"/>
    </row>
    <row r="74" spans="1:26" ht="18.75" customHeight="1" x14ac:dyDescent="0.25">
      <c r="A74" s="76" t="s">
        <v>89</v>
      </c>
      <c r="B74" s="97" t="s">
        <v>50</v>
      </c>
      <c r="C74" s="118"/>
      <c r="D74" s="88" t="s">
        <v>275</v>
      </c>
      <c r="E74" s="88"/>
      <c r="F74" s="100">
        <v>72</v>
      </c>
      <c r="G74" s="100"/>
      <c r="H74" s="100">
        <v>72</v>
      </c>
      <c r="I74" s="88"/>
      <c r="J74" s="100">
        <v>0</v>
      </c>
      <c r="K74" s="88"/>
      <c r="L74" s="88">
        <v>72</v>
      </c>
      <c r="M74" s="88"/>
      <c r="N74" s="88"/>
      <c r="O74" s="88"/>
      <c r="P74" s="88"/>
      <c r="Q74" s="88"/>
      <c r="R74" s="88"/>
      <c r="S74" s="88"/>
      <c r="T74" s="88"/>
      <c r="U74" s="88"/>
      <c r="V74" s="88">
        <v>72</v>
      </c>
      <c r="W74" s="88"/>
      <c r="X74" s="88"/>
      <c r="Y74" s="20"/>
      <c r="Z74" s="21"/>
    </row>
    <row r="75" spans="1:26" ht="14.25" customHeight="1" x14ac:dyDescent="0.25">
      <c r="A75" s="76" t="s">
        <v>90</v>
      </c>
      <c r="B75" s="97" t="s">
        <v>72</v>
      </c>
      <c r="C75" s="118"/>
      <c r="D75" s="88" t="s">
        <v>260</v>
      </c>
      <c r="E75" s="88"/>
      <c r="F75" s="100">
        <v>108</v>
      </c>
      <c r="G75" s="100"/>
      <c r="H75" s="100">
        <v>108</v>
      </c>
      <c r="I75" s="88"/>
      <c r="J75" s="100">
        <v>0</v>
      </c>
      <c r="K75" s="88"/>
      <c r="L75" s="88"/>
      <c r="M75" s="88">
        <v>108</v>
      </c>
      <c r="N75" s="88"/>
      <c r="O75" s="88"/>
      <c r="P75" s="88"/>
      <c r="Q75" s="88"/>
      <c r="R75" s="88"/>
      <c r="S75" s="88"/>
      <c r="T75" s="88"/>
      <c r="U75" s="88">
        <v>0</v>
      </c>
      <c r="V75" s="88">
        <v>108</v>
      </c>
      <c r="W75" s="88"/>
      <c r="X75" s="88"/>
      <c r="Y75" s="20"/>
      <c r="Z75" s="21"/>
    </row>
    <row r="76" spans="1:26" ht="18" customHeight="1" x14ac:dyDescent="0.25">
      <c r="A76" s="123" t="s">
        <v>153</v>
      </c>
      <c r="B76" s="123" t="s">
        <v>217</v>
      </c>
      <c r="C76" s="119"/>
      <c r="D76" s="119"/>
      <c r="E76" s="119"/>
      <c r="F76" s="126">
        <f>F77</f>
        <v>219</v>
      </c>
      <c r="G76" s="126">
        <f t="shared" ref="G76:Z76" si="24">G77</f>
        <v>0</v>
      </c>
      <c r="H76" s="126">
        <f t="shared" si="24"/>
        <v>219</v>
      </c>
      <c r="I76" s="126">
        <f t="shared" si="24"/>
        <v>81</v>
      </c>
      <c r="J76" s="126">
        <f t="shared" si="24"/>
        <v>30</v>
      </c>
      <c r="K76" s="126">
        <f t="shared" si="24"/>
        <v>0</v>
      </c>
      <c r="L76" s="126">
        <f t="shared" si="24"/>
        <v>36</v>
      </c>
      <c r="M76" s="126">
        <f t="shared" si="24"/>
        <v>72</v>
      </c>
      <c r="N76" s="126">
        <f t="shared" si="24"/>
        <v>0</v>
      </c>
      <c r="O76" s="126">
        <f t="shared" si="24"/>
        <v>18</v>
      </c>
      <c r="P76" s="126">
        <f t="shared" si="24"/>
        <v>0</v>
      </c>
      <c r="Q76" s="126">
        <f t="shared" si="24"/>
        <v>18</v>
      </c>
      <c r="R76" s="126">
        <f t="shared" si="24"/>
        <v>0</v>
      </c>
      <c r="S76" s="119">
        <f t="shared" si="24"/>
        <v>0</v>
      </c>
      <c r="T76" s="119">
        <f t="shared" si="24"/>
        <v>0</v>
      </c>
      <c r="U76" s="119">
        <f t="shared" si="24"/>
        <v>0</v>
      </c>
      <c r="V76" s="119">
        <f t="shared" si="24"/>
        <v>0</v>
      </c>
      <c r="W76" s="119">
        <f t="shared" si="24"/>
        <v>75</v>
      </c>
      <c r="X76" s="126">
        <f t="shared" si="24"/>
        <v>144</v>
      </c>
      <c r="Y76" s="68">
        <f t="shared" si="24"/>
        <v>0</v>
      </c>
      <c r="Z76" s="53">
        <f t="shared" si="24"/>
        <v>0</v>
      </c>
    </row>
    <row r="77" spans="1:26" ht="18" customHeight="1" x14ac:dyDescent="0.25">
      <c r="A77" s="123" t="s">
        <v>158</v>
      </c>
      <c r="B77" s="120" t="s">
        <v>174</v>
      </c>
      <c r="C77" s="119" t="s">
        <v>253</v>
      </c>
      <c r="D77" s="119">
        <v>1</v>
      </c>
      <c r="E77" s="119">
        <v>2</v>
      </c>
      <c r="F77" s="126">
        <f>F78+F79+F80+F81</f>
        <v>219</v>
      </c>
      <c r="G77" s="126">
        <f t="shared" ref="G77:X77" si="25">G78+G79+G80+G81</f>
        <v>0</v>
      </c>
      <c r="H77" s="126">
        <f t="shared" si="25"/>
        <v>219</v>
      </c>
      <c r="I77" s="126">
        <f t="shared" si="25"/>
        <v>81</v>
      </c>
      <c r="J77" s="126">
        <f t="shared" si="25"/>
        <v>30</v>
      </c>
      <c r="K77" s="126">
        <f t="shared" si="25"/>
        <v>0</v>
      </c>
      <c r="L77" s="126">
        <f t="shared" si="25"/>
        <v>36</v>
      </c>
      <c r="M77" s="126">
        <f t="shared" si="25"/>
        <v>72</v>
      </c>
      <c r="N77" s="126">
        <f t="shared" si="25"/>
        <v>0</v>
      </c>
      <c r="O77" s="126">
        <v>18</v>
      </c>
      <c r="P77" s="126">
        <f t="shared" si="25"/>
        <v>0</v>
      </c>
      <c r="Q77" s="126">
        <v>18</v>
      </c>
      <c r="R77" s="126">
        <f t="shared" si="25"/>
        <v>0</v>
      </c>
      <c r="S77" s="119">
        <f t="shared" si="25"/>
        <v>0</v>
      </c>
      <c r="T77" s="119">
        <f t="shared" si="25"/>
        <v>0</v>
      </c>
      <c r="U77" s="119">
        <f t="shared" si="25"/>
        <v>0</v>
      </c>
      <c r="V77" s="119">
        <f t="shared" si="25"/>
        <v>0</v>
      </c>
      <c r="W77" s="119">
        <f t="shared" si="25"/>
        <v>75</v>
      </c>
      <c r="X77" s="126">
        <f t="shared" si="25"/>
        <v>144</v>
      </c>
      <c r="Y77" s="20"/>
      <c r="Z77" s="21"/>
    </row>
    <row r="78" spans="1:26" ht="30" customHeight="1" x14ac:dyDescent="0.25">
      <c r="A78" s="127" t="s">
        <v>159</v>
      </c>
      <c r="B78" s="74" t="s">
        <v>154</v>
      </c>
      <c r="C78" s="88"/>
      <c r="D78" s="88"/>
      <c r="E78" s="88">
        <v>5</v>
      </c>
      <c r="F78" s="84">
        <v>35</v>
      </c>
      <c r="G78" s="84"/>
      <c r="H78" s="84">
        <v>35</v>
      </c>
      <c r="I78" s="88">
        <v>25</v>
      </c>
      <c r="J78" s="84">
        <v>10</v>
      </c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>
        <v>35</v>
      </c>
      <c r="X78" s="88"/>
      <c r="Y78" s="20"/>
      <c r="Z78" s="21"/>
    </row>
    <row r="79" spans="1:26" ht="45.75" customHeight="1" x14ac:dyDescent="0.25">
      <c r="A79" s="127" t="s">
        <v>160</v>
      </c>
      <c r="B79" s="74" t="s">
        <v>155</v>
      </c>
      <c r="C79" s="88"/>
      <c r="D79" s="88"/>
      <c r="E79" s="88">
        <v>6</v>
      </c>
      <c r="F79" s="84">
        <v>76</v>
      </c>
      <c r="G79" s="84"/>
      <c r="H79" s="84">
        <v>76</v>
      </c>
      <c r="I79" s="88">
        <v>56</v>
      </c>
      <c r="J79" s="84">
        <v>20</v>
      </c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>
        <v>40</v>
      </c>
      <c r="X79" s="88">
        <v>36</v>
      </c>
      <c r="Y79" s="20"/>
      <c r="Z79" s="21"/>
    </row>
    <row r="80" spans="1:26" ht="16.5" customHeight="1" x14ac:dyDescent="0.25">
      <c r="A80" s="76" t="s">
        <v>151</v>
      </c>
      <c r="B80" s="97" t="s">
        <v>50</v>
      </c>
      <c r="C80" s="88"/>
      <c r="D80" s="88" t="s">
        <v>262</v>
      </c>
      <c r="E80" s="88"/>
      <c r="F80" s="100">
        <v>36</v>
      </c>
      <c r="G80" s="100"/>
      <c r="H80" s="100">
        <v>36</v>
      </c>
      <c r="I80" s="88"/>
      <c r="J80" s="100"/>
      <c r="K80" s="88"/>
      <c r="L80" s="88">
        <v>36</v>
      </c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>
        <v>36</v>
      </c>
      <c r="Y80" s="20"/>
      <c r="Z80" s="21"/>
    </row>
    <row r="81" spans="1:26" ht="16.5" customHeight="1" x14ac:dyDescent="0.25">
      <c r="A81" s="76" t="s">
        <v>152</v>
      </c>
      <c r="B81" s="97" t="s">
        <v>72</v>
      </c>
      <c r="C81" s="88"/>
      <c r="D81" s="88" t="s">
        <v>261</v>
      </c>
      <c r="E81" s="88"/>
      <c r="F81" s="100">
        <v>72</v>
      </c>
      <c r="G81" s="100"/>
      <c r="H81" s="100">
        <v>72</v>
      </c>
      <c r="I81" s="88"/>
      <c r="J81" s="100"/>
      <c r="K81" s="88"/>
      <c r="L81" s="88"/>
      <c r="M81" s="88">
        <v>72</v>
      </c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>
        <v>72</v>
      </c>
      <c r="Y81" s="20"/>
      <c r="Z81" s="21"/>
    </row>
    <row r="82" spans="1:26" ht="17.25" customHeight="1" x14ac:dyDescent="0.25">
      <c r="A82" s="194" t="s">
        <v>91</v>
      </c>
      <c r="B82" s="194" t="s">
        <v>120</v>
      </c>
      <c r="C82" s="118"/>
      <c r="D82" s="118">
        <v>6</v>
      </c>
      <c r="E82" s="118"/>
      <c r="F82" s="118">
        <v>144</v>
      </c>
      <c r="G82" s="118"/>
      <c r="H82" s="118">
        <v>144</v>
      </c>
      <c r="I82" s="118"/>
      <c r="J82" s="118"/>
      <c r="K82" s="118"/>
      <c r="L82" s="118"/>
      <c r="M82" s="118">
        <v>0</v>
      </c>
      <c r="N82" s="118">
        <v>144</v>
      </c>
      <c r="O82" s="118"/>
      <c r="P82" s="118"/>
      <c r="Q82" s="118"/>
      <c r="R82" s="118"/>
      <c r="S82" s="118"/>
      <c r="T82" s="118"/>
      <c r="U82" s="118"/>
      <c r="V82" s="118"/>
      <c r="W82" s="118"/>
      <c r="X82" s="118">
        <v>144</v>
      </c>
      <c r="Y82" s="20"/>
      <c r="Z82" s="21"/>
    </row>
    <row r="83" spans="1:26" ht="15.75" customHeight="1" x14ac:dyDescent="0.25">
      <c r="A83" s="194" t="s">
        <v>92</v>
      </c>
      <c r="B83" s="194" t="s">
        <v>10</v>
      </c>
      <c r="C83" s="118"/>
      <c r="D83" s="118"/>
      <c r="E83" s="118"/>
      <c r="F83" s="118">
        <v>216</v>
      </c>
      <c r="G83" s="118"/>
      <c r="H83" s="118">
        <v>216</v>
      </c>
      <c r="I83" s="118"/>
      <c r="J83" s="118"/>
      <c r="K83" s="118"/>
      <c r="L83" s="118"/>
      <c r="M83" s="118">
        <v>0</v>
      </c>
      <c r="N83" s="118"/>
      <c r="O83" s="118"/>
      <c r="P83" s="118"/>
      <c r="Q83" s="118"/>
      <c r="R83" s="118"/>
      <c r="S83" s="118">
        <v>0</v>
      </c>
      <c r="T83" s="118">
        <v>36</v>
      </c>
      <c r="U83" s="118">
        <v>36</v>
      </c>
      <c r="V83" s="118">
        <v>108</v>
      </c>
      <c r="W83" s="118"/>
      <c r="X83" s="118">
        <v>72</v>
      </c>
      <c r="Y83" s="282"/>
      <c r="Z83" s="283"/>
    </row>
    <row r="84" spans="1:26" ht="13.5" customHeight="1" x14ac:dyDescent="0.25">
      <c r="A84" s="118" t="s">
        <v>62</v>
      </c>
      <c r="B84" s="124" t="s">
        <v>63</v>
      </c>
      <c r="C84" s="118"/>
      <c r="D84" s="118"/>
      <c r="E84" s="118"/>
      <c r="F84" s="118">
        <v>216</v>
      </c>
      <c r="G84" s="118"/>
      <c r="H84" s="118">
        <v>216</v>
      </c>
      <c r="I84" s="118"/>
      <c r="J84" s="118"/>
      <c r="K84" s="118"/>
      <c r="L84" s="118"/>
      <c r="M84" s="118">
        <v>0</v>
      </c>
      <c r="N84" s="118"/>
      <c r="O84" s="118"/>
      <c r="P84" s="118"/>
      <c r="Q84" s="118"/>
      <c r="R84" s="118">
        <v>216</v>
      </c>
      <c r="S84" s="118"/>
      <c r="T84" s="118"/>
      <c r="U84" s="118"/>
      <c r="V84" s="118"/>
      <c r="W84" s="118"/>
      <c r="X84" s="118">
        <v>216</v>
      </c>
      <c r="Y84" s="282"/>
      <c r="Z84" s="283"/>
    </row>
    <row r="85" spans="1:26" ht="12" customHeight="1" x14ac:dyDescent="0.25">
      <c r="A85" s="88"/>
      <c r="B85" s="182" t="s">
        <v>266</v>
      </c>
      <c r="C85" s="118"/>
      <c r="D85" s="118"/>
      <c r="E85" s="118"/>
      <c r="F85" s="118">
        <v>4464</v>
      </c>
      <c r="G85" s="118"/>
      <c r="H85" s="118">
        <v>3852</v>
      </c>
      <c r="I85" s="118">
        <v>1493</v>
      </c>
      <c r="J85" s="118">
        <v>1380</v>
      </c>
      <c r="K85" s="118">
        <v>79</v>
      </c>
      <c r="L85" s="118">
        <v>288</v>
      </c>
      <c r="M85" s="118">
        <v>612</v>
      </c>
      <c r="N85" s="118">
        <v>144</v>
      </c>
      <c r="O85" s="118">
        <v>252</v>
      </c>
      <c r="P85" s="118">
        <v>18</v>
      </c>
      <c r="Q85" s="118">
        <v>234</v>
      </c>
      <c r="R85" s="118">
        <v>216</v>
      </c>
      <c r="S85" s="118">
        <v>612</v>
      </c>
      <c r="T85" s="118">
        <v>828</v>
      </c>
      <c r="U85" s="118">
        <v>576</v>
      </c>
      <c r="V85" s="118">
        <v>792</v>
      </c>
      <c r="W85" s="118">
        <v>612</v>
      </c>
      <c r="X85" s="118">
        <v>432</v>
      </c>
      <c r="Y85" s="282"/>
      <c r="Z85" s="283"/>
    </row>
    <row r="86" spans="1:26" ht="1.5" hidden="1" customHeight="1" x14ac:dyDescent="0.25">
      <c r="A86" s="292"/>
      <c r="B86" s="292"/>
      <c r="C86" s="292"/>
      <c r="D86" s="292"/>
      <c r="E86" s="292"/>
      <c r="F86" s="292"/>
      <c r="G86" s="292"/>
      <c r="H86" s="292"/>
      <c r="I86" s="292"/>
      <c r="J86" s="286" t="s">
        <v>269</v>
      </c>
      <c r="K86" s="286"/>
      <c r="L86" s="286"/>
      <c r="M86" s="286"/>
      <c r="N86" s="286"/>
      <c r="O86" s="286"/>
      <c r="P86" s="286"/>
      <c r="Q86" s="286"/>
      <c r="R86" s="88"/>
      <c r="S86" s="284">
        <v>12</v>
      </c>
      <c r="T86" s="284">
        <v>12</v>
      </c>
      <c r="U86" s="284">
        <v>10</v>
      </c>
      <c r="V86" s="284">
        <v>9</v>
      </c>
      <c r="W86" s="284">
        <v>7</v>
      </c>
      <c r="X86" s="284">
        <v>3</v>
      </c>
      <c r="Y86" s="56"/>
      <c r="Z86" s="56"/>
    </row>
    <row r="87" spans="1:26" ht="15.75" x14ac:dyDescent="0.25">
      <c r="A87" s="292"/>
      <c r="B87" s="292"/>
      <c r="C87" s="292"/>
      <c r="D87" s="292"/>
      <c r="E87" s="292"/>
      <c r="F87" s="292"/>
      <c r="G87" s="292"/>
      <c r="H87" s="292"/>
      <c r="I87" s="292"/>
      <c r="J87" s="286"/>
      <c r="K87" s="286"/>
      <c r="L87" s="286"/>
      <c r="M87" s="286"/>
      <c r="N87" s="286"/>
      <c r="O87" s="286"/>
      <c r="P87" s="286"/>
      <c r="Q87" s="286"/>
      <c r="R87" s="88"/>
      <c r="S87" s="285"/>
      <c r="T87" s="285"/>
      <c r="U87" s="285"/>
      <c r="V87" s="285"/>
      <c r="W87" s="285"/>
      <c r="X87" s="285"/>
      <c r="Y87" s="56"/>
      <c r="Z87" s="56"/>
    </row>
    <row r="88" spans="1:26" ht="15.75" x14ac:dyDescent="0.25">
      <c r="A88" s="292"/>
      <c r="B88" s="292"/>
      <c r="C88" s="292"/>
      <c r="D88" s="292"/>
      <c r="E88" s="292"/>
      <c r="F88" s="292"/>
      <c r="G88" s="292"/>
      <c r="H88" s="292"/>
      <c r="I88" s="292"/>
      <c r="J88" s="286" t="s">
        <v>270</v>
      </c>
      <c r="K88" s="286"/>
      <c r="L88" s="286"/>
      <c r="M88" s="286"/>
      <c r="N88" s="286"/>
      <c r="O88" s="286"/>
      <c r="P88" s="286"/>
      <c r="Q88" s="286"/>
      <c r="R88" s="88"/>
      <c r="S88" s="157"/>
      <c r="T88" s="157"/>
      <c r="U88" s="157">
        <v>72</v>
      </c>
      <c r="V88" s="157">
        <v>144</v>
      </c>
      <c r="W88" s="157"/>
      <c r="X88" s="157">
        <v>72</v>
      </c>
      <c r="Y88" s="56"/>
      <c r="Z88" s="56"/>
    </row>
    <row r="89" spans="1:26" ht="15" customHeight="1" x14ac:dyDescent="0.25">
      <c r="A89" s="292"/>
      <c r="B89" s="292"/>
      <c r="C89" s="292"/>
      <c r="D89" s="292"/>
      <c r="E89" s="292"/>
      <c r="F89" s="292"/>
      <c r="G89" s="292"/>
      <c r="H89" s="292"/>
      <c r="I89" s="292"/>
      <c r="J89" s="286" t="s">
        <v>271</v>
      </c>
      <c r="K89" s="286"/>
      <c r="L89" s="286"/>
      <c r="M89" s="286"/>
      <c r="N89" s="286"/>
      <c r="O89" s="286"/>
      <c r="P89" s="286"/>
      <c r="Q89" s="286"/>
      <c r="R89" s="88"/>
      <c r="S89" s="157"/>
      <c r="T89" s="157"/>
      <c r="U89" s="157">
        <v>108</v>
      </c>
      <c r="V89" s="157">
        <v>180</v>
      </c>
      <c r="W89" s="157"/>
      <c r="X89" s="157">
        <v>324</v>
      </c>
      <c r="Y89" s="56"/>
      <c r="Z89" s="56"/>
    </row>
    <row r="90" spans="1:26" ht="15" customHeight="1" x14ac:dyDescent="0.25">
      <c r="A90" s="292"/>
      <c r="B90" s="292"/>
      <c r="C90" s="292"/>
      <c r="D90" s="292"/>
      <c r="E90" s="292"/>
      <c r="F90" s="292"/>
      <c r="G90" s="292"/>
      <c r="H90" s="292"/>
      <c r="I90" s="292"/>
      <c r="J90" s="294" t="s">
        <v>272</v>
      </c>
      <c r="K90" s="295"/>
      <c r="L90" s="295"/>
      <c r="M90" s="295"/>
      <c r="N90" s="295"/>
      <c r="O90" s="295"/>
      <c r="P90" s="295"/>
      <c r="Q90" s="296"/>
      <c r="R90" s="183"/>
      <c r="S90" s="183"/>
      <c r="T90" s="183"/>
      <c r="U90" s="183"/>
      <c r="V90" s="183"/>
      <c r="W90" s="183"/>
      <c r="X90" s="183">
        <v>144</v>
      </c>
      <c r="Y90" s="56"/>
      <c r="Z90" s="56"/>
    </row>
    <row r="91" spans="1:26" ht="15" customHeight="1" x14ac:dyDescent="0.25">
      <c r="A91" s="292"/>
      <c r="B91" s="292"/>
      <c r="C91" s="292"/>
      <c r="D91" s="292"/>
      <c r="E91" s="292"/>
      <c r="F91" s="292"/>
      <c r="G91" s="292"/>
      <c r="H91" s="292"/>
      <c r="I91" s="292"/>
      <c r="J91" s="293" t="s">
        <v>64</v>
      </c>
      <c r="K91" s="293"/>
      <c r="L91" s="293"/>
      <c r="M91" s="293"/>
      <c r="N91" s="293"/>
      <c r="O91" s="293"/>
      <c r="P91" s="293"/>
      <c r="Q91" s="293"/>
      <c r="R91" s="184"/>
      <c r="S91" s="162"/>
      <c r="T91" s="162">
        <v>3</v>
      </c>
      <c r="U91" s="162">
        <v>2</v>
      </c>
      <c r="V91" s="162">
        <v>4</v>
      </c>
      <c r="W91" s="162"/>
      <c r="X91" s="162">
        <v>4</v>
      </c>
      <c r="Y91" s="56"/>
      <c r="Z91" s="56"/>
    </row>
    <row r="92" spans="1:26" ht="15.75" x14ac:dyDescent="0.25">
      <c r="A92" s="292"/>
      <c r="B92" s="292"/>
      <c r="C92" s="292"/>
      <c r="D92" s="292"/>
      <c r="E92" s="292"/>
      <c r="F92" s="292"/>
      <c r="G92" s="292"/>
      <c r="H92" s="292"/>
      <c r="I92" s="292"/>
      <c r="J92" s="293" t="s">
        <v>268</v>
      </c>
      <c r="K92" s="293"/>
      <c r="L92" s="293"/>
      <c r="M92" s="293"/>
      <c r="N92" s="293"/>
      <c r="O92" s="293"/>
      <c r="P92" s="293"/>
      <c r="Q92" s="293"/>
      <c r="R92" s="128"/>
      <c r="S92" s="162"/>
      <c r="T92" s="162">
        <v>2</v>
      </c>
      <c r="U92" s="162"/>
      <c r="V92" s="162"/>
      <c r="W92" s="162">
        <v>2</v>
      </c>
      <c r="X92" s="162"/>
      <c r="Y92" s="56"/>
      <c r="Z92" s="56"/>
    </row>
    <row r="93" spans="1:26" ht="15.75" x14ac:dyDescent="0.25">
      <c r="A93" s="292"/>
      <c r="B93" s="292"/>
      <c r="C93" s="292"/>
      <c r="D93" s="292"/>
      <c r="E93" s="292"/>
      <c r="F93" s="292"/>
      <c r="G93" s="292"/>
      <c r="H93" s="292"/>
      <c r="I93" s="292"/>
      <c r="J93" s="293" t="s">
        <v>274</v>
      </c>
      <c r="K93" s="293"/>
      <c r="L93" s="293"/>
      <c r="M93" s="293"/>
      <c r="N93" s="293"/>
      <c r="O93" s="293"/>
      <c r="P93" s="293"/>
      <c r="Q93" s="293"/>
      <c r="R93" s="128"/>
      <c r="S93" s="162">
        <v>1</v>
      </c>
      <c r="T93" s="162">
        <v>9</v>
      </c>
      <c r="U93" s="162">
        <v>3</v>
      </c>
      <c r="V93" s="162">
        <v>5</v>
      </c>
      <c r="W93" s="162">
        <v>6</v>
      </c>
      <c r="X93" s="162">
        <v>3</v>
      </c>
      <c r="Y93" s="56"/>
      <c r="Z93" s="56"/>
    </row>
    <row r="94" spans="1:26" ht="15.75" x14ac:dyDescent="0.25">
      <c r="A94" s="292"/>
      <c r="B94" s="292"/>
      <c r="C94" s="292"/>
      <c r="D94" s="292"/>
      <c r="E94" s="292"/>
      <c r="F94" s="292"/>
      <c r="G94" s="292"/>
      <c r="H94" s="292"/>
      <c r="I94" s="292"/>
      <c r="J94" s="293" t="s">
        <v>273</v>
      </c>
      <c r="K94" s="293"/>
      <c r="L94" s="293"/>
      <c r="M94" s="293"/>
      <c r="N94" s="293"/>
      <c r="O94" s="293"/>
      <c r="P94" s="293"/>
      <c r="Q94" s="293"/>
      <c r="R94" s="128"/>
      <c r="S94" s="162">
        <v>12</v>
      </c>
      <c r="T94" s="162">
        <v>3</v>
      </c>
      <c r="U94" s="162">
        <v>8</v>
      </c>
      <c r="V94" s="162">
        <v>8</v>
      </c>
      <c r="W94" s="162">
        <v>5</v>
      </c>
      <c r="X94" s="162">
        <v>1</v>
      </c>
      <c r="Y94" s="56"/>
      <c r="Z94" s="56"/>
    </row>
  </sheetData>
  <mergeCells count="40">
    <mergeCell ref="L4:L5"/>
    <mergeCell ref="M4:M5"/>
    <mergeCell ref="N4:N5"/>
    <mergeCell ref="L3:N3"/>
    <mergeCell ref="A86:I94"/>
    <mergeCell ref="J86:Q87"/>
    <mergeCell ref="J92:Q92"/>
    <mergeCell ref="J93:Q93"/>
    <mergeCell ref="J94:Q94"/>
    <mergeCell ref="Q4:Q5"/>
    <mergeCell ref="I4:K4"/>
    <mergeCell ref="O4:O5"/>
    <mergeCell ref="P4:P5"/>
    <mergeCell ref="J91:Q91"/>
    <mergeCell ref="J90:Q90"/>
    <mergeCell ref="Y83:Z85"/>
    <mergeCell ref="W86:W87"/>
    <mergeCell ref="X86:X87"/>
    <mergeCell ref="J88:Q88"/>
    <mergeCell ref="J89:Q89"/>
    <mergeCell ref="V86:V87"/>
    <mergeCell ref="U86:U87"/>
    <mergeCell ref="T86:T87"/>
    <mergeCell ref="S86:S87"/>
    <mergeCell ref="S4:T4"/>
    <mergeCell ref="U4:V4"/>
    <mergeCell ref="W4:X4"/>
    <mergeCell ref="Y4:Z4"/>
    <mergeCell ref="A1:Z1"/>
    <mergeCell ref="A2:A5"/>
    <mergeCell ref="B2:B5"/>
    <mergeCell ref="C2:E4"/>
    <mergeCell ref="F2:F5"/>
    <mergeCell ref="G2:G5"/>
    <mergeCell ref="H2:Q2"/>
    <mergeCell ref="R2:R5"/>
    <mergeCell ref="S2:X3"/>
    <mergeCell ref="H3:K3"/>
    <mergeCell ref="O3:Q3"/>
    <mergeCell ref="H4:H5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44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1. Титул</vt:lpstr>
      <vt:lpstr>КУГ</vt:lpstr>
      <vt:lpstr>План</vt:lpstr>
      <vt:lpstr>План!Область_печати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Васильченко Л.Г.</dc:creator>
  <cp:lastModifiedBy>Круглова</cp:lastModifiedBy>
  <cp:lastPrinted>2025-01-23T13:35:36Z</cp:lastPrinted>
  <dcterms:created xsi:type="dcterms:W3CDTF">2022-05-29T07:02:09Z</dcterms:created>
  <dcterms:modified xsi:type="dcterms:W3CDTF">2025-01-31T11:47:16Z</dcterms:modified>
</cp:coreProperties>
</file>